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aura\Desktop\Новая папка\"/>
    </mc:Choice>
  </mc:AlternateContent>
  <bookViews>
    <workbookView xWindow="0" yWindow="0" windowWidth="19200" windowHeight="7190"/>
  </bookViews>
  <sheets>
    <sheet name="Приложение 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5">#REF!</definedName>
    <definedName name="\a">#REF!</definedName>
    <definedName name="\m">#REF!</definedName>
    <definedName name="\n">#REF!</definedName>
    <definedName name="\o">#REF!</definedName>
    <definedName name="_______________________________________________SP1">[1]FES!#REF!</definedName>
    <definedName name="_______________________________________________SP10">[1]FES!#REF!</definedName>
    <definedName name="_______________________________________________SP11">[1]FES!#REF!</definedName>
    <definedName name="_______________________________________________SP12">[1]FES!#REF!</definedName>
    <definedName name="_______________________________________________SP13">[1]FES!#REF!</definedName>
    <definedName name="_______________________________________________SP14">[1]FES!#REF!</definedName>
    <definedName name="_______________________________________________SP15">[1]FES!#REF!</definedName>
    <definedName name="_______________________________________________SP16">[1]FES!#REF!</definedName>
    <definedName name="_______________________________________________SP17">[1]FES!#REF!</definedName>
    <definedName name="_______________________________________________SP18">[1]FES!#REF!</definedName>
    <definedName name="_______________________________________________SP19">[1]FES!#REF!</definedName>
    <definedName name="_______________________________________________SP2">[1]FES!#REF!</definedName>
    <definedName name="_______________________________________________SP20">[1]FES!#REF!</definedName>
    <definedName name="_______________________________________________SP3">[1]FES!#REF!</definedName>
    <definedName name="_______________________________________________SP4">[1]FES!#REF!</definedName>
    <definedName name="_______________________________________________SP5">[1]FES!#REF!</definedName>
    <definedName name="______________________________________________SP1">[2]FES!#REF!</definedName>
    <definedName name="______________________________________________SP10">[2]FES!#REF!</definedName>
    <definedName name="______________________________________________SP11">[2]FES!#REF!</definedName>
    <definedName name="______________________________________________SP12">[2]FES!#REF!</definedName>
    <definedName name="______________________________________________SP13">[2]FES!#REF!</definedName>
    <definedName name="______________________________________________SP14">[2]FES!#REF!</definedName>
    <definedName name="______________________________________________SP15">[2]FES!#REF!</definedName>
    <definedName name="______________________________________________SP16">[2]FES!#REF!</definedName>
    <definedName name="______________________________________________SP17">[2]FES!#REF!</definedName>
    <definedName name="______________________________________________SP18">[2]FES!#REF!</definedName>
    <definedName name="______________________________________________SP19">[2]FES!#REF!</definedName>
    <definedName name="______________________________________________SP2">[2]FES!#REF!</definedName>
    <definedName name="______________________________________________SP20">[2]FES!#REF!</definedName>
    <definedName name="______________________________________________SP3">[2]FES!#REF!</definedName>
    <definedName name="______________________________________________SP4">[2]FES!#REF!</definedName>
    <definedName name="______________________________________________SP5">[2]FES!#REF!</definedName>
    <definedName name="______________________________________________SP7">[1]FES!#REF!</definedName>
    <definedName name="______________________________________________SP8">[1]FES!#REF!</definedName>
    <definedName name="______________________________________________SP9">[1]FES!#REF!</definedName>
    <definedName name="_____________________________________________SP1">[2]FES!#REF!</definedName>
    <definedName name="_____________________________________________SP10">[2]FES!#REF!</definedName>
    <definedName name="_____________________________________________SP11">[2]FES!#REF!</definedName>
    <definedName name="_____________________________________________SP12">[2]FES!#REF!</definedName>
    <definedName name="_____________________________________________SP13">[2]FES!#REF!</definedName>
    <definedName name="_____________________________________________SP14">[2]FES!#REF!</definedName>
    <definedName name="_____________________________________________SP15">[2]FES!#REF!</definedName>
    <definedName name="_____________________________________________SP16">[2]FES!#REF!</definedName>
    <definedName name="_____________________________________________SP17">[2]FES!#REF!</definedName>
    <definedName name="_____________________________________________SP18">[2]FES!#REF!</definedName>
    <definedName name="_____________________________________________SP19">[2]FES!#REF!</definedName>
    <definedName name="_____________________________________________SP2">[2]FES!#REF!</definedName>
    <definedName name="_____________________________________________SP20">[2]FES!#REF!</definedName>
    <definedName name="_____________________________________________SP3">[2]FES!#REF!</definedName>
    <definedName name="_____________________________________________SP4">[2]FES!#REF!</definedName>
    <definedName name="_____________________________________________SP5">[2]FES!#REF!</definedName>
    <definedName name="_____________________________________________SP7">[2]FES!#REF!</definedName>
    <definedName name="_____________________________________________SP8">[2]FES!#REF!</definedName>
    <definedName name="_____________________________________________SP9">[2]FES!#REF!</definedName>
    <definedName name="____________________________________________SP1">[2]FES!#REF!</definedName>
    <definedName name="____________________________________________SP10">[2]FES!#REF!</definedName>
    <definedName name="____________________________________________SP11">[2]FES!#REF!</definedName>
    <definedName name="____________________________________________SP12">[2]FES!#REF!</definedName>
    <definedName name="____________________________________________SP13">[2]FES!#REF!</definedName>
    <definedName name="____________________________________________SP14">[2]FES!#REF!</definedName>
    <definedName name="____________________________________________SP15">[2]FES!#REF!</definedName>
    <definedName name="____________________________________________SP16">[2]FES!#REF!</definedName>
    <definedName name="____________________________________________SP17">[2]FES!#REF!</definedName>
    <definedName name="____________________________________________SP18">[2]FES!#REF!</definedName>
    <definedName name="____________________________________________SP19">[2]FES!#REF!</definedName>
    <definedName name="____________________________________________SP2">[2]FES!#REF!</definedName>
    <definedName name="____________________________________________SP20">[2]FES!#REF!</definedName>
    <definedName name="____________________________________________SP3">[2]FES!#REF!</definedName>
    <definedName name="____________________________________________SP4">[2]FES!#REF!</definedName>
    <definedName name="____________________________________________SP5">[2]FES!#REF!</definedName>
    <definedName name="____________________________________________SP7">[2]FES!#REF!</definedName>
    <definedName name="____________________________________________SP8">[2]FES!#REF!</definedName>
    <definedName name="____________________________________________SP9">[2]FES!#REF!</definedName>
    <definedName name="___________________________________________SP1">[2]FES!#REF!</definedName>
    <definedName name="___________________________________________SP10">[2]FES!#REF!</definedName>
    <definedName name="___________________________________________SP11">[2]FES!#REF!</definedName>
    <definedName name="___________________________________________SP12">[2]FES!#REF!</definedName>
    <definedName name="___________________________________________SP13">[2]FES!#REF!</definedName>
    <definedName name="___________________________________________SP14">[2]FES!#REF!</definedName>
    <definedName name="___________________________________________SP15">[2]FES!#REF!</definedName>
    <definedName name="___________________________________________SP16">[2]FES!#REF!</definedName>
    <definedName name="___________________________________________SP17">[2]FES!#REF!</definedName>
    <definedName name="___________________________________________SP18">[2]FES!#REF!</definedName>
    <definedName name="___________________________________________SP19">[2]FES!#REF!</definedName>
    <definedName name="___________________________________________SP2">[2]FES!#REF!</definedName>
    <definedName name="___________________________________________SP20">[2]FES!#REF!</definedName>
    <definedName name="___________________________________________SP3">[2]FES!#REF!</definedName>
    <definedName name="___________________________________________SP4">[2]FES!#REF!</definedName>
    <definedName name="___________________________________________SP5">[2]FES!#REF!</definedName>
    <definedName name="___________________________________________SP7">[2]FES!#REF!</definedName>
    <definedName name="___________________________________________SP8">[2]FES!#REF!</definedName>
    <definedName name="___________________________________________SP9">[2]FES!#REF!</definedName>
    <definedName name="__________________________________________SP1">[3]FES!#REF!</definedName>
    <definedName name="__________________________________________SP10">[3]FES!#REF!</definedName>
    <definedName name="__________________________________________SP11">[3]FES!#REF!</definedName>
    <definedName name="__________________________________________SP12">[3]FES!#REF!</definedName>
    <definedName name="__________________________________________SP13">[3]FES!#REF!</definedName>
    <definedName name="__________________________________________SP14">[3]FES!#REF!</definedName>
    <definedName name="__________________________________________SP15">[3]FES!#REF!</definedName>
    <definedName name="__________________________________________SP16">[3]FES!#REF!</definedName>
    <definedName name="__________________________________________SP17">[3]FES!#REF!</definedName>
    <definedName name="__________________________________________SP18">[3]FES!#REF!</definedName>
    <definedName name="__________________________________________SP19">[3]FES!#REF!</definedName>
    <definedName name="__________________________________________SP2">[3]FES!#REF!</definedName>
    <definedName name="__________________________________________SP20">[3]FES!#REF!</definedName>
    <definedName name="__________________________________________SP3">[3]FES!#REF!</definedName>
    <definedName name="__________________________________________SP4">[3]FES!#REF!</definedName>
    <definedName name="__________________________________________SP5">[3]FES!#REF!</definedName>
    <definedName name="__________________________________________SP7">[3]FES!#REF!</definedName>
    <definedName name="__________________________________________SP8">[3]FES!#REF!</definedName>
    <definedName name="__________________________________________SP9">[3]FES!#REF!</definedName>
    <definedName name="_________________________________________SP1">[3]FES!#REF!</definedName>
    <definedName name="_________________________________________SP10">[3]FES!#REF!</definedName>
    <definedName name="_________________________________________SP11">[3]FES!#REF!</definedName>
    <definedName name="_________________________________________SP12">[3]FES!#REF!</definedName>
    <definedName name="_________________________________________SP13">[3]FES!#REF!</definedName>
    <definedName name="_________________________________________SP14">[3]FES!#REF!</definedName>
    <definedName name="_________________________________________SP15">[3]FES!#REF!</definedName>
    <definedName name="_________________________________________SP16">[3]FES!#REF!</definedName>
    <definedName name="_________________________________________SP17">[3]FES!#REF!</definedName>
    <definedName name="_________________________________________SP18">[3]FES!#REF!</definedName>
    <definedName name="_________________________________________SP19">[3]FES!#REF!</definedName>
    <definedName name="_________________________________________SP2">[3]FES!#REF!</definedName>
    <definedName name="_________________________________________SP20">[3]FES!#REF!</definedName>
    <definedName name="_________________________________________SP3">[3]FES!#REF!</definedName>
    <definedName name="_________________________________________SP4">[3]FES!#REF!</definedName>
    <definedName name="_________________________________________SP5">[3]FES!#REF!</definedName>
    <definedName name="_________________________________________SP7">[3]FES!#REF!</definedName>
    <definedName name="_________________________________________SP8">[3]FES!#REF!</definedName>
    <definedName name="_________________________________________SP9">[3]FES!#REF!</definedName>
    <definedName name="________________________________________SP1">[3]FES!#REF!</definedName>
    <definedName name="________________________________________SP10">[3]FES!#REF!</definedName>
    <definedName name="________________________________________SP11">[3]FES!#REF!</definedName>
    <definedName name="________________________________________SP12">[3]FES!#REF!</definedName>
    <definedName name="________________________________________SP13">[3]FES!#REF!</definedName>
    <definedName name="________________________________________SP14">[3]FES!#REF!</definedName>
    <definedName name="________________________________________SP15">[3]FES!#REF!</definedName>
    <definedName name="________________________________________SP16">[3]FES!#REF!</definedName>
    <definedName name="________________________________________SP17">[3]FES!#REF!</definedName>
    <definedName name="________________________________________SP18">[3]FES!#REF!</definedName>
    <definedName name="________________________________________SP19">[3]FES!#REF!</definedName>
    <definedName name="________________________________________SP2">[3]FES!#REF!</definedName>
    <definedName name="________________________________________SP20">[3]FES!#REF!</definedName>
    <definedName name="________________________________________SP3">[3]FES!#REF!</definedName>
    <definedName name="________________________________________SP4">[3]FES!#REF!</definedName>
    <definedName name="________________________________________SP5">[3]FES!#REF!</definedName>
    <definedName name="________________________________________SP7">[3]FES!#REF!</definedName>
    <definedName name="________________________________________SP8">[3]FES!#REF!</definedName>
    <definedName name="________________________________________SP9">[3]FES!#REF!</definedName>
    <definedName name="_______________________________________SP1">[2]FES!#REF!</definedName>
    <definedName name="_______________________________________SP10">[2]FES!#REF!</definedName>
    <definedName name="_______________________________________SP11">[2]FES!#REF!</definedName>
    <definedName name="_______________________________________SP12">[2]FES!#REF!</definedName>
    <definedName name="_______________________________________SP13">[2]FES!#REF!</definedName>
    <definedName name="_______________________________________SP14">[2]FES!#REF!</definedName>
    <definedName name="_______________________________________SP15">[2]FES!#REF!</definedName>
    <definedName name="_______________________________________SP16">[2]FES!#REF!</definedName>
    <definedName name="_______________________________________SP17">[2]FES!#REF!</definedName>
    <definedName name="_______________________________________SP18">[2]FES!#REF!</definedName>
    <definedName name="_______________________________________SP19">[2]FES!#REF!</definedName>
    <definedName name="_______________________________________SP2">[2]FES!#REF!</definedName>
    <definedName name="_______________________________________SP20">[2]FES!#REF!</definedName>
    <definedName name="_______________________________________SP3">[2]FES!#REF!</definedName>
    <definedName name="_______________________________________SP4">[2]FES!#REF!</definedName>
    <definedName name="_______________________________________SP5">[2]FES!#REF!</definedName>
    <definedName name="_______________________________________SP7">[2]FES!#REF!</definedName>
    <definedName name="_______________________________________SP8">[2]FES!#REF!</definedName>
    <definedName name="_______________________________________SP9">[2]FES!#REF!</definedName>
    <definedName name="______________________________________SP1">[2]FES!#REF!</definedName>
    <definedName name="______________________________________SP10">[2]FES!#REF!</definedName>
    <definedName name="______________________________________SP11">[2]FES!#REF!</definedName>
    <definedName name="______________________________________SP12">[2]FES!#REF!</definedName>
    <definedName name="______________________________________SP13">[2]FES!#REF!</definedName>
    <definedName name="______________________________________SP14">[2]FES!#REF!</definedName>
    <definedName name="______________________________________SP15">[2]FES!#REF!</definedName>
    <definedName name="______________________________________SP16">[2]FES!#REF!</definedName>
    <definedName name="______________________________________SP17">[2]FES!#REF!</definedName>
    <definedName name="______________________________________SP18">[2]FES!#REF!</definedName>
    <definedName name="______________________________________SP19">[2]FES!#REF!</definedName>
    <definedName name="______________________________________SP2">[2]FES!#REF!</definedName>
    <definedName name="______________________________________SP20">[2]FES!#REF!</definedName>
    <definedName name="______________________________________SP3">[2]FES!#REF!</definedName>
    <definedName name="______________________________________SP4">[2]FES!#REF!</definedName>
    <definedName name="______________________________________SP5">[2]FES!#REF!</definedName>
    <definedName name="______________________________________SP7">[2]FES!#REF!</definedName>
    <definedName name="______________________________________SP8">[2]FES!#REF!</definedName>
    <definedName name="______________________________________SP9">[2]FES!#REF!</definedName>
    <definedName name="_____________________________________SP1">[3]FES!#REF!</definedName>
    <definedName name="_____________________________________SP10">[3]FES!#REF!</definedName>
    <definedName name="_____________________________________SP11">[3]FES!#REF!</definedName>
    <definedName name="_____________________________________SP12">[3]FES!#REF!</definedName>
    <definedName name="_____________________________________SP13">[3]FES!#REF!</definedName>
    <definedName name="_____________________________________SP14">[3]FES!#REF!</definedName>
    <definedName name="_____________________________________SP15">[3]FES!#REF!</definedName>
    <definedName name="_____________________________________SP16">[3]FES!#REF!</definedName>
    <definedName name="_____________________________________SP17">[3]FES!#REF!</definedName>
    <definedName name="_____________________________________SP18">[3]FES!#REF!</definedName>
    <definedName name="_____________________________________SP19">[3]FES!#REF!</definedName>
    <definedName name="_____________________________________SP2">[3]FES!#REF!</definedName>
    <definedName name="_____________________________________SP20">[3]FES!#REF!</definedName>
    <definedName name="_____________________________________SP3">[3]FES!#REF!</definedName>
    <definedName name="_____________________________________SP4">[3]FES!#REF!</definedName>
    <definedName name="_____________________________________SP5">[3]FES!#REF!</definedName>
    <definedName name="_____________________________________SP7">[3]FES!#REF!</definedName>
    <definedName name="_____________________________________SP8">[3]FES!#REF!</definedName>
    <definedName name="_____________________________________SP9">[3]FES!#REF!</definedName>
    <definedName name="____________________________________SP1">[2]FES!#REF!</definedName>
    <definedName name="____________________________________SP10">[2]FES!#REF!</definedName>
    <definedName name="____________________________________SP11">[2]FES!#REF!</definedName>
    <definedName name="____________________________________SP12">[2]FES!#REF!</definedName>
    <definedName name="____________________________________SP13">[2]FES!#REF!</definedName>
    <definedName name="____________________________________SP14">[2]FES!#REF!</definedName>
    <definedName name="____________________________________SP15">[2]FES!#REF!</definedName>
    <definedName name="____________________________________SP16">[2]FES!#REF!</definedName>
    <definedName name="____________________________________SP17">[2]FES!#REF!</definedName>
    <definedName name="____________________________________SP18">[2]FES!#REF!</definedName>
    <definedName name="____________________________________SP19">[2]FES!#REF!</definedName>
    <definedName name="____________________________________SP2">[2]FES!#REF!</definedName>
    <definedName name="____________________________________SP20">[2]FES!#REF!</definedName>
    <definedName name="____________________________________SP3">[2]FES!#REF!</definedName>
    <definedName name="____________________________________SP4">[2]FES!#REF!</definedName>
    <definedName name="____________________________________SP5">[2]FES!#REF!</definedName>
    <definedName name="____________________________________SP7">[2]FES!#REF!</definedName>
    <definedName name="____________________________________SP8">[2]FES!#REF!</definedName>
    <definedName name="____________________________________SP9">[2]FES!#REF!</definedName>
    <definedName name="___________________________________SP1">[2]FES!#REF!</definedName>
    <definedName name="___________________________________SP10">[2]FES!#REF!</definedName>
    <definedName name="___________________________________SP11">[2]FES!#REF!</definedName>
    <definedName name="___________________________________SP12">[2]FES!#REF!</definedName>
    <definedName name="___________________________________SP13">[2]FES!#REF!</definedName>
    <definedName name="___________________________________SP14">[2]FES!#REF!</definedName>
    <definedName name="___________________________________SP15">[2]FES!#REF!</definedName>
    <definedName name="___________________________________SP16">[2]FES!#REF!</definedName>
    <definedName name="___________________________________SP17">[2]FES!#REF!</definedName>
    <definedName name="___________________________________SP18">[2]FES!#REF!</definedName>
    <definedName name="___________________________________SP19">[2]FES!#REF!</definedName>
    <definedName name="___________________________________SP2">[2]FES!#REF!</definedName>
    <definedName name="___________________________________SP20">[2]FES!#REF!</definedName>
    <definedName name="___________________________________SP3">[2]FES!#REF!</definedName>
    <definedName name="___________________________________SP4">[2]FES!#REF!</definedName>
    <definedName name="___________________________________SP5">[2]FES!#REF!</definedName>
    <definedName name="___________________________________SP7">[2]FES!#REF!</definedName>
    <definedName name="___________________________________SP8">[2]FES!#REF!</definedName>
    <definedName name="___________________________________SP9">[2]FES!#REF!</definedName>
    <definedName name="__________________________________SP1">[2]FES!#REF!</definedName>
    <definedName name="__________________________________SP10">[2]FES!#REF!</definedName>
    <definedName name="__________________________________SP11">[2]FES!#REF!</definedName>
    <definedName name="__________________________________SP12">[2]FES!#REF!</definedName>
    <definedName name="__________________________________SP13">[2]FES!#REF!</definedName>
    <definedName name="__________________________________SP14">[2]FES!#REF!</definedName>
    <definedName name="__________________________________SP15">[2]FES!#REF!</definedName>
    <definedName name="__________________________________SP16">[2]FES!#REF!</definedName>
    <definedName name="__________________________________SP17">[2]FES!#REF!</definedName>
    <definedName name="__________________________________SP18">[2]FES!#REF!</definedName>
    <definedName name="__________________________________SP19">[2]FES!#REF!</definedName>
    <definedName name="__________________________________SP2">[2]FES!#REF!</definedName>
    <definedName name="__________________________________SP20">[2]FES!#REF!</definedName>
    <definedName name="__________________________________SP3">[2]FES!#REF!</definedName>
    <definedName name="__________________________________SP4">[2]FES!#REF!</definedName>
    <definedName name="__________________________________SP5">[2]FES!#REF!</definedName>
    <definedName name="__________________________________SP7">[2]FES!#REF!</definedName>
    <definedName name="__________________________________SP8">[2]FES!#REF!</definedName>
    <definedName name="__________________________________SP9">[2]FES!#REF!</definedName>
    <definedName name="_________________________________SP1">[2]FES!#REF!</definedName>
    <definedName name="_________________________________SP10">[2]FES!#REF!</definedName>
    <definedName name="_________________________________SP11">[2]FES!#REF!</definedName>
    <definedName name="_________________________________SP12">[2]FES!#REF!</definedName>
    <definedName name="_________________________________SP13">[2]FES!#REF!</definedName>
    <definedName name="_________________________________SP14">[2]FES!#REF!</definedName>
    <definedName name="_________________________________SP15">[2]FES!#REF!</definedName>
    <definedName name="_________________________________SP16">[2]FES!#REF!</definedName>
    <definedName name="_________________________________SP17">[2]FES!#REF!</definedName>
    <definedName name="_________________________________SP18">[2]FES!#REF!</definedName>
    <definedName name="_________________________________SP19">[2]FES!#REF!</definedName>
    <definedName name="_________________________________SP2">[2]FES!#REF!</definedName>
    <definedName name="_________________________________SP20">[2]FES!#REF!</definedName>
    <definedName name="_________________________________SP3">[2]FES!#REF!</definedName>
    <definedName name="_________________________________SP4">[2]FES!#REF!</definedName>
    <definedName name="_________________________________SP5">[2]FES!#REF!</definedName>
    <definedName name="_________________________________SP7">[2]FES!#REF!</definedName>
    <definedName name="_________________________________SP8">[2]FES!#REF!</definedName>
    <definedName name="_________________________________SP9">[2]FES!#REF!</definedName>
    <definedName name="________________________________SP1">[2]FES!#REF!</definedName>
    <definedName name="________________________________SP10">[2]FES!#REF!</definedName>
    <definedName name="________________________________SP11">[2]FES!#REF!</definedName>
    <definedName name="________________________________SP12">[2]FES!#REF!</definedName>
    <definedName name="________________________________SP13">[2]FES!#REF!</definedName>
    <definedName name="________________________________SP14">[2]FES!#REF!</definedName>
    <definedName name="________________________________SP15">[2]FES!#REF!</definedName>
    <definedName name="________________________________SP16">[2]FES!#REF!</definedName>
    <definedName name="________________________________SP17">[2]FES!#REF!</definedName>
    <definedName name="________________________________SP18">[2]FES!#REF!</definedName>
    <definedName name="________________________________SP19">[2]FES!#REF!</definedName>
    <definedName name="________________________________SP2">[2]FES!#REF!</definedName>
    <definedName name="________________________________SP20">[2]FES!#REF!</definedName>
    <definedName name="________________________________SP3">[2]FES!#REF!</definedName>
    <definedName name="________________________________SP4">[2]FES!#REF!</definedName>
    <definedName name="________________________________SP5">[2]FES!#REF!</definedName>
    <definedName name="________________________________SP7">[2]FES!#REF!</definedName>
    <definedName name="________________________________SP8">[2]FES!#REF!</definedName>
    <definedName name="________________________________SP9">[2]FES!#REF!</definedName>
    <definedName name="_______________________________SP1">[2]FES!#REF!</definedName>
    <definedName name="_______________________________SP10">[2]FES!#REF!</definedName>
    <definedName name="_______________________________SP11">[2]FES!#REF!</definedName>
    <definedName name="_______________________________SP12">[2]FES!#REF!</definedName>
    <definedName name="_______________________________SP13">[2]FES!#REF!</definedName>
    <definedName name="_______________________________SP14">[2]FES!#REF!</definedName>
    <definedName name="_______________________________SP15">[2]FES!#REF!</definedName>
    <definedName name="_______________________________SP16">[2]FES!#REF!</definedName>
    <definedName name="_______________________________SP17">[2]FES!#REF!</definedName>
    <definedName name="_______________________________SP18">[2]FES!#REF!</definedName>
    <definedName name="_______________________________SP19">[2]FES!#REF!</definedName>
    <definedName name="_______________________________SP2">[2]FES!#REF!</definedName>
    <definedName name="_______________________________SP20">[2]FES!#REF!</definedName>
    <definedName name="_______________________________SP3">[2]FES!#REF!</definedName>
    <definedName name="_______________________________SP4">[2]FES!#REF!</definedName>
    <definedName name="_______________________________SP5">[2]FES!#REF!</definedName>
    <definedName name="_______________________________SP7">[2]FES!#REF!</definedName>
    <definedName name="_______________________________SP8">[2]FES!#REF!</definedName>
    <definedName name="_______________________________SP9">[2]FES!#REF!</definedName>
    <definedName name="______________________________SP1">[2]FES!#REF!</definedName>
    <definedName name="______________________________SP10">[2]FES!#REF!</definedName>
    <definedName name="______________________________SP11">[2]FES!#REF!</definedName>
    <definedName name="______________________________SP12">[2]FES!#REF!</definedName>
    <definedName name="______________________________SP13">[2]FES!#REF!</definedName>
    <definedName name="______________________________SP14">[2]FES!#REF!</definedName>
    <definedName name="______________________________SP15">[2]FES!#REF!</definedName>
    <definedName name="______________________________SP16">[2]FES!#REF!</definedName>
    <definedName name="______________________________SP17">[2]FES!#REF!</definedName>
    <definedName name="______________________________SP18">[2]FES!#REF!</definedName>
    <definedName name="______________________________SP19">[2]FES!#REF!</definedName>
    <definedName name="______________________________SP2">[2]FES!#REF!</definedName>
    <definedName name="______________________________SP20">[2]FES!#REF!</definedName>
    <definedName name="______________________________SP3">[2]FES!#REF!</definedName>
    <definedName name="______________________________SP4">[2]FES!#REF!</definedName>
    <definedName name="______________________________SP5">[2]FES!#REF!</definedName>
    <definedName name="______________________________SP7">[2]FES!#REF!</definedName>
    <definedName name="______________________________SP8">[2]FES!#REF!</definedName>
    <definedName name="______________________________SP9">[2]FES!#REF!</definedName>
    <definedName name="_____________________________SP1">[2]FES!#REF!</definedName>
    <definedName name="_____________________________SP10">[2]FES!#REF!</definedName>
    <definedName name="_____________________________SP11">[2]FES!#REF!</definedName>
    <definedName name="_____________________________SP12">[2]FES!#REF!</definedName>
    <definedName name="_____________________________SP13">[2]FES!#REF!</definedName>
    <definedName name="_____________________________SP14">[2]FES!#REF!</definedName>
    <definedName name="_____________________________SP15">[2]FES!#REF!</definedName>
    <definedName name="_____________________________SP16">[2]FES!#REF!</definedName>
    <definedName name="_____________________________SP17">[2]FES!#REF!</definedName>
    <definedName name="_____________________________SP18">[2]FES!#REF!</definedName>
    <definedName name="_____________________________SP19">[2]FES!#REF!</definedName>
    <definedName name="_____________________________SP2">[2]FES!#REF!</definedName>
    <definedName name="_____________________________SP20">[2]FES!#REF!</definedName>
    <definedName name="_____________________________SP3">[2]FES!#REF!</definedName>
    <definedName name="_____________________________SP4">[2]FES!#REF!</definedName>
    <definedName name="_____________________________SP5">[2]FES!#REF!</definedName>
    <definedName name="_____________________________SP7">[2]FES!#REF!</definedName>
    <definedName name="_____________________________SP8">[2]FES!#REF!</definedName>
    <definedName name="_____________________________SP9">[2]FES!#REF!</definedName>
    <definedName name="____________________________SP1">[2]FES!#REF!</definedName>
    <definedName name="____________________________SP10">[2]FES!#REF!</definedName>
    <definedName name="____________________________SP11">[2]FES!#REF!</definedName>
    <definedName name="____________________________SP12">[2]FES!#REF!</definedName>
    <definedName name="____________________________SP13">[2]FES!#REF!</definedName>
    <definedName name="____________________________SP14">[2]FES!#REF!</definedName>
    <definedName name="____________________________SP15">[2]FES!#REF!</definedName>
    <definedName name="____________________________SP16">[2]FES!#REF!</definedName>
    <definedName name="____________________________SP17">[2]FES!#REF!</definedName>
    <definedName name="____________________________SP18">[2]FES!#REF!</definedName>
    <definedName name="____________________________SP19">[2]FES!#REF!</definedName>
    <definedName name="____________________________SP2">[2]FES!#REF!</definedName>
    <definedName name="____________________________SP20">[2]FES!#REF!</definedName>
    <definedName name="____________________________SP3">[2]FES!#REF!</definedName>
    <definedName name="____________________________SP4">[2]FES!#REF!</definedName>
    <definedName name="____________________________SP5">[2]FES!#REF!</definedName>
    <definedName name="____________________________SP7">[2]FES!#REF!</definedName>
    <definedName name="____________________________SP8">[2]FES!#REF!</definedName>
    <definedName name="____________________________SP9">[2]FES!#REF!</definedName>
    <definedName name="___________________________SP1">[2]FES!#REF!</definedName>
    <definedName name="___________________________SP10">[2]FES!#REF!</definedName>
    <definedName name="___________________________SP11">[2]FES!#REF!</definedName>
    <definedName name="___________________________SP12">[2]FES!#REF!</definedName>
    <definedName name="___________________________SP13">[2]FES!#REF!</definedName>
    <definedName name="___________________________SP14">[2]FES!#REF!</definedName>
    <definedName name="___________________________SP15">[2]FES!#REF!</definedName>
    <definedName name="___________________________SP16">[2]FES!#REF!</definedName>
    <definedName name="___________________________SP17">[2]FES!#REF!</definedName>
    <definedName name="___________________________SP18">[2]FES!#REF!</definedName>
    <definedName name="___________________________SP19">[2]FES!#REF!</definedName>
    <definedName name="___________________________SP2">[2]FES!#REF!</definedName>
    <definedName name="___________________________SP20">[2]FES!#REF!</definedName>
    <definedName name="___________________________SP3">[2]FES!#REF!</definedName>
    <definedName name="___________________________SP4">[2]FES!#REF!</definedName>
    <definedName name="___________________________SP5">[2]FES!#REF!</definedName>
    <definedName name="___________________________SP7">[2]FES!#REF!</definedName>
    <definedName name="___________________________SP8">[2]FES!#REF!</definedName>
    <definedName name="___________________________SP9">[2]FES!#REF!</definedName>
    <definedName name="__________________________SP1">[2]FES!#REF!</definedName>
    <definedName name="__________________________SP10">[2]FES!#REF!</definedName>
    <definedName name="__________________________SP11">[2]FES!#REF!</definedName>
    <definedName name="__________________________SP12">[2]FES!#REF!</definedName>
    <definedName name="__________________________SP13">[2]FES!#REF!</definedName>
    <definedName name="__________________________SP14">[2]FES!#REF!</definedName>
    <definedName name="__________________________SP15">[2]FES!#REF!</definedName>
    <definedName name="__________________________SP16">[2]FES!#REF!</definedName>
    <definedName name="__________________________SP17">[2]FES!#REF!</definedName>
    <definedName name="__________________________SP18">[2]FES!#REF!</definedName>
    <definedName name="__________________________SP19">[2]FES!#REF!</definedName>
    <definedName name="__________________________SP2">[2]FES!#REF!</definedName>
    <definedName name="__________________________SP20">[2]FES!#REF!</definedName>
    <definedName name="__________________________SP3">[2]FES!#REF!</definedName>
    <definedName name="__________________________SP4">[2]FES!#REF!</definedName>
    <definedName name="__________________________SP5">[2]FES!#REF!</definedName>
    <definedName name="__________________________SP7">[2]FES!#REF!</definedName>
    <definedName name="__________________________SP8">[2]FES!#REF!</definedName>
    <definedName name="__________________________SP9">[2]FES!#REF!</definedName>
    <definedName name="_________________________SP1">[2]FES!#REF!</definedName>
    <definedName name="_________________________SP10">[2]FES!#REF!</definedName>
    <definedName name="_________________________SP11">[2]FES!#REF!</definedName>
    <definedName name="_________________________SP12">[2]FES!#REF!</definedName>
    <definedName name="_________________________SP13">[2]FES!#REF!</definedName>
    <definedName name="_________________________SP14">[2]FES!#REF!</definedName>
    <definedName name="_________________________SP15">[2]FES!#REF!</definedName>
    <definedName name="_________________________SP16">[2]FES!#REF!</definedName>
    <definedName name="_________________________SP17">[2]FES!#REF!</definedName>
    <definedName name="_________________________SP18">[2]FES!#REF!</definedName>
    <definedName name="_________________________SP19">[2]FES!#REF!</definedName>
    <definedName name="_________________________SP2">[2]FES!#REF!</definedName>
    <definedName name="_________________________SP20">[2]FES!#REF!</definedName>
    <definedName name="_________________________SP3">[2]FES!#REF!</definedName>
    <definedName name="_________________________SP4">[2]FES!#REF!</definedName>
    <definedName name="_________________________SP5">[2]FES!#REF!</definedName>
    <definedName name="_________________________SP7">[2]FES!#REF!</definedName>
    <definedName name="_________________________SP8">[2]FES!#REF!</definedName>
    <definedName name="_________________________SP9">[2]FES!#REF!</definedName>
    <definedName name="________________________SP1">[2]FES!#REF!</definedName>
    <definedName name="________________________SP10">[2]FES!#REF!</definedName>
    <definedName name="________________________SP11">[2]FES!#REF!</definedName>
    <definedName name="________________________SP12">[2]FES!#REF!</definedName>
    <definedName name="________________________SP13">[2]FES!#REF!</definedName>
    <definedName name="________________________SP14">[2]FES!#REF!</definedName>
    <definedName name="________________________SP15">[2]FES!#REF!</definedName>
    <definedName name="________________________SP16">[2]FES!#REF!</definedName>
    <definedName name="________________________SP17">[2]FES!#REF!</definedName>
    <definedName name="________________________SP18">[2]FES!#REF!</definedName>
    <definedName name="________________________SP19">[2]FES!#REF!</definedName>
    <definedName name="________________________SP2">[2]FES!#REF!</definedName>
    <definedName name="________________________SP20">[2]FES!#REF!</definedName>
    <definedName name="________________________SP3">[2]FES!#REF!</definedName>
    <definedName name="________________________SP4">[2]FES!#REF!</definedName>
    <definedName name="________________________SP5">[2]FES!#REF!</definedName>
    <definedName name="________________________SP7">[2]FES!#REF!</definedName>
    <definedName name="________________________SP8">[2]FES!#REF!</definedName>
    <definedName name="________________________SP9">[2]FES!#REF!</definedName>
    <definedName name="_______________________SP1">[2]FES!#REF!</definedName>
    <definedName name="_______________________SP10">[2]FES!#REF!</definedName>
    <definedName name="_______________________SP11">[2]FES!#REF!</definedName>
    <definedName name="_______________________SP12">[2]FES!#REF!</definedName>
    <definedName name="_______________________SP13">[2]FES!#REF!</definedName>
    <definedName name="_______________________SP14">[2]FES!#REF!</definedName>
    <definedName name="_______________________SP15">[2]FES!#REF!</definedName>
    <definedName name="_______________________SP16">[2]FES!#REF!</definedName>
    <definedName name="_______________________SP17">[2]FES!#REF!</definedName>
    <definedName name="_______________________SP18">[2]FES!#REF!</definedName>
    <definedName name="_______________________SP19">[2]FES!#REF!</definedName>
    <definedName name="_______________________SP2">[2]FES!#REF!</definedName>
    <definedName name="_______________________SP20">[2]FES!#REF!</definedName>
    <definedName name="_______________________SP3">[2]FES!#REF!</definedName>
    <definedName name="_______________________SP4">[2]FES!#REF!</definedName>
    <definedName name="_______________________SP5">[2]FES!#REF!</definedName>
    <definedName name="_______________________SP7">[2]FES!#REF!</definedName>
    <definedName name="_______________________SP8">[2]FES!#REF!</definedName>
    <definedName name="_______________________SP9">[2]FES!#REF!</definedName>
    <definedName name="______________________SP1">[2]FES!#REF!</definedName>
    <definedName name="______________________SP10">[2]FES!#REF!</definedName>
    <definedName name="______________________SP11">[2]FES!#REF!</definedName>
    <definedName name="______________________SP12">[2]FES!#REF!</definedName>
    <definedName name="______________________SP13">[2]FES!#REF!</definedName>
    <definedName name="______________________SP14">[2]FES!#REF!</definedName>
    <definedName name="______________________SP15">[2]FES!#REF!</definedName>
    <definedName name="______________________SP16">[2]FES!#REF!</definedName>
    <definedName name="______________________SP17">[2]FES!#REF!</definedName>
    <definedName name="______________________SP18">[2]FES!#REF!</definedName>
    <definedName name="______________________SP19">[2]FES!#REF!</definedName>
    <definedName name="______________________SP2">[2]FES!#REF!</definedName>
    <definedName name="______________________SP20">[2]FES!#REF!</definedName>
    <definedName name="______________________SP3">[2]FES!#REF!</definedName>
    <definedName name="______________________SP4">[2]FES!#REF!</definedName>
    <definedName name="______________________SP5">[2]FES!#REF!</definedName>
    <definedName name="______________________SP7">[2]FES!#REF!</definedName>
    <definedName name="______________________SP8">[2]FES!#REF!</definedName>
    <definedName name="______________________SP9">[2]FES!#REF!</definedName>
    <definedName name="_____________________SP1">[2]FES!#REF!</definedName>
    <definedName name="_____________________SP10">[2]FES!#REF!</definedName>
    <definedName name="_____________________SP11">[2]FES!#REF!</definedName>
    <definedName name="_____________________SP12">[2]FES!#REF!</definedName>
    <definedName name="_____________________SP13">[2]FES!#REF!</definedName>
    <definedName name="_____________________SP14">[2]FES!#REF!</definedName>
    <definedName name="_____________________SP15">[2]FES!#REF!</definedName>
    <definedName name="_____________________SP16">[2]FES!#REF!</definedName>
    <definedName name="_____________________SP17">[2]FES!#REF!</definedName>
    <definedName name="_____________________SP18">[2]FES!#REF!</definedName>
    <definedName name="_____________________SP19">[2]FES!#REF!</definedName>
    <definedName name="_____________________SP2">[2]FES!#REF!</definedName>
    <definedName name="_____________________SP20">[2]FES!#REF!</definedName>
    <definedName name="_____________________SP3">[2]FES!#REF!</definedName>
    <definedName name="_____________________SP4">[2]FES!#REF!</definedName>
    <definedName name="_____________________SP5">[2]FES!#REF!</definedName>
    <definedName name="_____________________SP7">[2]FES!#REF!</definedName>
    <definedName name="_____________________SP8">[2]FES!#REF!</definedName>
    <definedName name="_____________________SP9">[2]FES!#REF!</definedName>
    <definedName name="____________________SP1">[2]FES!#REF!</definedName>
    <definedName name="____________________SP10">[2]FES!#REF!</definedName>
    <definedName name="____________________SP11">[2]FES!#REF!</definedName>
    <definedName name="____________________SP12">[2]FES!#REF!</definedName>
    <definedName name="____________________SP13">[2]FES!#REF!</definedName>
    <definedName name="____________________SP14">[2]FES!#REF!</definedName>
    <definedName name="____________________SP15">[2]FES!#REF!</definedName>
    <definedName name="____________________SP16">[2]FES!#REF!</definedName>
    <definedName name="____________________SP17">[2]FES!#REF!</definedName>
    <definedName name="____________________SP18">[2]FES!#REF!</definedName>
    <definedName name="____________________SP19">[2]FES!#REF!</definedName>
    <definedName name="____________________SP2">[2]FES!#REF!</definedName>
    <definedName name="____________________SP20">[2]FES!#REF!</definedName>
    <definedName name="____________________SP3">[2]FES!#REF!</definedName>
    <definedName name="____________________SP4">[2]FES!#REF!</definedName>
    <definedName name="____________________SP5">[2]FES!#REF!</definedName>
    <definedName name="____________________SP7">[2]FES!#REF!</definedName>
    <definedName name="____________________SP8">[2]FES!#REF!</definedName>
    <definedName name="____________________SP9">[2]FES!#REF!</definedName>
    <definedName name="___________________SP1">[2]FES!#REF!</definedName>
    <definedName name="___________________SP10">[2]FES!#REF!</definedName>
    <definedName name="___________________SP11">[2]FES!#REF!</definedName>
    <definedName name="___________________SP12">[2]FES!#REF!</definedName>
    <definedName name="___________________SP13">[2]FES!#REF!</definedName>
    <definedName name="___________________SP14">[2]FES!#REF!</definedName>
    <definedName name="___________________SP15">[2]FES!#REF!</definedName>
    <definedName name="___________________SP16">[2]FES!#REF!</definedName>
    <definedName name="___________________SP17">[2]FES!#REF!</definedName>
    <definedName name="___________________SP18">[2]FES!#REF!</definedName>
    <definedName name="___________________SP19">[2]FES!#REF!</definedName>
    <definedName name="___________________SP2">[2]FES!#REF!</definedName>
    <definedName name="___________________SP20">[2]FES!#REF!</definedName>
    <definedName name="___________________SP3">[2]FES!#REF!</definedName>
    <definedName name="___________________SP4">[2]FES!#REF!</definedName>
    <definedName name="___________________SP5">[2]FES!#REF!</definedName>
    <definedName name="___________________SP7">[2]FES!#REF!</definedName>
    <definedName name="___________________SP8">[2]FES!#REF!</definedName>
    <definedName name="___________________SP9">[2]FES!#REF!</definedName>
    <definedName name="__________________SP1">[2]FES!#REF!</definedName>
    <definedName name="__________________SP10">[2]FES!#REF!</definedName>
    <definedName name="__________________SP11">[2]FES!#REF!</definedName>
    <definedName name="__________________SP12">[2]FES!#REF!</definedName>
    <definedName name="__________________SP13">[2]FES!#REF!</definedName>
    <definedName name="__________________SP14">[2]FES!#REF!</definedName>
    <definedName name="__________________SP15">[2]FES!#REF!</definedName>
    <definedName name="__________________SP16">[2]FES!#REF!</definedName>
    <definedName name="__________________SP17">[2]FES!#REF!</definedName>
    <definedName name="__________________SP18">[2]FES!#REF!</definedName>
    <definedName name="__________________SP19">[2]FES!#REF!</definedName>
    <definedName name="__________________SP2">[2]FES!#REF!</definedName>
    <definedName name="__________________SP20">[2]FES!#REF!</definedName>
    <definedName name="__________________SP3">[2]FES!#REF!</definedName>
    <definedName name="__________________SP4">[2]FES!#REF!</definedName>
    <definedName name="__________________SP5">[2]FES!#REF!</definedName>
    <definedName name="__________________SP7">[2]FES!#REF!</definedName>
    <definedName name="__________________SP8">[2]FES!#REF!</definedName>
    <definedName name="__________________SP9">[2]FES!#REF!</definedName>
    <definedName name="_________________SP1">[2]FES!#REF!</definedName>
    <definedName name="_________________SP10">[2]FES!#REF!</definedName>
    <definedName name="_________________SP11">[2]FES!#REF!</definedName>
    <definedName name="_________________SP12">[2]FES!#REF!</definedName>
    <definedName name="_________________SP13">[2]FES!#REF!</definedName>
    <definedName name="_________________SP14">[2]FES!#REF!</definedName>
    <definedName name="_________________SP15">[2]FES!#REF!</definedName>
    <definedName name="_________________SP16">[2]FES!#REF!</definedName>
    <definedName name="_________________SP17">[2]FES!#REF!</definedName>
    <definedName name="_________________SP18">[2]FES!#REF!</definedName>
    <definedName name="_________________SP19">[2]FES!#REF!</definedName>
    <definedName name="_________________SP2">[2]FES!#REF!</definedName>
    <definedName name="_________________SP20">[2]FES!#REF!</definedName>
    <definedName name="_________________SP3">[2]FES!#REF!</definedName>
    <definedName name="_________________SP4">[2]FES!#REF!</definedName>
    <definedName name="_________________SP5">[2]FES!#REF!</definedName>
    <definedName name="_________________SP7">[2]FES!#REF!</definedName>
    <definedName name="_________________SP8">[2]FES!#REF!</definedName>
    <definedName name="_________________SP9">[2]FES!#REF!</definedName>
    <definedName name="________________SP1">[2]FES!#REF!</definedName>
    <definedName name="________________SP10">[2]FES!#REF!</definedName>
    <definedName name="________________SP11">[2]FES!#REF!</definedName>
    <definedName name="________________SP12">[2]FES!#REF!</definedName>
    <definedName name="________________SP13">[2]FES!#REF!</definedName>
    <definedName name="________________SP14">[2]FES!#REF!</definedName>
    <definedName name="________________SP15">[2]FES!#REF!</definedName>
    <definedName name="________________SP16">[2]FES!#REF!</definedName>
    <definedName name="________________SP17">[2]FES!#REF!</definedName>
    <definedName name="________________SP18">[2]FES!#REF!</definedName>
    <definedName name="________________SP19">[2]FES!#REF!</definedName>
    <definedName name="________________SP2">[2]FES!#REF!</definedName>
    <definedName name="________________SP20">[2]FES!#REF!</definedName>
    <definedName name="________________SP3">[2]FES!#REF!</definedName>
    <definedName name="________________SP4">[2]FES!#REF!</definedName>
    <definedName name="________________SP5">[2]FES!#REF!</definedName>
    <definedName name="________________SP7">[2]FES!#REF!</definedName>
    <definedName name="________________SP8">[2]FES!#REF!</definedName>
    <definedName name="________________SP9">[2]FES!#REF!</definedName>
    <definedName name="_______________SP1">[2]FES!#REF!</definedName>
    <definedName name="_______________SP10">[2]FES!#REF!</definedName>
    <definedName name="_______________SP11">[2]FES!#REF!</definedName>
    <definedName name="_______________SP12">[2]FES!#REF!</definedName>
    <definedName name="_______________SP13">[2]FES!#REF!</definedName>
    <definedName name="_______________SP14">[2]FES!#REF!</definedName>
    <definedName name="_______________SP15">[2]FES!#REF!</definedName>
    <definedName name="_______________SP16">[2]FES!#REF!</definedName>
    <definedName name="_______________SP17">[2]FES!#REF!</definedName>
    <definedName name="_______________SP18">[2]FES!#REF!</definedName>
    <definedName name="_______________SP19">[2]FES!#REF!</definedName>
    <definedName name="_______________SP2">[2]FES!#REF!</definedName>
    <definedName name="_______________SP20">[2]FES!#REF!</definedName>
    <definedName name="_______________SP3">[2]FES!#REF!</definedName>
    <definedName name="_______________SP4">[2]FES!#REF!</definedName>
    <definedName name="_______________SP5">[2]FES!#REF!</definedName>
    <definedName name="_______________SP7">[2]FES!#REF!</definedName>
    <definedName name="_______________SP8">[2]FES!#REF!</definedName>
    <definedName name="_______________SP9">[2]FES!#REF!</definedName>
    <definedName name="______________SP1">[2]FES!#REF!</definedName>
    <definedName name="______________SP10">[2]FES!#REF!</definedName>
    <definedName name="______________SP11">[2]FES!#REF!</definedName>
    <definedName name="______________SP12">[2]FES!#REF!</definedName>
    <definedName name="______________SP13">[2]FES!#REF!</definedName>
    <definedName name="______________SP14">[2]FES!#REF!</definedName>
    <definedName name="______________SP15">[2]FES!#REF!</definedName>
    <definedName name="______________SP16">[2]FES!#REF!</definedName>
    <definedName name="______________SP17">[2]FES!#REF!</definedName>
    <definedName name="______________SP18">[2]FES!#REF!</definedName>
    <definedName name="______________SP19">[2]FES!#REF!</definedName>
    <definedName name="______________SP2">[2]FES!#REF!</definedName>
    <definedName name="______________SP20">[2]FES!#REF!</definedName>
    <definedName name="______________SP3">[2]FES!#REF!</definedName>
    <definedName name="______________SP4">[2]FES!#REF!</definedName>
    <definedName name="______________SP5">[2]FES!#REF!</definedName>
    <definedName name="______________SP7">[2]FES!#REF!</definedName>
    <definedName name="______________SP8">[2]FES!#REF!</definedName>
    <definedName name="______________SP9">[2]FES!#REF!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_wes940">#REF!</definedName>
    <definedName name="_______wes940_1">NA()</definedName>
    <definedName name="_______wes940_11">NA()</definedName>
    <definedName name="_______wes940_6">NA()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wes940">#REF!</definedName>
    <definedName name="______wes940_1">NA()</definedName>
    <definedName name="______wes940_6">NA()</definedName>
    <definedName name="_____SP1">[2]FES!#REF!</definedName>
    <definedName name="_____SP10">[2]FES!#REF!</definedName>
    <definedName name="_____SP11">[2]FES!#REF!</definedName>
    <definedName name="_____SP12">[2]FES!#REF!</definedName>
    <definedName name="_____SP13">[2]FES!#REF!</definedName>
    <definedName name="_____SP14">[2]FES!#REF!</definedName>
    <definedName name="_____SP15">[2]FES!#REF!</definedName>
    <definedName name="_____SP16">[2]FES!#REF!</definedName>
    <definedName name="_____SP17">[2]FES!#REF!</definedName>
    <definedName name="_____SP18">[2]FES!#REF!</definedName>
    <definedName name="_____SP19">[2]FES!#REF!</definedName>
    <definedName name="_____SP2">[2]FES!#REF!</definedName>
    <definedName name="_____SP20">[2]FES!#REF!</definedName>
    <definedName name="_____SP3">[2]FES!#REF!</definedName>
    <definedName name="_____SP4">[2]FES!#REF!</definedName>
    <definedName name="_____SP5">[2]FES!#REF!</definedName>
    <definedName name="_____SP7">[2]FES!#REF!</definedName>
    <definedName name="_____SP8">[2]FES!#REF!</definedName>
    <definedName name="_____SP9">[2]FES!#REF!</definedName>
    <definedName name="_____wes940">#REF!</definedName>
    <definedName name="_____wes940_1">NA()</definedName>
    <definedName name="_____wes940_6">NA()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wes940">#REF!</definedName>
    <definedName name="____wes940_1">NA()</definedName>
    <definedName name="____wes940_6">NA()</definedName>
    <definedName name="___SP1">[4]FES!#REF!</definedName>
    <definedName name="___SP10">[4]FES!#REF!</definedName>
    <definedName name="___SP11">[4]FES!#REF!</definedName>
    <definedName name="___SP12">[4]FES!#REF!</definedName>
    <definedName name="___SP13">[4]FES!#REF!</definedName>
    <definedName name="___SP14">[4]FES!#REF!</definedName>
    <definedName name="___SP15">[4]FES!#REF!</definedName>
    <definedName name="___SP16">[4]FES!#REF!</definedName>
    <definedName name="___SP17">[4]FES!#REF!</definedName>
    <definedName name="___SP18">[4]FES!#REF!</definedName>
    <definedName name="___SP19">[4]FES!#REF!</definedName>
    <definedName name="___SP2">[4]FES!#REF!</definedName>
    <definedName name="___SP20">[4]FES!#REF!</definedName>
    <definedName name="___SP3">[4]FES!#REF!</definedName>
    <definedName name="___SP4">[4]FES!#REF!</definedName>
    <definedName name="___SP5">[4]FES!#REF!</definedName>
    <definedName name="___SP7">[4]FES!#REF!</definedName>
    <definedName name="___SP8">[4]FES!#REF!</definedName>
    <definedName name="___SP9">[4]FES!#REF!</definedName>
    <definedName name="___wes940">#REF!</definedName>
    <definedName name="___wes940_1">NA()</definedName>
    <definedName name="___wes940_6">NA()</definedName>
    <definedName name="__1__Excel_BuiltIn_Print_Area_2_1">#REF!</definedName>
    <definedName name="__1_Excel_BuiltIn_Print_Area_2_1">#REF!</definedName>
    <definedName name="__2_Excel_BuiltIn_Print_Area_2_1">#REF!</definedName>
    <definedName name="__FKT1">#REF!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USD1">[6]ÖZET!#REF!</definedName>
    <definedName name="__wes940">#REF!</definedName>
    <definedName name="__xlnm.Database">NA()</definedName>
    <definedName name="__xlnm.Database_1">NA()</definedName>
    <definedName name="__xlnm.Database_11">NA()</definedName>
    <definedName name="__xlnm.Database_6">NA()</definedName>
    <definedName name="__xlnm.Print_Titles_1">#REF!</definedName>
    <definedName name="__xlnm.Print_Titles_2">#REF!</definedName>
    <definedName name="__xlnm.Print_Titles_3">#REF!</definedName>
    <definedName name="_01_010760100">#REF!</definedName>
    <definedName name="_1__Excel_BuiltIn_Print_Area_2_1">#REF!</definedName>
    <definedName name="_1_Excel_BuiltIn_Print_Area_2_1" localSheetId="0">#REF!</definedName>
    <definedName name="_1_Excel_BuiltIn_Print_Area_2_1">#REF!</definedName>
    <definedName name="_2_Excel_BuiltIn_Print_Area_2_1">#REF!</definedName>
    <definedName name="_A70000">'[7]B-4'!#REF!</definedName>
    <definedName name="_A80000">'[7]B-4'!#REF!</definedName>
    <definedName name="_companies_list">#REF!</definedName>
    <definedName name="_company_name">#REF!</definedName>
    <definedName name="_DAT1">'[8]ЦХЛ 2004'!#REF!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2">'[8]ЦХЛ 2004'!#REF!</definedName>
    <definedName name="_DAT3">'[8]ЦХЛ 2004'!#REF!</definedName>
    <definedName name="_DAT4">'[8]ЦХЛ 2004'!#REF!</definedName>
    <definedName name="_DAT5">'[8]ЦХЛ 2004'!#REF!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FKT1">#REF!</definedName>
    <definedName name="_kv1">#REF!</definedName>
    <definedName name="_kv2">#REF!</definedName>
    <definedName name="_kv3">#REF!</definedName>
    <definedName name="_kv4">#REF!</definedName>
    <definedName name="_period">#REF!</definedName>
    <definedName name="_pl99">#REF!</definedName>
    <definedName name="_q_list">#REF!</definedName>
    <definedName name="_SP1">[9]FES!#REF!</definedName>
    <definedName name="_SP10">[9]FES!#REF!</definedName>
    <definedName name="_SP11">[9]FES!#REF!</definedName>
    <definedName name="_SP12">[9]FES!#REF!</definedName>
    <definedName name="_SP13">[9]FES!#REF!</definedName>
    <definedName name="_SP14">[9]FES!#REF!</definedName>
    <definedName name="_SP15">[9]FES!#REF!</definedName>
    <definedName name="_SP16">[9]FES!#REF!</definedName>
    <definedName name="_SP17">[9]FES!#REF!</definedName>
    <definedName name="_SP18">[9]FES!#REF!</definedName>
    <definedName name="_SP19">[9]FES!#REF!</definedName>
    <definedName name="_SP2">[9]FES!#REF!</definedName>
    <definedName name="_SP20">[9]FES!#REF!</definedName>
    <definedName name="_SP21">[10]FES!#REF!</definedName>
    <definedName name="_SP3">[9]FES!#REF!</definedName>
    <definedName name="_SP4">[9]FES!#REF!</definedName>
    <definedName name="_SP5">[9]FES!#REF!</definedName>
    <definedName name="_SP7">[9]FES!#REF!</definedName>
    <definedName name="_SP8">[9]FES!#REF!</definedName>
    <definedName name="_SP9">[9]FES!#REF!</definedName>
    <definedName name="_sul1">#REF!</definedName>
    <definedName name="_toc5">#REF!</definedName>
    <definedName name="_USD1">[6]ÖZET!#REF!</definedName>
    <definedName name="_vv1">#REF!</definedName>
    <definedName name="_vv2">#REF!</definedName>
    <definedName name="_vvv1">#REF!</definedName>
    <definedName name="_wes940">#REF!</definedName>
    <definedName name="_wes940_1">"$#REF!.$#REF!$#REF!"</definedName>
    <definedName name="_wes940_6">NA()</definedName>
    <definedName name="_y_list">#REF!</definedName>
    <definedName name="_year">#REF!</definedName>
    <definedName name="_лист45">#REF!</definedName>
    <definedName name="_xlnm._FilterDatabase" localSheetId="0" hidden="1">'Приложение 1'!$A$12:$XEX$5395</definedName>
    <definedName name="A">#REF!</definedName>
    <definedName name="aaa">#REF!</definedName>
    <definedName name="aaaaa">#N/A</definedName>
    <definedName name="abc" localSheetId="0" hidden="1">{#N/A,#N/A,TRUE,"Лист1";#N/A,#N/A,TRUE,"Лист2";#N/A,#N/A,TRUE,"Лист3"}</definedName>
    <definedName name="abc" hidden="1">{#N/A,#N/A,TRUE,"Лист1";#N/A,#N/A,TRUE,"Лист2";#N/A,#N/A,TRUE,"Лист3"}</definedName>
    <definedName name="ad">#N/A</definedName>
    <definedName name="ads">#N/A</definedName>
    <definedName name="AKTIVITE_MALIYET">'[11]AKTIVITE MALIYETI MP'!$I$6:$T$158</definedName>
    <definedName name="AKTIVITE_MALTOP">'[11]AKTIVITE MALIYETI MP'!$I$166:$T$318</definedName>
    <definedName name="apr">#REF!</definedName>
    <definedName name="aprkzt">#REF!</definedName>
    <definedName name="aprusd">#REF!</definedName>
    <definedName name="as">[12]!as</definedName>
    <definedName name="AS2DocOpenMode" hidden="1">"AS2DocumentEdit"</definedName>
    <definedName name="AS2HasNoAutoHeaderFooter" hidden="1">" "</definedName>
    <definedName name="asd">#N/A</definedName>
    <definedName name="assel">#REF!</definedName>
    <definedName name="AuditDate">[13]SMSTemp!$B$4</definedName>
    <definedName name="B">'[14]7.1'!#REF!</definedName>
    <definedName name="BILAN">[15]!BILAN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ST_FURNACE">#REF!</definedName>
    <definedName name="BS">#REF!</definedName>
    <definedName name="CapexAdditionsReal">[16]Workings!#REF!</definedName>
    <definedName name="ccc">#REF!</definedName>
    <definedName name="cccc">#REF!</definedName>
    <definedName name="cd">'[17]yO302.1'!#REF!</definedName>
    <definedName name="cdshbls">#REF!</definedName>
    <definedName name="CHF">91.92</definedName>
    <definedName name="cis">'[17]yO302.1'!#REF!</definedName>
    <definedName name="ClDate">[18]Info!$G$6</definedName>
    <definedName name="ClientName">[13]SMSTemp!$B$3</definedName>
    <definedName name="Code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D_ROLLED">#REF!</definedName>
    <definedName name="Com_banks_in_D">#REF!</definedName>
    <definedName name="Combined_Book_Value_Totals">[19]SMSTemp!$B$42</definedName>
    <definedName name="CompOt">#N/A</definedName>
    <definedName name="CompRas">#N/A</definedName>
    <definedName name="CONSTRUCTION">#REF!</definedName>
    <definedName name="CONVERTER">#REF!</definedName>
    <definedName name="COVERS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snab">'[17]yO302.1'!#REF!</definedName>
    <definedName name="ct">'[17]yO302.1'!#REF!</definedName>
    <definedName name="cv">'[17]yO302.1'!#REF!</definedName>
    <definedName name="cvo">'[17]yO302.1'!#REF!</definedName>
    <definedName name="cyp">'[20]FS-97'!$BA$90</definedName>
    <definedName name="czhs">'[17]yO302.1'!#REF!</definedName>
    <definedName name="data">#REF!</definedName>
    <definedName name="Data_Agency">#REF!</definedName>
    <definedName name="Data_DirectCostsConsultants_Y1">#REF!</definedName>
    <definedName name="Data_DirectCostsConsultants_Y2">#REF!</definedName>
    <definedName name="Data_DirectCostsConsultants_Y3">#REF!</definedName>
    <definedName name="Data_DirectCostsConsultants_Y4">#REF!</definedName>
    <definedName name="Data_DirectCostsConsultants_Y5">#REF!</definedName>
    <definedName name="Data_DirectCostsConsultants_Y6">#REF!</definedName>
    <definedName name="Data_DirectCostsMaintenance_Y1">#REF!</definedName>
    <definedName name="Data_DirectCostsMaintenance_Y2">#REF!</definedName>
    <definedName name="Data_DirectCostsMaintenance_Y3">#REF!</definedName>
    <definedName name="Data_DirectCostsMaintenance_Y4">#REF!</definedName>
    <definedName name="Data_DirectCostsMaintenance_Y5">#REF!</definedName>
    <definedName name="Data_DirectCostsMaintenance_Y6">#REF!</definedName>
    <definedName name="Data_DirectCostsMaterialsSupplies_Y1">#REF!</definedName>
    <definedName name="Data_DirectCostsMaterialsSupplies_Y2">#REF!</definedName>
    <definedName name="Data_DirectCostsMaterialsSupplies_Y3">#REF!</definedName>
    <definedName name="Data_DirectCostsMaterialsSupplies_Y4">#REF!</definedName>
    <definedName name="Data_DirectCostsMaterialsSupplies_Y5">#REF!</definedName>
    <definedName name="Data_DirectCostsMaterialsSupplies_Y6">#REF!</definedName>
    <definedName name="Data_DirectCostsOther_Y1">#REF!,#REF!</definedName>
    <definedName name="Data_DirectCostsOther_Y2">#REF!,#REF!</definedName>
    <definedName name="Data_DirectCostsOther_Y3">#REF!,#REF!</definedName>
    <definedName name="Data_DirectCostsOther_Y4">#REF!,#REF!</definedName>
    <definedName name="Data_DirectCostsOther_Y5">#REF!,#REF!</definedName>
    <definedName name="Data_DirectCostsOther_Y6">#REF!,#REF!</definedName>
    <definedName name="Data_DirectCostsPublications_Y1">#REF!</definedName>
    <definedName name="Data_DirectCostsPublications_Y2">#REF!</definedName>
    <definedName name="Data_DirectCostsPublications_Y3">#REF!</definedName>
    <definedName name="Data_DirectCostsPublications_Y4">#REF!</definedName>
    <definedName name="Data_DirectCostsPublications_Y5">#REF!</definedName>
    <definedName name="Data_DirectCostsPublications_Y6">#REF!</definedName>
    <definedName name="Data_Exclude_Equipment">#REF!</definedName>
    <definedName name="Data_Exclude_Fringes">#REF!</definedName>
    <definedName name="Data_Exclude_NonUWSubawards">#REF!</definedName>
    <definedName name="Data_Exclude_NonUWSubawardsExceeding25K">#REF!</definedName>
    <definedName name="Data_Exclude_OtherCosts">#REF!</definedName>
    <definedName name="Data_Exclude_ParticipantCosts">#REF!</definedName>
    <definedName name="Data_Exclude_SalariesWages">#REF!</definedName>
    <definedName name="Data_Exclude_Travel">#REF!</definedName>
    <definedName name="Data_Exclude_Tuition">#REF!</definedName>
    <definedName name="Data_FA_Rate">#REF!</definedName>
    <definedName name="Data_ParticipantCostsOther_Y1">#REF!</definedName>
    <definedName name="Data_ParticipantCostsOther_Y2">#REF!</definedName>
    <definedName name="Data_ParticipantCostsOther_Y3">#REF!</definedName>
    <definedName name="Data_ParticipantCostsOther_Y4">#REF!</definedName>
    <definedName name="Data_ParticipantCostsOther_Y5">#REF!</definedName>
    <definedName name="Data_ParticipantCostsOther_Y6">#REF!</definedName>
    <definedName name="Data_ParticipantStipends_Y1">#REF!</definedName>
    <definedName name="Data_ParticipantStipends_Y2">#REF!</definedName>
    <definedName name="Data_ParticipantStipends_Y3">#REF!</definedName>
    <definedName name="Data_ParticipantStipends_Y4">#REF!</definedName>
    <definedName name="Data_ParticipantStipends_Y5">#REF!</definedName>
    <definedName name="Data_ParticipantStipends_Y6">#REF!</definedName>
    <definedName name="Data_ParticipantSubsistence_Y1">#REF!</definedName>
    <definedName name="Data_ParticipantSubsistence_Y2">#REF!</definedName>
    <definedName name="Data_ParticipantSubsistence_Y3">#REF!</definedName>
    <definedName name="Data_ParticipantSubsistence_Y4">#REF!</definedName>
    <definedName name="Data_ParticipantSubsistence_Y5">#REF!</definedName>
    <definedName name="Data_ParticipantSubsistence_Y6">#REF!</definedName>
    <definedName name="Data_ParticipantTravel_Y1">#REF!</definedName>
    <definedName name="Data_ParticipantTravel_Y2">#REF!</definedName>
    <definedName name="Data_ParticipantTravel_Y3">#REF!</definedName>
    <definedName name="Data_ParticipantTravel_Y4">#REF!</definedName>
    <definedName name="Data_ParticipantTravel_Y5">#REF!</definedName>
    <definedName name="Data_ParticipantTravel_Y6">#REF!</definedName>
    <definedName name="Data_PIName">#REF!</definedName>
    <definedName name="Data_ProjectEndDate">#REF!</definedName>
    <definedName name="Data_ProjectStartDate">#REF!</definedName>
    <definedName name="Data_ProjectTitle">#REF!</definedName>
    <definedName name="Data_SalaryInflationRate">#REF!</definedName>
    <definedName name="Data_Subaward_Y1_1">#REF!</definedName>
    <definedName name="Data_Subaward_Y1_2">#REF!</definedName>
    <definedName name="Data_Subaward_Y1_3">#REF!</definedName>
    <definedName name="Data_Subaward_Y1_4">#REF!</definedName>
    <definedName name="Data_Subaward_Y1_5">#REF!</definedName>
    <definedName name="Data_Subaward_Y2_1">#REF!</definedName>
    <definedName name="Data_Subaward_Y2_2">#REF!</definedName>
    <definedName name="Data_Subaward_Y2_3">#REF!</definedName>
    <definedName name="Data_Subaward_Y2_4">#REF!</definedName>
    <definedName name="Data_Subaward_Y2_5">#REF!</definedName>
    <definedName name="Data_Subaward_Y3_1">#REF!</definedName>
    <definedName name="Data_Subaward_Y3_2">#REF!</definedName>
    <definedName name="Data_Subaward_Y3_3">#REF!</definedName>
    <definedName name="Data_Subaward_Y3_4">#REF!</definedName>
    <definedName name="Data_Subaward_Y3_5">#REF!</definedName>
    <definedName name="Data_Subaward_Y4_1">#REF!</definedName>
    <definedName name="Data_Subaward_Y4_2">#REF!</definedName>
    <definedName name="Data_Subaward_Y4_3">#REF!</definedName>
    <definedName name="Data_Subaward_Y4_4">#REF!</definedName>
    <definedName name="Data_Subaward_Y4_5">#REF!</definedName>
    <definedName name="Data_Subaward_Y5_1">#REF!</definedName>
    <definedName name="Data_Subaward_Y5_2">#REF!</definedName>
    <definedName name="Data_Subaward_Y5_3">#REF!</definedName>
    <definedName name="Data_Subaward_Y5_4">#REF!</definedName>
    <definedName name="Data_Subaward_Y5_5">#REF!</definedName>
    <definedName name="Data_Subaward_Y6_1">#REF!</definedName>
    <definedName name="Data_Subaward_Y6_2">#REF!</definedName>
    <definedName name="Data_Subaward_Y6_3">#REF!</definedName>
    <definedName name="Data_Subaward_Y6_4">#REF!</definedName>
    <definedName name="Data_Subaward_Y6_5">#REF!</definedName>
    <definedName name="dd">#N/A</definedName>
    <definedName name="DEM">68.91</definedName>
    <definedName name="dfhgfdghfdkjghlnfkgjhnlkfjgnlfkgjnlfkgjlfkgjnfkgjnl45465315897899">#REF!</definedName>
    <definedName name="DFJHGBKFJHB">#REF!</definedName>
    <definedName name="dhdfhfdhfghfghfgh">#REF!</definedName>
    <definedName name="diesel">"Chart 8"</definedName>
    <definedName name="DropDown_FABase">#REF!</definedName>
    <definedName name="DropDown_GradAssistantTypes">#REF!</definedName>
    <definedName name="DropDown_PayBasis">#REF!</definedName>
    <definedName name="DropDown_Period">#REF!</definedName>
    <definedName name="DropDown_ProjectType">#REF!</definedName>
    <definedName name="Dropdown_Role">#REF!</definedName>
    <definedName name="DropDown_SponsorType">#REF!</definedName>
    <definedName name="EBRD_for_D">#REF!</definedName>
    <definedName name="EBTRD_for_D">#REF!</definedName>
    <definedName name="EBTRD_fro_D">#REF!</definedName>
    <definedName name="ede">#N/A</definedName>
    <definedName name="EEE" localSheetId="0">#REF!</definedName>
    <definedName name="EEE">#REF!</definedName>
    <definedName name="EGKB">[6]ANALIZ!#REF!</definedName>
    <definedName name="Elvira">'[7]B-4'!#REF!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rfgefge">#REF!</definedName>
    <definedName name="ErrorRowsPrevious">#REF!</definedName>
    <definedName name="ErrorsRowsCurrent">#REF!</definedName>
    <definedName name="EUR">134.77</definedName>
    <definedName name="ew">#N/A</definedName>
    <definedName name="Excel_BuiltIn__FilterDatabase_1">"$#ССЫЛ!.$A$21:$A$189"</definedName>
    <definedName name="Excel_BuiltIn__FilterDatabase_2" localSheetId="0">#REF!</definedName>
    <definedName name="Excel_BuiltIn__FilterDatabase_2">#REF!</definedName>
    <definedName name="Excel_BuiltIn__FilterDatabase_3">#REF!</definedName>
    <definedName name="Excel_BuiltIn__FilterDatabase_3_1">#REF!</definedName>
    <definedName name="Excel_BuiltIn_Database">"$#REF!.$#REF!$#REF!"</definedName>
    <definedName name="Excel_BuiltIn_Database_1">"$#REF!.$#REF!$#REF!"</definedName>
    <definedName name="Excel_BuiltIn_Print_Area_1" localSheetId="0">#REF!</definedName>
    <definedName name="Excel_BuiltIn_Print_Area_1">#REF!</definedName>
    <definedName name="Excel_BuiltIn_Print_Area_1_1" localSheetId="0">#REF!</definedName>
    <definedName name="Excel_BuiltIn_Print_Area_1_1">#REF!</definedName>
    <definedName name="Excel_BuiltIn_Print_Area_10" localSheetId="0">#REF!</definedName>
    <definedName name="Excel_BuiltIn_Print_Area_10">#REF!</definedName>
    <definedName name="Excel_BuiltIn_Print_Area_2">"$#ССЫЛ!.$A$1:$AD$1131"</definedName>
    <definedName name="Excel_BuiltIn_Print_Area_21">#REF!</definedName>
    <definedName name="Excel_BuiltIn_Print_Area_3" localSheetId="0">#REF!</definedName>
    <definedName name="Excel_BuiltIn_Print_Area_3">#REF!</definedName>
    <definedName name="Excel_BuiltIn_Print_Area_5" localSheetId="0">#REF!</definedName>
    <definedName name="Excel_BuiltIn_Print_Area_5">#REF!</definedName>
    <definedName name="Excel_BuiltIn_Print_Area_6" localSheetId="0">#REF!</definedName>
    <definedName name="Excel_BuiltIn_Print_Area_6">#REF!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Excel_BuiltIn_Print_Titles_1">#REF!</definedName>
    <definedName name="Excel_BuiltIn_Print_Titles_12">#REF!</definedName>
    <definedName name="Excel_BuiltIn_Print_Titles_2_1">#REF!</definedName>
    <definedName name="Excel_BuiltIn_Print_Titles_3">#REF!</definedName>
    <definedName name="Excel_BuiltIn_Print_Titles_4">#REF!</definedName>
    <definedName name="Excel_BuiltIn_Print_Titles_5">#REF!</definedName>
    <definedName name="Excel_BuiltIn_Print_Titles_6">#REF!</definedName>
    <definedName name="Excel_BuiltIn_Print_Titles_9">"$#ССЫЛ!.$A$9:$HO$9"</definedName>
    <definedName name="Excel_Buitin_Print_Area_15">#REF!</definedName>
    <definedName name="Excels">#REF!</definedName>
    <definedName name="Expense">#REF!</definedName>
    <definedName name="FactIn">'[16]Macroeconomic Assumptions'!$D$2:$P$2</definedName>
    <definedName name="FAIZ">#REF!</definedName>
    <definedName name="FAIZ2">#REF!</definedName>
    <definedName name="FAIZ3">#REF!</definedName>
    <definedName name="fdn">'[21]ремонт 25'!$B$10</definedName>
    <definedName name="fff">#REF!</definedName>
    <definedName name="ffk">[22]ЯНВАРЬ!#REF!</definedName>
    <definedName name="fg">#N/A</definedName>
    <definedName name="fghkj98721358">[23]ЯНВАРЬ!#REF!</definedName>
    <definedName name="First_Hook">[19]SMSTemp!$B$36</definedName>
    <definedName name="FMHRM">#REF!</definedName>
    <definedName name="Format0Dec">[13]SMSTemp!$B$15</definedName>
    <definedName name="Format2Dec">[13]SMSTemp!$B$13</definedName>
    <definedName name="FringeRate_Y1_Classified">#REF!</definedName>
    <definedName name="FringeRate_Y1_Faculty">#REF!</definedName>
    <definedName name="FringeRate_Y1_GradStudent">#REF!</definedName>
    <definedName name="FringeRate_Y1_LTE">#REF!</definedName>
    <definedName name="FringeRate_Y1_PostDoc">#REF!</definedName>
    <definedName name="FringeRate_Y1_RA">#REF!</definedName>
    <definedName name="FringeRate_Y1_Student">#REF!</definedName>
    <definedName name="FringeRate_Y2_Classified">#REF!</definedName>
    <definedName name="FringeRate_Y2_Faculty">#REF!</definedName>
    <definedName name="FringeRate_Y2_GradStudent">#REF!</definedName>
    <definedName name="FringeRate_Y2_LTE">#REF!</definedName>
    <definedName name="FringeRate_Y2_PostDoc">#REF!</definedName>
    <definedName name="FringeRate_Y2_RA">#REF!</definedName>
    <definedName name="FringeRate_Y2_Student">#REF!</definedName>
    <definedName name="FringeRate_Y3_Classified">#REF!</definedName>
    <definedName name="FringeRate_Y3_Faculty">#REF!</definedName>
    <definedName name="FringeRate_Y3_GradStudent">#REF!</definedName>
    <definedName name="FringeRate_Y3_LTE">#REF!</definedName>
    <definedName name="FringeRate_Y3_PostDoc">#REF!</definedName>
    <definedName name="FringeRate_Y3_RA">#REF!</definedName>
    <definedName name="FringeRate_Y3_Student">#REF!</definedName>
    <definedName name="FringeRate_Y4_Classified">#REF!</definedName>
    <definedName name="FringeRate_Y4_Faculty">#REF!</definedName>
    <definedName name="FringeRate_Y4_GradStudent">#REF!</definedName>
    <definedName name="FringeRate_Y4_LTE">#REF!</definedName>
    <definedName name="FringeRate_Y4_PostDoc">#REF!</definedName>
    <definedName name="FringeRate_Y4_RA">#REF!</definedName>
    <definedName name="FringeRate_Y4_Student">#REF!</definedName>
    <definedName name="FringeRate_Y5_Classified">#REF!</definedName>
    <definedName name="FringeRate_Y5_Faculty">#REF!</definedName>
    <definedName name="FringeRate_Y5_GradStudent">#REF!</definedName>
    <definedName name="FringeRate_Y5_LTE">#REF!</definedName>
    <definedName name="FringeRate_Y5_PostDoc">#REF!</definedName>
    <definedName name="FringeRate_Y5_RA">#REF!</definedName>
    <definedName name="FringeRate_Y5_Student">#REF!</definedName>
    <definedName name="FringeRate_Y6_Classified">#REF!</definedName>
    <definedName name="FringeRate_Y6_Faculty">#REF!</definedName>
    <definedName name="FringeRate_Y6_GradStudent">#REF!</definedName>
    <definedName name="FringeRate_Y6_LTE">#REF!</definedName>
    <definedName name="FringeRate_Y6_PostDoc">#REF!</definedName>
    <definedName name="FringeRate_Y6_Student">#REF!</definedName>
    <definedName name="GALCOIL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dugiri">#REF!</definedName>
    <definedName name="GDBUT">[15]!GDBUT</definedName>
    <definedName name="GDRAP">[15]!GDRAP</definedName>
    <definedName name="GEBUT">[15]!GEBUT</definedName>
    <definedName name="GERAP">[15]!GERAP</definedName>
    <definedName name="gg">#N/A</definedName>
    <definedName name="ggg">#REF!</definedName>
    <definedName name="GHJDFJGHBLDS">#REF!</definedName>
    <definedName name="Grace_Period">#REF!</definedName>
    <definedName name="hh">#REF!</definedName>
    <definedName name="HILH">#N/A</definedName>
    <definedName name="hozu">'[17]yO302.1'!#REF!</definedName>
    <definedName name="HR">#REF!</definedName>
    <definedName name="HR_SALES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TML_CodePage" hidden="1">9</definedName>
    <definedName name="HTML_Control" localSheetId="0" hidden="1">{"'02 (2)'!$A$1:$Y$27"}</definedName>
    <definedName name="HTML_Control" hidden="1">{"'02 (2)'!$A$1:$Y$27"}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документы\CHL2002\2002\MyHTML.htm"</definedName>
    <definedName name="HTML_Title" hidden="1">""</definedName>
    <definedName name="IFC_for_D">#REF!</definedName>
    <definedName name="II">[24]исп.см.!#REF!</definedName>
    <definedName name="II_1">"'smb://Nataly_d1/2002_%D1%82%D0%B0%D0%B1%D0%BB/%D0%97%D0%B0%D1%81%D1%82%D0%B0%D0%B2%D0%BA%D0%B0/%D0%9C%D0%BE%D0%B8%20%D0%B4%D0%BE%D0%BA%D1%83%D0%BC%D0%B5%D0%BD%D1%82%D1%8B/%D0%B1%D1%8E%D0%B4%D0%B6%D0%B5%D1%82/1/AN_12M98.xls'#$'исп.см.'.$A$1"</definedName>
    <definedName name="II_11">NA()</definedName>
    <definedName name="II_13">NA()</definedName>
    <definedName name="II_6">NA()</definedName>
    <definedName name="IIKB">[6]ANALIZ!#REF!</definedName>
    <definedName name="IIKK">[6]ANALIZ!#REF!</definedName>
    <definedName name="IIKN">[6]ANALIZ!#REF!</definedName>
    <definedName name="IMKB">[6]ANALIZ!#REF!</definedName>
    <definedName name="IMKN">[6]ANALIZ!#REF!</definedName>
    <definedName name="IndependentReviewer">#REF!</definedName>
    <definedName name="Inkar">#REF!</definedName>
    <definedName name="InterestSubordinatedFixedIncurred">[16]Workings!#REF!</definedName>
    <definedName name="InterestSubordinatedFloatingIncurred">[16]Workings!#REF!</definedName>
    <definedName name="Interval">[19]SMSTemp!$B$35</definedName>
    <definedName name="IntRateSubordinatedFixed">[16]Workings!#REF!</definedName>
    <definedName name="IntRateSubordinatedFloating">[16]Workings!#REF!</definedName>
    <definedName name="item">[25]Статьи!$A$3:$B$55</definedName>
    <definedName name="itemm">[26]Статьи!$A$3:$B$42</definedName>
    <definedName name="junekzt">#REF!</definedName>
    <definedName name="juneusd">#REF!</definedName>
    <definedName name="junkzt">#REF!</definedName>
    <definedName name="k">#N/A</definedName>
    <definedName name="KAU_78">#REF!</definedName>
    <definedName name="KBB">[6]ÖZET!#REF!</definedName>
    <definedName name="KBK">[6]ÖZET!#REF!</definedName>
    <definedName name="KBÜTCE">[6]ÖZET!#REF!</definedName>
    <definedName name="kjh">#N/A</definedName>
    <definedName name="kto">[27]Форма2!$C$19:$C$24,[27]Форма2!$E$19:$F$24,[27]Форма2!$D$26:$F$31,[27]Форма2!$C$33:$C$38,[27]Форма2!$E$33:$F$38,[27]Форма2!$D$40:$F$43,[27]Форма2!$C$45:$C$48,[27]Форма2!$E$45:$F$48,[27]Форма2!$C$19</definedName>
    <definedName name="KUR">#REF!</definedName>
    <definedName name="LandTax">#REF!</definedName>
    <definedName name="lkj">#N/A</definedName>
    <definedName name="LLL">'[28]KAZAK RECO ST 99'!$A$1:$A$263,'[28]KAZAK RECO ST 99'!$K$1:$S$263</definedName>
    <definedName name="lvnc">'[17]yO302.1'!#REF!</definedName>
    <definedName name="m_2005">'[29]1NK'!$R$10:$R$1877</definedName>
    <definedName name="m_2006">'[29]1NK'!$S$10:$S$1838</definedName>
    <definedName name="m_2007">'[29]1NK'!$T$10:$T$1838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'[30]2.2 ОтклОТМ'!$G:$G</definedName>
    <definedName name="m_OTM2006">'[30]2.2 ОтклОТМ'!$J:$J</definedName>
    <definedName name="m_OTM2007">'[30]2.2 ОтклОТМ'!$M:$M</definedName>
    <definedName name="m_OTM2008">'[30]2.2 ОтклОТМ'!$P:$P</definedName>
    <definedName name="m_OTM2009">'[30]2.2 ОтклОТМ'!$S:$S</definedName>
    <definedName name="m_OTM2010">'[30]2.2 ОтклОТМ'!$V:$V</definedName>
    <definedName name="m_OTMizm">'[30]1.3.2 ОТМ'!$K:$K</definedName>
    <definedName name="m_OTMkod">'[30]1.3.2 ОТМ'!$A:$A</definedName>
    <definedName name="m_OTMnomer">'[30]1.3.2 ОТМ'!$H:$H</definedName>
    <definedName name="m_OTMpokaz">'[30]1.3.2 ОТМ'!$I:$I</definedName>
    <definedName name="m_p2003">#REF!</definedName>
    <definedName name="m_Pr_I">[31]Comp!$B$2:$B$29</definedName>
    <definedName name="m_Pr_N">[31]Comp!$C$2:$C$29</definedName>
    <definedName name="m_Predpr_I">[30]Предпр!$C$3:$C$29</definedName>
    <definedName name="m_Predpr_N">[30]Предпр!$D$3:$D$29</definedName>
    <definedName name="m_Zatrat">[30]ЦентрЗатр!$A$2:$G$71</definedName>
    <definedName name="m_Zatrat_Ed">[30]ЦентрЗатр!$E$2:$E$71</definedName>
    <definedName name="m_Zatrat_K">[30]ЦентрЗатр!$F$2:$F$71</definedName>
    <definedName name="m_Zatrat_N">[30]ЦентрЗатр!$G$2:$G$71</definedName>
    <definedName name="mac_3">#REF!</definedName>
    <definedName name="MALIYET">'[11]MALIYET GERCEK'!$I$6:$T$142</definedName>
    <definedName name="MALIYET_TOP">'[11]MALIYET GERCEK'!$I$151:$T$287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uusdz">#REF!</definedName>
    <definedName name="Maximum_number_of_class_per_professor">#REF!</definedName>
    <definedName name="Maximum_number_of_labs_per_lab_prof">#REF!</definedName>
    <definedName name="Maximum_number_of_students_per_section">#REF!</definedName>
    <definedName name="maykzt">#REF!</definedName>
    <definedName name="maykzts">#REF!</definedName>
    <definedName name="mayusd">#REF!</definedName>
    <definedName name="MEKK">[6]ANALIZ!#REF!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KN">[6]ANALIZ!#REF!</definedName>
    <definedName name="NBK">89.57</definedName>
    <definedName name="NBVTotalBf">[16]Workings!#REF!</definedName>
    <definedName name="Negative_Rec_Cnt">[19]SMSTemp!$B$50</definedName>
    <definedName name="Negative_Values">[19]SMSTemp!$B$31</definedName>
    <definedName name="net">#REF!</definedName>
    <definedName name="Net_Book_Value">[19]SMSTemp!$B$30</definedName>
    <definedName name="new_index">[32]CPI!$A$1:$H$97</definedName>
    <definedName name="Njkf">#N/A</definedName>
    <definedName name="Note5">#REF!</definedName>
    <definedName name="notebook1">[33]ноотбук!$E$11</definedName>
    <definedName name="Notes">#REF!</definedName>
    <definedName name="Number_of_Year_2_Freshmen_in_SoS_T">#REF!</definedName>
    <definedName name="Number_of_Year_2_Sophomores_in_SoS_T">#REF!</definedName>
    <definedName name="Number_of_Year_3_Freshmen_in_SoS_T">#REF!</definedName>
    <definedName name="Number_of_Year_3_Juniors_in_SoS_T">#REF!</definedName>
    <definedName name="Number_of_Year_3_Sophomores_in_SoS_T">#REF!</definedName>
    <definedName name="Number_of_Year_4_Freshmen_in_SoS_T">#REF!</definedName>
    <definedName name="Number_of_Year_4_Juniors_in_SoS_T">#REF!</definedName>
    <definedName name="Number_of_Year_4_Seniors_in_SoS_T">#REF!</definedName>
    <definedName name="Number_of_Year_4_Sophomores_in_SoS_T">#REF!</definedName>
    <definedName name="NumStudents">#REF!</definedName>
    <definedName name="NumYear1Students">#REF!</definedName>
    <definedName name="OLE_LINK1_6" localSheetId="0">#REF!</definedName>
    <definedName name="OLE_LINK1_6">#REF!</definedName>
    <definedName name="OpDate">[18]Info!$G$5</definedName>
    <definedName name="OPER_COST">#REF!</definedName>
    <definedName name="OtherCoalRevenueIn">#REF!</definedName>
    <definedName name="OtherCoalRevenueKZTShareIn">#REF!</definedName>
    <definedName name="OtherCoalUnitVariableMarginIn">#REF!</definedName>
    <definedName name="OtherSteelRevenueIn">#REF!</definedName>
    <definedName name="OtherSteelRevenueKZTShareIn">#REF!</definedName>
    <definedName name="OtherSteelUnitVariableMarginIn">#REF!</definedName>
    <definedName name="overhead">#REF!</definedName>
    <definedName name="pc">#REF!</definedName>
    <definedName name="PICK_3">[34]July_03_Pg8!#REF!</definedName>
    <definedName name="PICKLEHR">#REF!</definedName>
    <definedName name="PICKLING_4">#REF!</definedName>
    <definedName name="PICKLING_GALV">[34]July_03_Pg8!#REF!</definedName>
    <definedName name="PIPES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lqtr">#REF!,#REF!</definedName>
    <definedName name="plqtr199">#REF!</definedName>
    <definedName name="plqtr299">'[28]KAZAK RECO ST 99'!$A$1:$A$263,'[28]KAZAK RECO ST 99'!$K$1:$S$263</definedName>
    <definedName name="plv">#REF!</definedName>
    <definedName name="plytd">#REF!,#REF!</definedName>
    <definedName name="plytd2">#REF!,#REF!</definedName>
    <definedName name="plytd99">'[28]KAZAK RECO ST 99'!$A$1:$A$263,'[28]KAZAK RECO ST 99'!$AL$1:$AO$263</definedName>
    <definedName name="po">#REF!</definedName>
    <definedName name="PopDate">[13]SMSTemp!$B$7</definedName>
    <definedName name="Population_Count">[19]SMSTemp!$B$33</definedName>
    <definedName name="Positive_Rec_Cnt">[19]SMSTemp!$B$51</definedName>
    <definedName name="Positive_Values">[19]SMSTemp!$B$32</definedName>
    <definedName name="PP">#REF!</definedName>
    <definedName name="ppp">#REF!</definedName>
    <definedName name="PrepBy">[13]SMSTemp!$B$6</definedName>
    <definedName name="PriorRows">#REF!</definedName>
    <definedName name="Profit_Loss">#REF!</definedName>
    <definedName name="Profit_Loss_1">"$#REF!.$#REF!$#REF!"</definedName>
    <definedName name="Profit_Loss_11">NA()</definedName>
    <definedName name="Profit_Loss_6">NA()</definedName>
    <definedName name="pz">'[17]yO302.1'!#REF!</definedName>
    <definedName name="q">#N/A</definedName>
    <definedName name="qqq">#N/A</definedName>
    <definedName name="qs">#N/A</definedName>
    <definedName name="qwe">[35]Форма2!$C$19:$C$24,[35]Форма2!$E$19:$F$24,[35]Форма2!$D$26:$F$31,[35]Форма2!$C$33:$C$38,[35]Форма2!$E$33:$F$38,[35]Форма2!$D$40:$F$43,[35]Форма2!$C$45:$C$48,[35]Форма2!$E$45:$F$48,[35]Форма2!$C$19</definedName>
    <definedName name="qwq">#REF!</definedName>
    <definedName name="Random_Book_Value_Totals">[13]SMSTemp!$B$48</definedName>
    <definedName name="Random_Net_Book_Value">[13]SMSTemp!$B$45</definedName>
    <definedName name="Random_Population_Count">[13]SMSTemp!$B$46</definedName>
    <definedName name="Random_Sample_Size">[13]SMSTemp!$B$47</definedName>
    <definedName name="ratio1">[36]хозтов!#REF!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eclass">#REF!</definedName>
    <definedName name="RecordedAuditDifferences">#REF!</definedName>
    <definedName name="regionwise" localSheetId="0" hidden="1">{#N/A,#N/A,FALSE,"Sheet1"}</definedName>
    <definedName name="regionwise" hidden="1">{#N/A,#N/A,FALSE,"Sheet1"}</definedName>
    <definedName name="Result_Base">#REF!</definedName>
    <definedName name="Result_EquipmentCost_Y1">#REF!</definedName>
    <definedName name="Result_EquipmentCost_Y2">#REF!</definedName>
    <definedName name="Result_EquipmentCost_Y3">#REF!</definedName>
    <definedName name="Result_EquipmentCost_Y4">#REF!</definedName>
    <definedName name="Result_EquipmentCost_Y5">#REF!</definedName>
    <definedName name="Result_EquipmentCost_Y6">#REF!</definedName>
    <definedName name="Result_FACostBase_Y1">#REF!</definedName>
    <definedName name="Result_FACostBase_Y2">#REF!</definedName>
    <definedName name="Result_FACostBase_Y3">#REF!</definedName>
    <definedName name="Result_FACostBase_Y4">#REF!</definedName>
    <definedName name="Result_FACostBase_Y5">#REF!</definedName>
    <definedName name="Result_FACostBase_Y6">#REF!</definedName>
    <definedName name="Result_FringeBenefits_Y1">#REF!</definedName>
    <definedName name="Result_FringeBenefits_Y2">#REF!</definedName>
    <definedName name="Result_FringeBenefits_Y3">#REF!</definedName>
    <definedName name="Result_FringeBenefits_Y4">#REF!</definedName>
    <definedName name="Result_FringeBenefits_Y5">#REF!</definedName>
    <definedName name="Result_FringeBenefits_Y6">#REF!</definedName>
    <definedName name="Result_GradAsstFringe_Y1">#REF!</definedName>
    <definedName name="Result_GradAsstFringe_Y2">#REF!</definedName>
    <definedName name="Result_GradAsstFringe_Y3">#REF!</definedName>
    <definedName name="Result_GradAsstFringe_Y4">#REF!</definedName>
    <definedName name="Result_GradAsstFringe_Y5">#REF!</definedName>
    <definedName name="Result_GradAsstFringe_Y6">#REF!</definedName>
    <definedName name="Result_GradAsstSalary_Y1">#REF!</definedName>
    <definedName name="Result_GradAsstSalary_Y2">#REF!</definedName>
    <definedName name="Result_GradAsstSalary_Y3">#REF!</definedName>
    <definedName name="Result_GradAsstSalary_Y4">#REF!</definedName>
    <definedName name="Result_GradAsstSalary_Y5">#REF!</definedName>
    <definedName name="Result_GradAsstSalary_Y6">#REF!</definedName>
    <definedName name="Result_IndirectCosts_Y1">#REF!</definedName>
    <definedName name="Result_IndirectCosts_Y2">#REF!</definedName>
    <definedName name="Result_IndirectCosts_Y3">#REF!</definedName>
    <definedName name="Result_IndirectCosts_Y4">#REF!</definedName>
    <definedName name="Result_IndirectCosts_Y5">#REF!</definedName>
    <definedName name="Result_IndirectCosts_Y6">#REF!</definedName>
    <definedName name="Result_InflationYears">#REF!</definedName>
    <definedName name="Result_OtherDirectCosts_Y1">#REF!</definedName>
    <definedName name="Result_OtherDirectCosts_Y2">#REF!</definedName>
    <definedName name="Result_OtherDirectCosts_Y3">#REF!</definedName>
    <definedName name="Result_OtherDirectCosts_Y4">#REF!</definedName>
    <definedName name="Result_OtherDirectCosts_Y5">#REF!</definedName>
    <definedName name="Result_OtherDirectCosts_Y6">#REF!</definedName>
    <definedName name="Result_ParticipantCosts_Y1">#REF!</definedName>
    <definedName name="Result_ParticipantCosts_Y2">#REF!</definedName>
    <definedName name="Result_ParticipantCosts_Y3">#REF!</definedName>
    <definedName name="Result_ParticipantCosts_Y4">#REF!</definedName>
    <definedName name="Result_ParticipantCosts_Y5">#REF!</definedName>
    <definedName name="Result_ParticipantCosts_Y6">#REF!</definedName>
    <definedName name="Result_PersonnelCosts_Y1">#REF!</definedName>
    <definedName name="Result_PersonnelCosts_Y2">#REF!</definedName>
    <definedName name="Result_PersonnelCosts_Y3">#REF!</definedName>
    <definedName name="Result_PersonnelCosts_Y4">#REF!</definedName>
    <definedName name="Result_PersonnelCosts_Y5">#REF!</definedName>
    <definedName name="Result_PersonnelCosts_Y6">#REF!</definedName>
    <definedName name="Result_PersonnelFringe_Y1">#REF!</definedName>
    <definedName name="Result_PersonnelFringe_Y2">#REF!</definedName>
    <definedName name="Result_PersonnelFringe_Y3">#REF!</definedName>
    <definedName name="Result_PersonnelFringe_Y4">#REF!</definedName>
    <definedName name="Result_PersonnelFringe_Y5">#REF!</definedName>
    <definedName name="Result_PersonnelFringe_Y6">#REF!</definedName>
    <definedName name="Result_PersonnelSalary_Y1">#REF!</definedName>
    <definedName name="Result_PersonnelSalary_Y2">#REF!</definedName>
    <definedName name="Result_PersonnelSalary_Y3">#REF!</definedName>
    <definedName name="Result_PersonnelSalary_Y4">#REF!</definedName>
    <definedName name="Result_PersonnelSalary_Y5">#REF!</definedName>
    <definedName name="Result_PersonnelSalary_Y6">#REF!</definedName>
    <definedName name="Result_ProjectType">#REF!</definedName>
    <definedName name="Result_SalariesWages_Y1">#REF!</definedName>
    <definedName name="Result_SalariesWages_Y2">#REF!</definedName>
    <definedName name="Result_SalariesWages_Y3">#REF!</definedName>
    <definedName name="Result_SalariesWages_Y4">#REF!</definedName>
    <definedName name="Result_SalariesWages_Y5">#REF!</definedName>
    <definedName name="Result_SalariesWages_Y6">#REF!</definedName>
    <definedName name="Result_SponsorType">#REF!</definedName>
    <definedName name="Result_StudentFringe_Y1">#REF!</definedName>
    <definedName name="Result_StudentFringe_Y2">#REF!</definedName>
    <definedName name="Result_StudentFringe_Y3">#REF!</definedName>
    <definedName name="Result_StudentFringe_Y4">#REF!</definedName>
    <definedName name="Result_StudentFringe_Y5">#REF!</definedName>
    <definedName name="Result_StudentFringe_Y6">#REF!</definedName>
    <definedName name="Result_StudentSalary_Y1">#REF!</definedName>
    <definedName name="Result_StudentSalary_Y2">#REF!</definedName>
    <definedName name="Result_StudentSalary_Y3">#REF!</definedName>
    <definedName name="Result_StudentSalary_Y4">#REF!</definedName>
    <definedName name="Result_StudentSalary_Y5">#REF!</definedName>
    <definedName name="Result_StudentSalary_Y6">#REF!</definedName>
    <definedName name="Result_SubawardBase_Y1_1">#REF!</definedName>
    <definedName name="Result_SubawardBase_Y1_2">#REF!</definedName>
    <definedName name="Result_SubawardBase_Y1_3">#REF!</definedName>
    <definedName name="Result_SubawardBase_Y1_4">#REF!</definedName>
    <definedName name="Result_SubawardBase_Y1_5">#REF!</definedName>
    <definedName name="Result_SubawardBase_Y1_TOTAL">#REF!</definedName>
    <definedName name="Result_SubawardBase_Y2_1">#REF!</definedName>
    <definedName name="Result_SubawardBase_Y2_2">#REF!</definedName>
    <definedName name="Result_SubawardBase_Y2_3">#REF!</definedName>
    <definedName name="Result_SubawardBase_Y2_4">#REF!</definedName>
    <definedName name="Result_SubawardBase_Y2_5">#REF!</definedName>
    <definedName name="Result_SubawardBase_Y2_TOTAL">#REF!</definedName>
    <definedName name="Result_SubawardBase_Y3_1">#REF!</definedName>
    <definedName name="Result_SubawardBase_Y3_2">#REF!</definedName>
    <definedName name="Result_SubawardBase_Y3_3">#REF!</definedName>
    <definedName name="Result_SubawardBase_Y3_4">#REF!</definedName>
    <definedName name="Result_SubawardBase_Y3_5">#REF!</definedName>
    <definedName name="Result_SubawardBase_Y3_TOTAL">#REF!</definedName>
    <definedName name="Result_SubawardBase_Y4_1">#REF!</definedName>
    <definedName name="Result_SubawardBase_Y4_2">#REF!</definedName>
    <definedName name="Result_SubawardBase_Y4_3">#REF!</definedName>
    <definedName name="Result_SubawardBase_Y4_4">#REF!</definedName>
    <definedName name="Result_SubawardBase_Y4_5">#REF!</definedName>
    <definedName name="Result_SubawardBase_Y4_TOTAL">#REF!</definedName>
    <definedName name="Result_SubawardBase_Y5_1">#REF!</definedName>
    <definedName name="Result_SubawardBase_Y5_2">#REF!</definedName>
    <definedName name="Result_SubawardBase_Y5_3">#REF!</definedName>
    <definedName name="Result_SubawardBase_Y5_4">#REF!</definedName>
    <definedName name="Result_SubawardBase_Y5_5">#REF!</definedName>
    <definedName name="Result_SubawardBase_Y5_TOTAL">#REF!</definedName>
    <definedName name="Result_SubawardBase_Y6_1">#REF!</definedName>
    <definedName name="Result_SubawardBase_Y6_2">#REF!</definedName>
    <definedName name="Result_SubawardBase_Y6_3">#REF!</definedName>
    <definedName name="Result_SubawardBase_Y6_4">#REF!</definedName>
    <definedName name="Result_SubawardBase_Y6_5">#REF!</definedName>
    <definedName name="Result_SubawardBase_Y6_TOTAL">#REF!</definedName>
    <definedName name="Result_SubawardCosts_NonUW_Y1">SUM(#REF!)</definedName>
    <definedName name="Result_SubawardCosts_NonUW_Y2">SUM(#REF!)</definedName>
    <definedName name="Result_SubawardCosts_NonUW_Y3">SUM(#REF!)</definedName>
    <definedName name="Result_SubawardCosts_NonUW_Y4">SUM(#REF!)</definedName>
    <definedName name="Result_SubawardCosts_NonUW_Y5">SUM(#REF!)</definedName>
    <definedName name="Result_SubawardCosts_NonUW_Y6">SUM(#REF!)</definedName>
    <definedName name="Result_SubawardCosts_UW_Y1">SUM(#REF!)</definedName>
    <definedName name="Result_SubawardCosts_UW_Y2">SUM(#REF!)</definedName>
    <definedName name="Result_SubawardCosts_UW_Y3">SUM(#REF!)</definedName>
    <definedName name="Result_SubawardCosts_UW_Y4">SUM(#REF!)</definedName>
    <definedName name="Result_SubawardCosts_UW_Y5">SUM(#REF!)</definedName>
    <definedName name="Result_SubawardCosts_UW_Y6">SUM(#REF!)</definedName>
    <definedName name="Result_SubawardCosts_Y2">#REF!</definedName>
    <definedName name="Result_SubawardCosts_Y3">#REF!</definedName>
    <definedName name="Result_SubawardCosts_Y4">#REF!</definedName>
    <definedName name="Result_SubawardCosts_Y5">#REF!</definedName>
    <definedName name="Result_SubawardCosts_Y6">#REF!</definedName>
    <definedName name="Result_SubawardTotalCosts_Y1">#REF!</definedName>
    <definedName name="Result_TotalDirectCosts_Y1">#REF!</definedName>
    <definedName name="Result_TotalDirectCosts_Y2">#REF!</definedName>
    <definedName name="Result_TotalDirectCosts_Y3">#REF!</definedName>
    <definedName name="Result_TotalDirectCosts_Y4">#REF!</definedName>
    <definedName name="Result_TotalDirectCosts_Y5">#REF!</definedName>
    <definedName name="Result_TotalDirectCosts_Y6">#REF!</definedName>
    <definedName name="Result_TravelDomestic_Y1">#REF!</definedName>
    <definedName name="Result_TravelDomestic_Y2">#REF!</definedName>
    <definedName name="Result_TravelDomestic_Y3">#REF!</definedName>
    <definedName name="Result_TravelDomestic_Y4">#REF!</definedName>
    <definedName name="Result_TravelDomestic_Y5">#REF!</definedName>
    <definedName name="Result_TravelDomestic_Y6">#REF!</definedName>
    <definedName name="Result_TravelForeign_Y1">#REF!</definedName>
    <definedName name="Result_TravelForeign_Y2">#REF!</definedName>
    <definedName name="Result_TravelForeign_Y3">#REF!</definedName>
    <definedName name="Result_TravelForeign_Y4">#REF!</definedName>
    <definedName name="Result_TravelForeign_Y5">#REF!</definedName>
    <definedName name="Result_TravelForeign_Y6">#REF!</definedName>
    <definedName name="Result_TravelTotal_Y1">#REF!</definedName>
    <definedName name="Result_TravelTotal_Y2">#REF!</definedName>
    <definedName name="Result_TravelTotal_Y3">#REF!</definedName>
    <definedName name="Result_TravelTotal_Y4">#REF!</definedName>
    <definedName name="Result_TravelTotal_Y5">#REF!</definedName>
    <definedName name="Result_TravelTotal_Y6">#REF!</definedName>
    <definedName name="Result_TuitionAdditional_Y1">#REF!</definedName>
    <definedName name="Result_TuitionAdditional_Y2">#REF!</definedName>
    <definedName name="Result_TuitionAdditional_Y3">#REF!</definedName>
    <definedName name="Result_TuitionAdditional_Y4">#REF!</definedName>
    <definedName name="Result_TuitionAdditional_Y5">#REF!</definedName>
    <definedName name="Result_TuitionAdditional_Y6">#REF!</definedName>
    <definedName name="Result_TuitionNRTR_Y1">#REF!</definedName>
    <definedName name="Result_TuitionNRTR_Y2">#REF!</definedName>
    <definedName name="Result_TuitionNRTR_Y3">#REF!</definedName>
    <definedName name="Result_TuitionNRTR_Y4">#REF!</definedName>
    <definedName name="Result_TuitionNRTR_Y5">#REF!</definedName>
    <definedName name="Result_TuitionNRTR_Y6">#REF!</definedName>
    <definedName name="Result_TuitionResident_Y1">#REF!</definedName>
    <definedName name="Result_TuitionResident_Y2">#REF!</definedName>
    <definedName name="Result_TuitionResident_Y3">#REF!</definedName>
    <definedName name="Result_TuitionResident_Y4">#REF!</definedName>
    <definedName name="Result_TuitionResident_Y5">#REF!</definedName>
    <definedName name="Result_TuitionResident_Y6">#REF!</definedName>
    <definedName name="Result_TuitionTOTAL_Y1">#REF!</definedName>
    <definedName name="Result_TuitionTOTAL_Y2">#REF!</definedName>
    <definedName name="Result_TuitionTOTAL_Y3">#REF!</definedName>
    <definedName name="Result_TuitionTOTAL_Y4">#REF!</definedName>
    <definedName name="Result_TuitionTOTAL_Y5">#REF!</definedName>
    <definedName name="Result_TuitionTOTAL_Y6">#REF!</definedName>
    <definedName name="rett">[37]Статьи!$A$3:$B$55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UR">4.97</definedName>
    <definedName name="s">#N/A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INS">#REF!</definedName>
    <definedName name="Sample_Size">[19]SMSTemp!$B$34</definedName>
    <definedName name="Sampled_Stratum_total">[19]SMSTemp!$B$40</definedName>
    <definedName name="SAPBEXrevision" hidden="1">1</definedName>
    <definedName name="SAPBEXsysID" hidden="1">"MWD"</definedName>
    <definedName name="SAPBEXwbID" hidden="1">"48IMYQN4LYKTNZOYKAEQLKQOC"</definedName>
    <definedName name="SATBLT">[15]!SATBLT</definedName>
    <definedName name="SATBUS">[15]!SATBUS</definedName>
    <definedName name="SATRAP">[15]!SATRAP</definedName>
    <definedName name="sdff">#N/A</definedName>
    <definedName name="server1">[33]сервер!$F$15</definedName>
    <definedName name="sf">#N/A</definedName>
    <definedName name="SHOP_3_ex_TP">[34]July_03_Pg8!#REF!</definedName>
    <definedName name="SHOP3">#REF!</definedName>
    <definedName name="SHP3SUMMARY">#REF!</definedName>
    <definedName name="SINTER">#REF!</definedName>
    <definedName name="SLABBING">[34]July_03_Pg8!#REF!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ponsor_for_D">#REF!</definedName>
    <definedName name="Steps">#REF!</definedName>
    <definedName name="Stipend_Y1_PA_Doc_Academic_33">#REF!</definedName>
    <definedName name="Stipend_Y1_PA_Doc_Academic_50">#REF!</definedName>
    <definedName name="Stipend_Y1_PA_Doc_Annual_33">#REF!</definedName>
    <definedName name="Stipend_Y1_PA_Doc_Annual_50">#REF!</definedName>
    <definedName name="Stipend_Y1_PA_NonDoc_Academic_33">#REF!</definedName>
    <definedName name="Stipend_Y1_PA_NonDoc_Academic_50">#REF!</definedName>
    <definedName name="Stipend_Y1_PA_NonDoc_Annual_33">#REF!</definedName>
    <definedName name="Stipend_Y1_PA_NonDoc_Annual_50">#REF!</definedName>
    <definedName name="Stipend_Y1_RA_Academic_33">#REF!</definedName>
    <definedName name="Stipend_Y1_RA_Academic_50">#REF!</definedName>
    <definedName name="Stipend_Y1_RA_Annual_33">#REF!</definedName>
    <definedName name="Stipend_Y1_RA_Annual_50">#REF!</definedName>
    <definedName name="Stipend_Y2_PA_Doc_Academic_33">#REF!</definedName>
    <definedName name="Stipend_Y2_PA_Doc_Academic_50">#REF!</definedName>
    <definedName name="Stipend_Y2_PA_Doc_Annual_33">#REF!</definedName>
    <definedName name="Stipend_Y2_PA_Doc_Annual_50">#REF!</definedName>
    <definedName name="Stipend_Y2_PA_NonDoc_Academic_33">#REF!</definedName>
    <definedName name="Stipend_Y2_PA_NonDoc_Academic_50">#REF!</definedName>
    <definedName name="Stipend_Y2_PA_NonDoc_Annual_33">#REF!</definedName>
    <definedName name="Stipend_Y2_PA_NonDoc_Annual_50">#REF!</definedName>
    <definedName name="Stipend_Y2_RA_Academic_33">#REF!</definedName>
    <definedName name="Stipend_Y2_RA_Academic_50">#REF!</definedName>
    <definedName name="Stipend_Y2_RA_Annual_33">#REF!</definedName>
    <definedName name="Stipend_Y2_RA_Annual_50">#REF!</definedName>
    <definedName name="Stipend_Y3_PA_Doc_Academic_33">#REF!</definedName>
    <definedName name="Stipend_Y3_PA_Doc_Academic_50">#REF!</definedName>
    <definedName name="Stipend_Y3_PA_Doc_Annual_33">#REF!</definedName>
    <definedName name="Stipend_Y3_PA_Doc_Annual_50">#REF!</definedName>
    <definedName name="Stipend_Y3_PA_NonDoc_Academic_33">#REF!</definedName>
    <definedName name="Stipend_Y3_PA_NonDoc_Academic_50">#REF!</definedName>
    <definedName name="Stipend_Y3_PA_NonDoc_Annual_33">#REF!</definedName>
    <definedName name="Stipend_Y3_PA_NonDoc_Annual_50">#REF!</definedName>
    <definedName name="Stipend_Y3_RA_Academic_33">#REF!</definedName>
    <definedName name="Stipend_Y3_RA_Academic_50">#REF!</definedName>
    <definedName name="Stipend_Y3_RA_Annual_33">#REF!</definedName>
    <definedName name="Stipend_Y3_RA_Annual_50">#REF!</definedName>
    <definedName name="Stipend_Y4_PA_Doc_Academic_33">#REF!</definedName>
    <definedName name="Stipend_Y4_PA_Doc_Academic_50">#REF!</definedName>
    <definedName name="Stipend_Y4_PA_Doc_Annual_33">#REF!</definedName>
    <definedName name="Stipend_Y4_PA_Doc_Annual_50">#REF!</definedName>
    <definedName name="Stipend_Y4_PA_NonDoc_Academic_33">#REF!</definedName>
    <definedName name="Stipend_Y4_PA_NonDoc_Academic_50">#REF!</definedName>
    <definedName name="Stipend_Y4_PA_NonDoc_Annual_33">#REF!</definedName>
    <definedName name="Stipend_Y4_PA_NonDoc_Annual_50">#REF!</definedName>
    <definedName name="Stipend_Y4_RA_Academic_33">#REF!</definedName>
    <definedName name="Stipend_Y4_RA_Academic_50">#REF!</definedName>
    <definedName name="Stipend_Y4_RA_Annual_33">#REF!</definedName>
    <definedName name="Stipend_Y4_RA_Annual_50">#REF!</definedName>
    <definedName name="Stipend_Y5_PA_Doc_Academic_33">#REF!</definedName>
    <definedName name="Stipend_Y5_PA_Doc_Academic_50">#REF!</definedName>
    <definedName name="Stipend_Y5_PA_Doc_Annual_33">#REF!</definedName>
    <definedName name="Stipend_Y5_PA_Doc_Annual_50">#REF!</definedName>
    <definedName name="Stipend_Y5_PA_NonDoc_Academic_33">#REF!</definedName>
    <definedName name="Stipend_Y5_PA_NonDoc_Academic_50">#REF!</definedName>
    <definedName name="Stipend_Y5_PA_NonDoc_Annual_33">#REF!</definedName>
    <definedName name="Stipend_Y5_PA_NonDoc_Annual_50">#REF!</definedName>
    <definedName name="Stipend_Y5_RA_Academic_33">#REF!</definedName>
    <definedName name="Stipend_Y5_RA_Academic_50">#REF!</definedName>
    <definedName name="Stipend_Y5_RA_Annual_33">#REF!</definedName>
    <definedName name="Stipend_Y5_RA_Annual_50">#REF!</definedName>
    <definedName name="Stipend_Y6_PA_Doc_Academic_33">#REF!</definedName>
    <definedName name="Stipend_Y6_PA_Doc_Academic_50">#REF!</definedName>
    <definedName name="Stipend_Y6_PA_Doc_Annual_33">#REF!</definedName>
    <definedName name="Stipend_Y6_PA_Doc_Annual_50">#REF!</definedName>
    <definedName name="Stipend_Y6_PA_NonDoc_Academic_33">#REF!</definedName>
    <definedName name="Stipend_Y6_PA_NonDoc_Academic_50">#REF!</definedName>
    <definedName name="Stipend_Y6_PA_NonDoc_Annual_33">#REF!</definedName>
    <definedName name="Stipend_Y6_PA_NonDoc_Annual_50">#REF!</definedName>
    <definedName name="Stipend_Y6_RA_Academic_33">#REF!</definedName>
    <definedName name="Stipend_Y6_RA_Academic_50">#REF!</definedName>
    <definedName name="Stipend_Y6_RA_Annual_33">#REF!</definedName>
    <definedName name="Stipend_Y6_RA_Annual_50">#REF!</definedName>
    <definedName name="Stratum_100">[19]SMSTemp!$B$37</definedName>
    <definedName name="Stratum_100_Hits">[19]SMSTemp!$B$38</definedName>
    <definedName name="Stratum_100_Sample_Size">[19]SMSTemp!$B$39</definedName>
    <definedName name="Students_in_Biology">#REF!</definedName>
    <definedName name="Students_in_Chemistry">#REF!</definedName>
    <definedName name="Students_in_Computational">#REF!</definedName>
    <definedName name="Students_in_Environmental">#REF!</definedName>
    <definedName name="Students_in_Math">#REF!</definedName>
    <definedName name="Students_in_Physics">#REF!</definedName>
    <definedName name="Students_in_Robotics">#REF!</definedName>
    <definedName name="sul">#REF!</definedName>
    <definedName name="Summ">#REF!</definedName>
    <definedName name="Summ_1">"$#REF!.$#REF!$#REF!"</definedName>
    <definedName name="Summ_6">NA()</definedName>
    <definedName name="SUMMARY">[34]July_03_Pg8!#REF!</definedName>
    <definedName name="SummaryAuditDifferences">#REF!</definedName>
    <definedName name="TaxIncurredIn">'[38]Actuals Input'!#REF!</definedName>
    <definedName name="TaxPayableIn">'[38]Actuals Input'!#REF!</definedName>
    <definedName name="TCodeNo">'[39]- 1 -'!#REF!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Description">[13]SMSTemp!$B$5</definedName>
    <definedName name="TESTHKEY">#REF!</definedName>
    <definedName name="TESTKEYS">#REF!</definedName>
    <definedName name="TESTVKEY">#REF!</definedName>
    <definedName name="TextRefCopy11">#REF!</definedName>
    <definedName name="TextRefCopy13">#REF!</definedName>
    <definedName name="TextRefCopy15">#REF!</definedName>
    <definedName name="TextRefCopy16">#REF!</definedName>
    <definedName name="TextRefCopy17">'[40]Inventory Count Sheet'!#REF!</definedName>
    <definedName name="TextRefCopy18">#REF!</definedName>
    <definedName name="TextRefCopy20">#REF!</definedName>
    <definedName name="TextRefCopy21">#REF!</definedName>
    <definedName name="TextRefCopy23">#REF!</definedName>
    <definedName name="TextRefCopy26">#REF!</definedName>
    <definedName name="TextRefCopy29">#REF!</definedName>
    <definedName name="TextRefCopy30">'[40]Inventory Count Sheet'!#REF!</definedName>
    <definedName name="TextRefCopy31">#REF!</definedName>
    <definedName name="TextRefCopy33">#REF!</definedName>
    <definedName name="TextRefCopy35">#REF!</definedName>
    <definedName name="TextRefCopy37">#REF!</definedName>
    <definedName name="TextRefCopy38">'[40]Inventory Count Sheet'!#REF!</definedName>
    <definedName name="TextRefCopy39">#REF!</definedName>
    <definedName name="TextRefCopy40">'[40]Inventory Count Sheet'!#REF!</definedName>
    <definedName name="TextRefCopy41">#REF!</definedName>
    <definedName name="TextRefCopy42">'[40]Inventory Count Sheet'!#REF!</definedName>
    <definedName name="TextRefCopy43">#REF!</definedName>
    <definedName name="TextRefCopy45">#REF!</definedName>
    <definedName name="TextRefCopy47">#REF!</definedName>
    <definedName name="TextRefCopy63">'[41]PP&amp;E mvt for 2003'!$R$18</definedName>
    <definedName name="TextRefCopy8">'[40]Inventory Count Sheet'!#REF!</definedName>
    <definedName name="TextRefCopy88">'[41]PP&amp;E mvt for 2003'!$P$19</definedName>
    <definedName name="TextRefCopy89">'[41]PP&amp;E mvt for 2003'!$P$46</definedName>
    <definedName name="TextRefCopy9">'[40]Inventory Count Sheet'!#REF!</definedName>
    <definedName name="TextRefCopy90">'[41]PP&amp;E mvt for 2003'!$P$25</definedName>
    <definedName name="TextRefCopy92">'[41]PP&amp;E mvt for 2003'!$P$26</definedName>
    <definedName name="TextRefCopy94">'[41]PP&amp;E mvt for 2003'!$P$52</definedName>
    <definedName name="TextRefCopy95">'[41]PP&amp;E mvt for 2003'!$P$53</definedName>
    <definedName name="TextRefCopyRangeCount" hidden="1">3</definedName>
    <definedName name="TINPLATE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ipogr">[33]минитипография!$E$21</definedName>
    <definedName name="Toggle1">#REF!</definedName>
    <definedName name="ToggleCheckSum">#REF!</definedName>
    <definedName name="ToOkjetpesRevenueIn">#REF!</definedName>
    <definedName name="ToOkjetpesUnitVariableMarginIn">#REF!</definedName>
    <definedName name="Total">#REF!</definedName>
    <definedName name="Total_disb_for_D">#REF!</definedName>
    <definedName name="Total_EBRD">#REF!</definedName>
    <definedName name="Total_finding">#REF!</definedName>
    <definedName name="Total_IFC">#REF!</definedName>
    <definedName name="Total_Sponsor">#REF!</definedName>
    <definedName name="TotalByProductsVariableCost">[16]Workings!#REF!</definedName>
    <definedName name="TotalFixedKZTShareIn">#REF!</definedName>
    <definedName name="TotalFixedRealIn">#REF!</definedName>
    <definedName name="Tuition_Y1_Academic">#REF!</definedName>
    <definedName name="Tuition_Y1_Annual">#REF!</definedName>
    <definedName name="Tuition_Y2_Academic">#REF!</definedName>
    <definedName name="Tuition_Y2_Annual">#REF!</definedName>
    <definedName name="Tuition_Y3_Academic">#REF!</definedName>
    <definedName name="Tuition_Y3_Annual">#REF!</definedName>
    <definedName name="Tuition_Y4_Academic">#REF!</definedName>
    <definedName name="Tuition_Y4_Annual">#REF!</definedName>
    <definedName name="Tuition_Y5_Academic">#REF!</definedName>
    <definedName name="Tuition_Y5_Annual">#REF!</definedName>
    <definedName name="Tuition_Y6_Academic">#REF!</definedName>
    <definedName name="Tuition_Y6_Annual">#REF!</definedName>
    <definedName name="Turn_around_effect_of_prior_period_unrecorded_audit_differences__after_tax">#REF!</definedName>
    <definedName name="U2.100">#N/A</definedName>
    <definedName name="UMKB">[6]ANALIZ!#REF!</definedName>
    <definedName name="UMKK">[6]ANALIZ!#REF!</definedName>
    <definedName name="UMKN">[6]ANALIZ!#REF!</definedName>
    <definedName name="UnrecordedAuditDifferences">#REF!</definedName>
    <definedName name="USD">150.2</definedName>
    <definedName name="uy">#REF!</definedName>
    <definedName name="Valuta">[42]calc!$E$26</definedName>
    <definedName name="Var_EarliestProjectStartDate">#REF!</definedName>
    <definedName name="Var_FiscalYearCrossover">#REF!</definedName>
    <definedName name="Var_FiscalYearCrossoverDate">#REF!</definedName>
    <definedName name="Var_FiscalYearStartDate">#REF!</definedName>
    <definedName name="Var_IndirectMaximum">#REF!</definedName>
    <definedName name="Var_LatestProjectStartDate">#REF!</definedName>
    <definedName name="Var_NRTRRate">#REF!</definedName>
    <definedName name="Var_PersonHoursPerMonth">#REF!</definedName>
    <definedName name="VARSUMMARY">#REF!</definedName>
    <definedName name="VAT">16%</definedName>
    <definedName name="vin">#REF!</definedName>
    <definedName name="vvv">#REF!</definedName>
    <definedName name="w">'[43]Cost 99v98'!$S$11</definedName>
    <definedName name="we">#N/A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OOK1.XLS." localSheetId="0" hidden="1">{#N/A,#N/A,FALSE,"Sheet1"}</definedName>
    <definedName name="wrn.BOOK1.XLS." hidden="1">{#N/A,#N/A,FALSE,"Sheet1"}</definedName>
    <definedName name="wrn.Исполнение._.сметы._.затрат." hidden="1">{#N/A,#N/A,FALSE,"Лист15"}</definedName>
    <definedName name="wrn.Исполнение._.смкты._.затарат." hidden="1">{#N/A,#N/A,FALSE,"Лист15"}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>#REF!</definedName>
    <definedName name="www">[44]ОборБалФормОтч!$C$70:$C$72,[44]ОборБалФормОтч!$D$73:$F$73,[44]ОборБалФормОтч!$E$70:$F$72,[44]ОборБалФормОтч!$C$75:$C$77,[44]ОборБалФормОтч!$E$75:$F$77,[44]ОборБалФормОтч!$C$79:$C$82,[44]ОборБалФормОтч!$E$79:$F$82,[44]ОборБалФормОтч!$C$84:$C$86,[44]ОборБалФормОтч!$E$84:$F$86,[44]ОборБалФормОтч!$C$88:$C$89,[44]ОборБалФормОтч!$E$88:$F$89,[44]ОборБалФормОтч!$C$70</definedName>
    <definedName name="YearIn">'[16]Macroeconomic Assumptions'!$D$1:$P$1</definedName>
    <definedName name="YesNoRange">#REF!</definedName>
    <definedName name="Yield">#REF!</definedName>
    <definedName name="ytd99kzt">#REF!</definedName>
    <definedName name="ytd99usd">#REF!</definedName>
    <definedName name="ytr">#REF!</definedName>
    <definedName name="ytt">#N/A</definedName>
    <definedName name="Z_C37E65A7_9893_435E_9759_72E0D8A5DD87_.wvu.PrintTitles" localSheetId="0" hidden="1">#REF!</definedName>
    <definedName name="Z_C37E65A7_9893_435E_9759_72E0D8A5DD87_.wvu.PrintTitles" hidden="1">#REF!</definedName>
    <definedName name="zheldor">'[17]yO302.1'!#REF!</definedName>
    <definedName name="zheldorizdat">'[17]yO302.1'!#REF!</definedName>
    <definedName name="zzz">#REF!</definedName>
    <definedName name="а" localSheetId="0">#REF!</definedName>
    <definedName name="а">#REF!</definedName>
    <definedName name="А1" localSheetId="0">#REF!</definedName>
    <definedName name="А1">#REF!</definedName>
    <definedName name="А2">#REF!</definedName>
    <definedName name="А5">#REF!</definedName>
    <definedName name="аа" localSheetId="0">#REF!</definedName>
    <definedName name="аа">#REF!</definedName>
    <definedName name="АААААААА">#N/A</definedName>
    <definedName name="аапп">#REF!</definedName>
    <definedName name="ав">#REF!</definedName>
    <definedName name="авдпртжвдалр">#REF!</definedName>
    <definedName name="авзщоръукщ">#REF!</definedName>
    <definedName name="азаматтолубаев1989">#REF!</definedName>
    <definedName name="Ай" hidden="1">{#N/A,#N/A,TRUE,"Лист1";#N/A,#N/A,TRUE,"Лист2";#N/A,#N/A,TRUE,"Лист3"}</definedName>
    <definedName name="ай1203">#REF!</definedName>
    <definedName name="Айжол">#REF!</definedName>
    <definedName name="ап">#N/A</definedName>
    <definedName name="ап12">#REF!</definedName>
    <definedName name="апбьрадлпрьаджль454562532516325">#REF!</definedName>
    <definedName name="апвп">[45]Форма2!$C$19:$C$24,[45]Форма2!$E$19:$F$24,[45]Форма2!$D$26:$F$31,[45]Форма2!$C$33:$C$38,[45]Форма2!$E$33:$F$38,[45]Форма2!$D$40:$F$43,[45]Форма2!$C$45:$C$48,[45]Форма2!$E$45:$F$48,[45]Форма2!$C$19</definedName>
    <definedName name="апжоъдвахзлр">#REF!</definedName>
    <definedName name="аплровзыдроавзолтрзжавполтрзавплортвалждопртваждлортжваплортжавптр">#REF!</definedName>
    <definedName name="аполравщпошлражп">#REF!</definedName>
    <definedName name="апр" hidden="1">{#N/A,#N/A,FALSE,"Лист15"}</definedName>
    <definedName name="апрапрапрапрапраполорпваьорпрапрпа">[16]Workings!#REF!</definedName>
    <definedName name="апрар">#REF!</definedName>
    <definedName name="апрель">#REF!</definedName>
    <definedName name="ара" hidden="1">{#N/A,#N/A,FALSE,"Лист15"}</definedName>
    <definedName name="артоьлжю">#REF!</definedName>
    <definedName name="ас">#REF!</definedName>
    <definedName name="афф1">#REF!</definedName>
    <definedName name="афф2">'[46]7.аффил'!$H$8</definedName>
    <definedName name="афф3">'[46]7.аффил'!$I$8</definedName>
    <definedName name="афф4">'[46]7.аффил'!$J$8</definedName>
    <definedName name="АЫРКЕ" localSheetId="0">#REF!</definedName>
    <definedName name="АЫРКЕ">#REF!</definedName>
    <definedName name="_xlnm.Database">#REF!</definedName>
    <definedName name="баланс">#N/A</definedName>
    <definedName name="банк1">'[46]8.банк'!$E$7</definedName>
    <definedName name="банк2">'[46]8.банк'!$F$7</definedName>
    <definedName name="банк3">'[46]8.банк'!$G$7</definedName>
    <definedName name="банк4">'[46]8.банк'!$H$7</definedName>
    <definedName name="бдшлдш">#REF!</definedName>
    <definedName name="Бери">[47]Форма2!$D$129:$F$132,[47]Форма2!$D$134:$F$135,[47]Форма2!$D$137:$F$140,[47]Форма2!$D$142:$F$144,[47]Форма2!$D$146:$F$150,[47]Форма2!$D$152:$F$154,[47]Форма2!$D$156:$F$162,[47]Форма2!$D$129</definedName>
    <definedName name="Берик">[47]Форма2!$C$70:$C$72,[47]Форма2!$D$73:$F$73,[47]Форма2!$E$70:$F$72,[47]Форма2!$C$75:$C$77,[47]Форма2!$E$75:$F$77,[47]Форма2!$C$79:$C$82,[47]Форма2!$E$79:$F$82,[47]Форма2!$C$84:$C$86,[47]Форма2!$E$84:$F$86,[47]Форма2!$C$88:$C$89,[47]Форма2!$E$88:$F$89,[47]Форма2!$C$70</definedName>
    <definedName name="биржа">[48]База!$A$1:$T$65536</definedName>
    <definedName name="биржа1">[48]База!$B$1:$T$65536</definedName>
    <definedName name="БЛРаздел1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БЛРаздел10">#REF!</definedName>
    <definedName name="БЛРаздел2">[49]Форма2!$C$51:$C$58,[49]Форма2!$E$51:$F$58,[49]Форма2!$C$60:$C$63,[49]Форма2!$E$60:$F$63,[49]Форма2!$C$65:$C$67,[49]Форма2!$E$65:$F$67,[49]Форма2!$C$51</definedName>
    <definedName name="БЛРаздел3">[49]Форма2!$C$70:$C$72,[49]Форма2!$D$73:$F$73,[49]Форма2!$E$70:$F$72,[49]Форма2!$C$75:$C$77,[49]Форма2!$E$75:$F$77,[49]Форма2!$C$79:$C$82,[49]Форма2!$E$79:$F$82,[49]Форма2!$C$84:$C$86,[49]Форма2!$E$84:$F$86,[49]Форма2!$C$88:$C$89,[49]Форма2!$E$88:$F$89,[49]Форма2!$C$70</definedName>
    <definedName name="БЛРаздел4">[49]Форма2!$E$106:$F$107,[49]Форма2!$C$106:$C$107,[49]Форма2!$E$102:$F$104,[49]Форма2!$C$102:$C$104,[49]Форма2!$C$97:$C$100,[49]Форма2!$E$97:$F$100,[49]Форма2!$E$92:$F$95,[49]Форма2!$C$92:$C$95,[49]Форма2!$C$92</definedName>
    <definedName name="БЛРаздел5">[49]Форма2!$C$113:$C$114,[49]Форма2!$D$110:$F$112,[49]Форма2!$E$113:$F$114,[49]Форма2!$D$115:$F$115,[49]Форма2!$D$117:$F$119,[49]Форма2!$D$121:$F$122,[49]Форма2!$D$124:$F$126,[49]Форма2!$D$110</definedName>
    <definedName name="БЛРаздел6">[49]Форма2!$D$129:$F$132,[49]Форма2!$D$134:$F$135,[49]Форма2!$D$137:$F$140,[49]Форма2!$D$142:$F$144,[49]Форма2!$D$146:$F$150,[49]Форма2!$D$152:$F$154,[49]Форма2!$D$156:$F$162,[49]Форма2!$D$129</definedName>
    <definedName name="БЛРаздел7">[49]Форма2!$D$179:$F$185,[49]Форма2!$D$175:$F$177,[49]Форма2!$D$165:$F$173,[49]Форма2!$D$165</definedName>
    <definedName name="БЛРаздел8">[49]Форма2!$E$200:$F$207,[49]Форма2!$C$200:$C$207,[49]Форма2!$E$189:$F$198,[49]Форма2!$C$189:$C$198,[49]Форма2!$E$188:$F$188,[49]Форма2!$C$188</definedName>
    <definedName name="БЛРаздел9">[49]Форма2!$E$234:$F$237,[49]Форма2!$C$234:$C$237,[49]Форма2!$E$224:$F$232,[49]Форма2!$C$224:$C$232,[49]Форма2!$E$223:$F$223,[49]Форма2!$C$223,[49]Форма2!$E$217:$F$221,[49]Форма2!$C$217:$C$221,[49]Форма2!$E$210:$F$215,[49]Форма2!$C$210:$C$215,[49]Форма2!$C$210</definedName>
    <definedName name="БПДанные">[49]Форма1!$C$22:$D$33,[49]Форма1!$C$36:$D$48,[49]Форма1!$C$22</definedName>
    <definedName name="бум">#REF!</definedName>
    <definedName name="Бюджет__по__подразд__2003__года_Лист1_Таблица">[50]ОТиТБ!#REF!</definedName>
    <definedName name="в">[2]FES!#REF!</definedName>
    <definedName name="в10">#REF!</definedName>
    <definedName name="в10_1">"$#REF!.$#REF!$#REF!"</definedName>
    <definedName name="в10_11">NA()</definedName>
    <definedName name="в10_6">NA()</definedName>
    <definedName name="в23ё">#N/A</definedName>
    <definedName name="в256">#REF!</definedName>
    <definedName name="В32">#REF!</definedName>
    <definedName name="ваапп">#REF!</definedName>
    <definedName name="ваджрыуэлтвэпадлыфкзщухцнзщвалпавыэжпдрьавж">#REF!</definedName>
    <definedName name="ваивлджтиэыд">#REF!</definedName>
    <definedName name="ВалютаБаланса">#REF!</definedName>
    <definedName name="вап151у">#REF!</definedName>
    <definedName name="вапвапдлваопдвлаповдопдвлопвдалопвдалопдвалопвдалповдлаповдлатмсьтимс456528880000222">#REF!</definedName>
    <definedName name="вапвпвапвап3549875554554">#REF!</definedName>
    <definedName name="вапэжддавлькдлеондлоимсбьетрдлаоп985426532542">#REF!</definedName>
    <definedName name="вб">[51]Пр2!#REF!</definedName>
    <definedName name="вв">#N/A</definedName>
    <definedName name="ввввв" hidden="1">{#N/A,#N/A,TRUE,"Лист1";#N/A,#N/A,TRUE,"Лист2";#N/A,#N/A,TRUE,"Лист3"}</definedName>
    <definedName name="вп41">#REF!</definedName>
    <definedName name="врврврврввпвапвп45">#REF!</definedName>
    <definedName name="второй">#REF!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еыееек">#REF!,#REF!,#REF!</definedName>
    <definedName name="г">#REF!</definedName>
    <definedName name="гараж">[52]Форма2!$D$129:$F$132,[52]Форма2!$D$134:$F$135,[52]Форма2!$D$137:$F$140,[52]Форма2!$D$142:$F$144,[52]Форма2!$D$146:$F$150,[52]Форма2!$D$152:$F$154,[52]Форма2!$D$156:$F$162,[52]Форма2!$D$129</definedName>
    <definedName name="Гаухар">#REF!</definedName>
    <definedName name="ГГГГГ" localSheetId="0">#REF!</definedName>
    <definedName name="ГГГГГ">#REF!</definedName>
    <definedName name="гистол">#REF!</definedName>
    <definedName name="гнегнегне">#REF!,#REF!,#REF!,#REF!,#REF!,#REF!</definedName>
    <definedName name="гненгнег">#REF!,#REF!,#REF!,#REF!,#REF!,#REF!,#REF!,#REF!</definedName>
    <definedName name="год">[53]исп.см.!#REF!</definedName>
    <definedName name="год_1">"'smb://Zhuldyz/tmp/1/AN_12M98.xls'#$'исп.см.'.$A$1"</definedName>
    <definedName name="год_11">NA()</definedName>
    <definedName name="год_6">NA()</definedName>
    <definedName name="ГПО1">'[46]10.ОСГПО'!$K$9</definedName>
    <definedName name="ГПО2">'[46]10.ОСГПО'!$L$9</definedName>
    <definedName name="ГПО3">'[46]10.ОСГПО'!$M$9</definedName>
    <definedName name="ГПО4">'[46]10.ОСГПО'!$N$9</definedName>
    <definedName name="грдщ" localSheetId="0" hidden="1">{#N/A,#N/A,TRUE,"Лист1";#N/A,#N/A,TRUE,"Лист2";#N/A,#N/A,TRUE,"Лист3"}</definedName>
    <definedName name="грдщ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[54]группа!$A$1:$B$267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льмира">#REF!</definedName>
    <definedName name="д">'[55]ремонт 25'!$B$10</definedName>
    <definedName name="д1">#REF!</definedName>
    <definedName name="д2">#REF!</definedName>
    <definedName name="д3">#REF!</definedName>
    <definedName name="д4">#REF!</definedName>
    <definedName name="дада" localSheetId="0">#REF!</definedName>
    <definedName name="дада">#REF!</definedName>
    <definedName name="дата8454">#REF!</definedName>
    <definedName name="движение" hidden="1">{#N/A,#N/A,FALSE,"Лист15"}</definedName>
    <definedName name="дебит">'[52]из сем'!$A$2:$B$362</definedName>
    <definedName name="дейст" localSheetId="0">#REF!</definedName>
    <definedName name="дейст">#REF!</definedName>
    <definedName name="декабрь">#REF!</definedName>
    <definedName name="длд">#REF!</definedName>
    <definedName name="дмтс">'[17]yO302.1'!#REF!</definedName>
    <definedName name="Добыча">'[56]Добыча нефти4'!$F$11:$Q$12</definedName>
    <definedName name="Доз5">#REF!</definedName>
    <definedName name="доз6">#REF!</definedName>
    <definedName name="доирщгнп7557">#REF!</definedName>
    <definedName name="доо">#REF!</definedName>
    <definedName name="дорзщрзщршзщшр">#REF!</definedName>
    <definedName name="дошр">#REF!</definedName>
    <definedName name="еавгнкегнк">#REF!</definedName>
    <definedName name="ЕдИзм">[30]ЕдИзм!$A$1:$D$25</definedName>
    <definedName name="екнгоенген">#REF!</definedName>
    <definedName name="екноеноеноеноеоевароп">#REF!</definedName>
    <definedName name="екршоцйуа">#REF!</definedName>
    <definedName name="елплплпл">#REF!</definedName>
    <definedName name="ен">[2]FES!#REF!</definedName>
    <definedName name="ендлгроэукнржукщ">'[40]Inventory Count Sheet'!#REF!</definedName>
    <definedName name="енлоьаэл">#REF!</definedName>
    <definedName name="еокеонго">#REF!</definedName>
    <definedName name="епк" hidden="1">{#N/A,#N/A,TRUE,"Лист1";#N/A,#N/A,TRUE,"Лист2";#N/A,#N/A,TRUE,"Лист3"}</definedName>
    <definedName name="епупр">#REF!</definedName>
    <definedName name="ердьапльрщапукцзщкшнгзуцкщшенгзкуцщешнгвжаплортбмчсьти25648321654">#REF!</definedName>
    <definedName name="ждлждл">#REF!,#REF!,#REF!,#REF!,#REF!,#REF!,#REF!,#REF!,#REF!</definedName>
    <definedName name="з" localSheetId="0">#REF!</definedName>
    <definedName name="з">#REF!</definedName>
    <definedName name="_xlnm.Print_Titles" localSheetId="0">'Приложение 1'!$11:$12</definedName>
    <definedName name="Зарплата">#REF!</definedName>
    <definedName name="знлохпалоь">#REF!</definedName>
    <definedName name="зщшзщзщш">#REF!,#REF!,#REF!,#REF!,#REF!,#REF!,#REF!,#REF!,#REF!,#REF!,#REF!</definedName>
    <definedName name="И">'[14]7.1'!#REF!</definedName>
    <definedName name="импорт">#REF!</definedName>
    <definedName name="имя" localSheetId="0">#REF!</definedName>
    <definedName name="имя">#REF!</definedName>
    <definedName name="индплан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точник">'[57]Источник финансирования'!$A$1:$A$6</definedName>
    <definedName name="Июль_2012">[58]PROGR!#REF!</definedName>
    <definedName name="й" localSheetId="0">#REF!</definedName>
    <definedName name="й">#REF!</definedName>
    <definedName name="йй">#N/A</definedName>
    <definedName name="йййййй" localSheetId="0">#REF!</definedName>
    <definedName name="йййййй">#REF!</definedName>
    <definedName name="йыы">#REF!</definedName>
    <definedName name="к">[59]FES!#REF!</definedName>
    <definedName name="к1">#REF!</definedName>
    <definedName name="кал" hidden="1">{#N/A,#N/A,FALSE,"Лист15"}</definedName>
    <definedName name="кальк" localSheetId="0">#REF!</definedName>
    <definedName name="кальк">#REF!</definedName>
    <definedName name="канцтовары">#REF!</definedName>
    <definedName name="кап">[24]исп.см.!#REF!</definedName>
    <definedName name="кап_1">NA()</definedName>
    <definedName name="кап_11">NA()</definedName>
    <definedName name="кап_13">NA()</definedName>
    <definedName name="кап_6">NA()</definedName>
    <definedName name="капрас">[60]исп.см.!#REF!</definedName>
    <definedName name="капрас_1">NA()</definedName>
    <definedName name="капрас_11">NA()</definedName>
    <definedName name="капрас_6">NA()</definedName>
    <definedName name="капрем">[24]исп.см.!#REF!</definedName>
    <definedName name="капрем_1">NA()</definedName>
    <definedName name="капрем_11">NA()</definedName>
    <definedName name="капрем_6">NA()</definedName>
    <definedName name="квал1">'[46]6.повыш квалиф'!$E$28</definedName>
    <definedName name="квал2">'[46]6.повыш квалиф'!$F$28</definedName>
    <definedName name="квал3">'[46]6.повыш квалиф'!$G$28</definedName>
    <definedName name="квал4">'[46]6.повыш квалиф'!$H$28</definedName>
    <definedName name="ке">#N/A</definedName>
    <definedName name="Кегок2" localSheetId="0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ножкещшор">#REF!</definedName>
    <definedName name="кк">[12]!кк</definedName>
    <definedName name="ккаыав">'[61]7.аффил'!#REF!</definedName>
    <definedName name="Класс">[62]класс!$A$1:$B$229</definedName>
    <definedName name="клуоцуждлаэдент">#REF!</definedName>
    <definedName name="ком1">'[63]3.Командировоч'!$D$23</definedName>
    <definedName name="ком2">'[46]3.Командировоч'!$F$22</definedName>
    <definedName name="ком3">'[46]3.Командировоч'!$G$22</definedName>
    <definedName name="ком4">'[46]3.Командировоч'!$H$22</definedName>
    <definedName name="коммунальные" hidden="1">#REF!</definedName>
    <definedName name="копия" localSheetId="0">#REF!</definedName>
    <definedName name="копия">#REF!</definedName>
    <definedName name="копия_Представительские">#REF!</definedName>
    <definedName name="коррекция">#REF!</definedName>
    <definedName name="кпджщл\">#REF!</definedName>
    <definedName name="куку">#REF!</definedName>
    <definedName name="культ" localSheetId="0" hidden="1">{#N/A,#N/A,TRUE,"Лист1";#N/A,#N/A,TRUE,"Лист2";#N/A,#N/A,TRUE,"Лист3"}</definedName>
    <definedName name="культ" hidden="1">{#N/A,#N/A,TRUE,"Лист1";#N/A,#N/A,TRUE,"Лист2";#N/A,#N/A,TRUE,"Лист3"}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лбро">#REF!</definedName>
    <definedName name="лглгшщдшд">#REF!</definedName>
    <definedName name="лист" hidden="1">{#N/A,#N/A,TRUE,"Лист1";#N/A,#N/A,TRUE,"Лист2";#N/A,#N/A,TRUE,"Лист3"}</definedName>
    <definedName name="лист1">#REF!</definedName>
    <definedName name="лист2">#REF!</definedName>
    <definedName name="лист2_1">NA()</definedName>
    <definedName name="лист2_6">NA()</definedName>
    <definedName name="лордодлож">[64]исп.см.!#REF!</definedName>
    <definedName name="лордодлож_1">NA()</definedName>
    <definedName name="лордодлож_11">NA()</definedName>
    <definedName name="лордодлож_6">NA()</definedName>
    <definedName name="м">#N/A</definedName>
    <definedName name="Макрос1">#N/A</definedName>
    <definedName name="мат1">'[46]11.материалы'!$F$7</definedName>
    <definedName name="мат2">'[46]11.материалы'!$G$7</definedName>
    <definedName name="мат3">'[46]11.материалы'!$H$7</definedName>
    <definedName name="мат4">'[46]11.материалы'!$I$7</definedName>
    <definedName name="материалы" hidden="1">{#N/A,#N/A,FALSE,"Лист15"}</definedName>
    <definedName name="мбо" localSheetId="0">#REF!</definedName>
    <definedName name="мбо">#REF!</definedName>
    <definedName name="мбр">[51]Пр2!#REF!</definedName>
    <definedName name="Месяц">[65]Месяцы!$A$1:$A$12</definedName>
    <definedName name="МКС" hidden="1">{#N/A,#N/A,FALSE,"Лист15"}</definedName>
    <definedName name="мм" localSheetId="0">#REF!</definedName>
    <definedName name="мм">#REF!</definedName>
    <definedName name="ммм">#REF!</definedName>
    <definedName name="МРП">#REF!</definedName>
    <definedName name="мы">#REF!</definedName>
    <definedName name="мым">#N/A</definedName>
    <definedName name="н">#N/A</definedName>
    <definedName name="Н13" localSheetId="0">#REF!</definedName>
    <definedName name="Н13">#REF!</definedName>
    <definedName name="Н13_1" localSheetId="0">#REF!</definedName>
    <definedName name="Н13_1">#REF!</definedName>
    <definedName name="нг">[2]FES!#REF!</definedName>
    <definedName name="нгекнекн">#REF!,#REF!,#REF!,#REF!</definedName>
    <definedName name="невневнев">#REF!</definedName>
    <definedName name="НМА" hidden="1">{#N/A,#N/A,FALSE,"Лист15"}</definedName>
    <definedName name="нов" localSheetId="0" hidden="1">{"'02 (2)'!$A$1:$Y$27"}</definedName>
    <definedName name="нов" hidden="1">{"'02 (2)'!$A$1:$Y$27"}</definedName>
    <definedName name="новые" localSheetId="0">#REF!</definedName>
    <definedName name="новые">#REF!</definedName>
    <definedName name="о">#REF!</definedName>
    <definedName name="_xlnm.Print_Area" localSheetId="0">'Приложение 1'!$A$1:$H$5394</definedName>
    <definedName name="Область_печати_ИМ">#REF!</definedName>
    <definedName name="Область_печати_ИМ_1">"$#REF!.$#REF!$#REF!"</definedName>
    <definedName name="Область_печати_ИМ_11">NA()</definedName>
    <definedName name="Область_печати_ИМ_6">NA()</definedName>
    <definedName name="обор">[66]ОборБалФормОтч!$C$70:$C$72,[66]ОборБалФормОтч!$D$73:$F$73,[66]ОборБалФормОтч!$E$70:$F$72,[66]ОборБалФормОтч!$C$75:$C$77,[66]ОборБалФормОтч!$E$75:$F$77,[66]ОборБалФормОтч!$C$79:$C$82,[66]ОборБалФормОтч!$E$79:$F$82,[66]ОборБалФормОтч!$C$84:$C$86,[66]ОборБалФормОтч!$E$84:$F$86,[66]ОборБалФормОтч!$C$88:$C$89,[66]ОборБалФормОтч!$E$88:$F$89,[66]ОборБалФормОтч!$C$70</definedName>
    <definedName name="обороты">[66]ОборБалФормОтч!$C$19:$C$24,[66]ОборБалФормОтч!$E$19:$F$24,[66]ОборБалФормОтч!$D$26:$F$31,[66]ОборБалФормОтч!$C$33:$C$38,[66]ОборБалФормОтч!$E$33:$F$38,[66]ОборБалФормОтч!$D$40:$F$43,[66]ОборБалФормОтч!$C$45:$C$48,[66]ОборБалФормОтч!$E$45:$F$48,[66]ОборБалФормОтч!$C$19</definedName>
    <definedName name="Обучение_персонала_и_конференции">обучение [67]персонала!G1048566</definedName>
    <definedName name="общая">#REF!</definedName>
    <definedName name="оглевло4354547">#REF!</definedName>
    <definedName name="октябрь">#REF!</definedName>
    <definedName name="олпогн">#REF!</definedName>
    <definedName name="онко" localSheetId="0">#REF!</definedName>
    <definedName name="онко">#REF!</definedName>
    <definedName name="онкогемат" localSheetId="0">#REF!</definedName>
    <definedName name="онкогемат">#REF!</definedName>
    <definedName name="опернекнв">#REF!</definedName>
    <definedName name="опропропопропропропропропропропропропропропрорпопропропрорпопропропропро">#REF!</definedName>
    <definedName name="Ора">'[67]поставка сравн13'!$A$1:$Q$30</definedName>
    <definedName name="Ораз">[47]Форма2!$D$179:$F$185,[47]Форма2!$D$175:$F$177,[47]Форма2!$D$165:$F$173,[47]Форма2!$D$165</definedName>
    <definedName name="оргтех" hidden="1">{#N/A,#N/A,FALSE,"Лист15"}</definedName>
    <definedName name="Оропл">#REF!</definedName>
    <definedName name="Освоение" hidden="1">#REF!</definedName>
    <definedName name="основная">#N/A</definedName>
    <definedName name="отредактир" localSheetId="0" hidden="1">{#N/A,#N/A,TRUE,"Лист1";#N/A,#N/A,TRUE,"Лист2";#N/A,#N/A,TRUE,"Лист3"}</definedName>
    <definedName name="отредактир" hidden="1">{#N/A,#N/A,TRUE,"Лист1";#N/A,#N/A,TRUE,"Лист2";#N/A,#N/A,TRUE,"Лист3"}</definedName>
    <definedName name="отчет">#REF!</definedName>
    <definedName name="п" localSheetId="0" hidden="1">{"'02 (2)'!$A$1:$Y$27"}</definedName>
    <definedName name="п" hidden="1">{"'02 (2)'!$A$1:$Y$27"}</definedName>
    <definedName name="павв">#REF!</definedName>
    <definedName name="палдроэвазл">#REF!</definedName>
    <definedName name="папъъ" localSheetId="0" hidden="1">{#N/A,#N/A,TRUE,"Лист1";#N/A,#N/A,TRUE,"Лист2";#N/A,#N/A,TRUE,"Лист3"}</definedName>
    <definedName name="папъъ" hidden="1">{#N/A,#N/A,TRUE,"Лист1";#N/A,#N/A,TRUE,"Лист2";#N/A,#N/A,TRUE,"Лист3"}</definedName>
    <definedName name="парепгрего">#REF!</definedName>
    <definedName name="ПДД_общий">#N/A</definedName>
    <definedName name="первый">#REF!</definedName>
    <definedName name="Перечень_видов_платных__услуг_с_указанием_стоимости____________________________________________________________________________________________________________________на_платные_медицинские_услуги__оказываемые___АО__Республиканский_детский_реабилитационны">#REF!</definedName>
    <definedName name="плхир" localSheetId="0" hidden="1">{#N/A,#N/A,TRUE,"Лист1";#N/A,#N/A,TRUE,"Лист2";#N/A,#N/A,TRUE,"Лист3"}</definedName>
    <definedName name="плхир" hidden="1">{#N/A,#N/A,TRUE,"Лист1";#N/A,#N/A,TRUE,"Лист2";#N/A,#N/A,TRUE,"Лист3"}</definedName>
    <definedName name="плхир21" localSheetId="0" hidden="1">{#N/A,#N/A,TRUE,"Лист1";#N/A,#N/A,TRUE,"Лист2";#N/A,#N/A,TRUE,"Лист3"}</definedName>
    <definedName name="плхир21" hidden="1">{#N/A,#N/A,TRUE,"Лист1";#N/A,#N/A,TRUE,"Лист2";#N/A,#N/A,TRUE,"Лист3"}</definedName>
    <definedName name="Подготовка_к_печати_и_сохранение0710">#N/A</definedName>
    <definedName name="пп" localSheetId="0">#REF!</definedName>
    <definedName name="пп">#REF!</definedName>
    <definedName name="ппп" localSheetId="0">#REF!</definedName>
    <definedName name="ппп">#REF!</definedName>
    <definedName name="пралотьпаздлротпдлртлртдплротлротдплртдпрлотдпрлотдпрлотпдрлотдпрлотдплротлпротухкзщеншхзкщеншхкзщеншхкзещнш">#REF!</definedName>
    <definedName name="пре" hidden="1">{#N/A,#N/A,FALSE,"Лист15"}</definedName>
    <definedName name="Предприятия">'[68]#ССЫЛКА'!$A$1:$D$64</definedName>
    <definedName name="представ1">'[46]4.представит'!$F$12</definedName>
    <definedName name="представ2">'[46]4.представит'!$G$12</definedName>
    <definedName name="представ3">'[46]4.представит'!$H$12</definedName>
    <definedName name="представ4">'[46]4.представит'!$I$12</definedName>
    <definedName name="Представительские" hidden="1">{#N/A,#N/A,FALSE,"Лист15"}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ло" localSheetId="0" hidden="1">#REF!</definedName>
    <definedName name="прло" hidden="1">#REF!</definedName>
    <definedName name="про">#REF!</definedName>
    <definedName name="про_1">"$#REF!.$#REF!$#REF!"</definedName>
    <definedName name="про_11">NA()</definedName>
    <definedName name="про_6">NA()</definedName>
    <definedName name="Прог">#REF!</definedName>
    <definedName name="программа">#REF!</definedName>
    <definedName name="пролграаммм" hidden="1">{#N/A,#N/A,FALSE,"Лист15"}</definedName>
    <definedName name="прорлоглгдаг">#REF!</definedName>
    <definedName name="проф" localSheetId="0">#REF!</definedName>
    <definedName name="проф">#REF!</definedName>
    <definedName name="проч" hidden="1">#REF!</definedName>
    <definedName name="проч1">'[63]12.проч'!$G$16</definedName>
    <definedName name="проч2">'[46]12.проч'!$H$15</definedName>
    <definedName name="проч3">'[46]12.проч'!$I$15</definedName>
    <definedName name="проч4">'[46]12.проч'!$J$15</definedName>
    <definedName name="прр">#REF!</definedName>
    <definedName name="пррк">#REF!</definedName>
    <definedName name="пррррр">#REF!</definedName>
    <definedName name="прррррр">#REF!</definedName>
    <definedName name="ПТАВО" localSheetId="0">#REF!</definedName>
    <definedName name="ПТАВО">#REF!</definedName>
    <definedName name="ПЦР">#REF!</definedName>
    <definedName name="ПЭТ">#REF!</definedName>
    <definedName name="р">#REF!</definedName>
    <definedName name="рапва">#REF!</definedName>
    <definedName name="расход">#REF!</definedName>
    <definedName name="расходы">[69]Форма2!$C$51:$C$58,[69]Форма2!$E$51:$F$58,[69]Форма2!$C$60:$C$63,[69]Форма2!$E$60:$F$63,[69]Форма2!$C$65:$C$67,[69]Форма2!$E$65:$F$67,[69]Форма2!$C$51</definedName>
    <definedName name="реагенты">#REF!</definedName>
    <definedName name="_xlnm.Recorder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мдолэапзнолэезнщлоэензщолэезщнолэеавзнщолвезонщолезнщолезнщолезнщолезщнлоезщнло">#REF!</definedName>
    <definedName name="ро">#REF!</definedName>
    <definedName name="роль55">#REF!</definedName>
    <definedName name="рп">#REF!</definedName>
    <definedName name="рпар">#REF!</definedName>
    <definedName name="ршщх">#REF!</definedName>
    <definedName name="с">#N/A</definedName>
    <definedName name="С18">[70]смета!$C$19</definedName>
    <definedName name="с24">#REF!</definedName>
    <definedName name="сайтт">[24]исп.см.!#REF!</definedName>
    <definedName name="сайтт_1">NA()</definedName>
    <definedName name="сайтт_11">NA()</definedName>
    <definedName name="сайтт_6">NA()</definedName>
    <definedName name="Свод" localSheetId="0">#REF!</definedName>
    <definedName name="Свод">#REF!</definedName>
    <definedName name="Свод__KEGOC_2007.xls_КАУ">#REF!</definedName>
    <definedName name="свод12г2">#REF!</definedName>
    <definedName name="Сводный_баланс_н_п_с">#N/A</definedName>
    <definedName name="свя1">'[63]5.связь'!$F$8</definedName>
    <definedName name="свя2">'[46]5.связь'!$G$8</definedName>
    <definedName name="свя3">'[46]5.связь'!$H$8</definedName>
    <definedName name="свя4">'[46]5.связь'!$I$8</definedName>
    <definedName name="сектор">[30]Предпр!$L$3:$L$9</definedName>
    <definedName name="см">'[17]yO302.1'!#REF!</definedName>
    <definedName name="Соц.пособие">[71]ОТиТБ!#REF!</definedName>
    <definedName name="соцполит">#REF!</definedName>
    <definedName name="соцпрог1">'[63]9.соцпрог'!$L$10</definedName>
    <definedName name="соцпрог2">'[46]9.соцпрог'!$M$10</definedName>
    <definedName name="соцпрог3">'[46]9.соцпрог'!$N$10</definedName>
    <definedName name="соцпрог4">'[46]9.соцпрог'!$O$10</definedName>
    <definedName name="СП">[72]СПгнг!$A$1:$D$84</definedName>
    <definedName name="спартак">#REF!</definedName>
    <definedName name="Специфика">[57]ЭКРБ!$A$1:$A$65</definedName>
    <definedName name="СписокТЭП">[73]СписокТЭП!$A$1:$C$40</definedName>
    <definedName name="Способ">'[74]Способ закупки'!$A$1:$A$14</definedName>
    <definedName name="сс">#N/A</definedName>
    <definedName name="сссс">#N/A</definedName>
    <definedName name="ссы">#N/A</definedName>
    <definedName name="Станция">#REF!</definedName>
    <definedName name="старт" hidden="1">{#N/A,#N/A,FALSE,"Лист15"}</definedName>
    <definedName name="сяры">'[17]yO302.1'!#REF!</definedName>
    <definedName name="т" localSheetId="0">#REF!</definedName>
    <definedName name="т">#REF!</definedName>
    <definedName name="таб1.1" localSheetId="0">#REF!</definedName>
    <definedName name="таб1.1">#REF!</definedName>
    <definedName name="таблица" localSheetId="0">#REF!</definedName>
    <definedName name="таблица">#REF!</definedName>
    <definedName name="тариф" localSheetId="0" hidden="1">{#N/A,#N/A,TRUE,"Лист1";#N/A,#N/A,TRUE,"Лист2";#N/A,#N/A,TRUE,"Лист3"}</definedName>
    <definedName name="тариф" hidden="1">{#N/A,#N/A,TRUE,"Лист1";#N/A,#N/A,TRUE,"Лист2";#N/A,#N/A,TRUE,"Лист3"}</definedName>
    <definedName name="тарифа" localSheetId="0" hidden="1">{#N/A,#N/A,TRUE,"Лист1";#N/A,#N/A,TRUE,"Лист2";#N/A,#N/A,TRUE,"Лист3"}</definedName>
    <definedName name="тарифа" hidden="1">{#N/A,#N/A,TRUE,"Лист1";#N/A,#N/A,TRUE,"Лист2";#N/A,#N/A,TRUE,"Лист3"}</definedName>
    <definedName name="Тарификатор">#REF!</definedName>
    <definedName name="тип.продукция">[4]FES!#REF!</definedName>
    <definedName name="титэк">#REF!</definedName>
    <definedName name="титэк1">#REF!</definedName>
    <definedName name="титэмба">#REF!</definedName>
    <definedName name="толубаев12358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>#REF!</definedName>
    <definedName name="у">#N/A</definedName>
    <definedName name="ук">#N/A</definedName>
    <definedName name="ук12354">#REF!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неукук45">#REF!</definedName>
    <definedName name="укпук8676ц4е">#REF!</definedName>
    <definedName name="укэзоуэкзорнфэуцзкщшоукрнкнукнкн">#REF!</definedName>
    <definedName name="Упорядочить_по_областям">[75]!Упорядочить_по_областям</definedName>
    <definedName name="уркерер">#REF!</definedName>
    <definedName name="утилиза">#REF!</definedName>
    <definedName name="уые">#REF!</definedName>
    <definedName name="ф">[2]FES!#REF!</definedName>
    <definedName name="ф77">#REF!</definedName>
    <definedName name="Фасад">#REF!</definedName>
    <definedName name="февр">#N/A</definedName>
    <definedName name="финиш">#REF!,#REF!</definedName>
    <definedName name="Флажок16_Щелкнуть">#N/A</definedName>
    <definedName name="форма6">#REF!</definedName>
    <definedName name="фот1">'[63]1. ФОТ'!$K$387</definedName>
    <definedName name="фот2">'[46]1. ФОТ'!$N$389</definedName>
    <definedName name="фот3">'[46]1. ФОТ'!$Q$389</definedName>
    <definedName name="фот4">'[46]1. ФОТ'!$T$389</definedName>
    <definedName name="фывав">#REF!</definedName>
    <definedName name="фыздлаоэфхэфжыалдоэфжыдлао">#REF!</definedName>
    <definedName name="фылджартфй.цодаи">#REF!</definedName>
    <definedName name="фыцзщоаиъзщвыаор">#REF!</definedName>
    <definedName name="хшзхзш">#REF!,#REF!,#REF!,#REF!,#REF!,#REF!,#REF!,#REF!,#REF!</definedName>
    <definedName name="хщ0шр9грмдлои534">#REF!</definedName>
    <definedName name="ц">#N/A</definedName>
    <definedName name="цка">#REF!</definedName>
    <definedName name="ЦО1">[76]группа!$A$1:$C$263</definedName>
    <definedName name="цу">#N/A</definedName>
    <definedName name="цц">#N/A</definedName>
    <definedName name="чемпион">#REF!</definedName>
    <definedName name="четвертый">#REF!</definedName>
    <definedName name="чис_штат">'[63]1. ФОТ'!$B$84</definedName>
    <definedName name="шлгод">#REF!</definedName>
    <definedName name="шлщжзшщж">#REF!</definedName>
    <definedName name="шщх">SUM(#REF!)</definedName>
    <definedName name="щ">#N/A</definedName>
    <definedName name="щзъ">#REF!</definedName>
    <definedName name="щхш">SUM(#REF!)</definedName>
    <definedName name="щшгшщшг">#REF!,#REF!,#REF!,#REF!,#REF!,#REF!,#REF!,#REF!</definedName>
    <definedName name="ы">[2]FES!#REF!</definedName>
    <definedName name="ыв">#N/A</definedName>
    <definedName name="ыва" localSheetId="0" hidden="1">{#N/A,#N/A,TRUE,"Лист1";#N/A,#N/A,TRUE,"Лист2";#N/A,#N/A,TRUE,"Лист3"}</definedName>
    <definedName name="ыва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впаыпы">#REF!</definedName>
    <definedName name="ыф">#REF!</definedName>
    <definedName name="ыыыы">#N/A</definedName>
    <definedName name="э">#REF!</definedName>
    <definedName name="Экспорт_Объемы_добычи">#REF!</definedName>
    <definedName name="Экспорт_Поставки_нефти">'[56]поставка сравн13'!$A$1:$Q$30</definedName>
    <definedName name="ээ">#REF!</definedName>
    <definedName name="ээээхххх">NA()</definedName>
    <definedName name="ю" localSheetId="0">#REF!</definedName>
    <definedName name="ю">#REF!</definedName>
    <definedName name="юслатижвыало">#REF!</definedName>
    <definedName name="юю">#REF!</definedName>
    <definedName name="явп">#REF!</definedName>
    <definedName name="янв">#REF!</definedName>
    <definedName name="январьдек">#REF!</definedName>
    <definedName name="янвдек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77" i="1" l="1"/>
  <c r="G3377" i="1"/>
  <c r="F4556" i="1" l="1"/>
  <c r="H5207" i="1"/>
  <c r="G5207" i="1"/>
  <c r="H5225" i="1"/>
  <c r="G5395" i="1"/>
  <c r="G5225" i="1"/>
  <c r="G1688" i="1" l="1"/>
  <c r="H1688" i="1"/>
  <c r="G1687" i="1"/>
  <c r="H1687" i="1"/>
  <c r="G2516" i="1" l="1"/>
  <c r="H2516" i="1"/>
  <c r="G2382" i="1"/>
  <c r="H2382" i="1"/>
  <c r="G3161" i="1"/>
  <c r="H3161" i="1"/>
  <c r="G2282" i="1"/>
  <c r="H2282" i="1"/>
  <c r="G2283" i="1"/>
  <c r="H2283" i="1"/>
  <c r="G2463" i="1"/>
  <c r="H2463" i="1"/>
  <c r="G2462" i="1"/>
  <c r="H2462" i="1"/>
  <c r="G2461" i="1"/>
  <c r="H2461" i="1"/>
  <c r="G2543" i="1"/>
  <c r="H2543" i="1"/>
  <c r="G2515" i="1"/>
  <c r="H2515" i="1"/>
  <c r="G2442" i="1"/>
  <c r="H2442" i="1"/>
  <c r="G2381" i="1"/>
  <c r="H2381" i="1"/>
  <c r="G2305" i="1"/>
  <c r="H2305" i="1"/>
  <c r="G2306" i="1"/>
  <c r="H2306" i="1"/>
  <c r="G2339" i="1"/>
  <c r="H2339" i="1"/>
  <c r="G2340" i="1"/>
  <c r="H2340" i="1"/>
  <c r="G2304" i="1"/>
  <c r="H2304" i="1"/>
  <c r="G2281" i="1"/>
  <c r="H2281" i="1"/>
  <c r="G2554" i="1"/>
  <c r="H2554" i="1"/>
  <c r="G2380" i="1"/>
  <c r="H2380" i="1"/>
  <c r="G2303" i="1"/>
  <c r="H2303" i="1"/>
  <c r="F4172" i="1" l="1"/>
  <c r="F4526" i="1"/>
  <c r="F5069" i="1"/>
  <c r="F5156" i="1"/>
  <c r="H5165" i="1"/>
  <c r="G5165" i="1"/>
  <c r="H5169" i="1"/>
  <c r="G5169" i="1"/>
  <c r="H5170" i="1"/>
  <c r="G5170" i="1"/>
  <c r="H5172" i="1"/>
  <c r="G5172" i="1"/>
  <c r="H5180" i="1"/>
  <c r="G5180" i="1"/>
  <c r="H5163" i="1"/>
  <c r="G5163" i="1"/>
  <c r="H5184" i="1"/>
  <c r="G5184" i="1"/>
  <c r="H5190" i="1"/>
  <c r="G5190" i="1"/>
  <c r="H5162" i="1"/>
  <c r="G5162" i="1"/>
  <c r="H5191" i="1"/>
  <c r="G5191" i="1"/>
  <c r="H5192" i="1"/>
  <c r="G5192" i="1"/>
  <c r="H5193" i="1"/>
  <c r="G5193" i="1"/>
  <c r="H5194" i="1"/>
  <c r="G5194" i="1"/>
  <c r="H5195" i="1"/>
  <c r="G5195" i="1"/>
  <c r="H5185" i="1"/>
  <c r="G5185" i="1"/>
  <c r="H5197" i="1"/>
  <c r="G5197" i="1"/>
  <c r="H5186" i="1"/>
  <c r="G5186" i="1"/>
  <c r="H5174" i="1"/>
  <c r="G5174" i="1"/>
  <c r="H5201" i="1"/>
  <c r="G5201" i="1"/>
  <c r="G5210" i="1" l="1"/>
  <c r="H5210" i="1"/>
  <c r="G5211" i="1"/>
  <c r="H5211" i="1"/>
  <c r="H5213" i="1"/>
  <c r="G5213" i="1"/>
  <c r="H5215" i="1"/>
  <c r="G5215" i="1"/>
  <c r="G5220" i="1"/>
  <c r="H5220" i="1"/>
  <c r="G5221" i="1"/>
  <c r="H5221" i="1"/>
  <c r="G5222" i="1"/>
  <c r="H5222" i="1"/>
  <c r="G5223" i="1"/>
  <c r="H5223" i="1"/>
  <c r="H5206" i="1"/>
  <c r="G5206" i="1"/>
  <c r="H5219" i="1"/>
  <c r="G5219" i="1"/>
  <c r="H5218" i="1"/>
  <c r="G5218" i="1"/>
  <c r="H5217" i="1"/>
  <c r="G5217" i="1"/>
  <c r="H5216" i="1"/>
  <c r="G5216" i="1"/>
  <c r="H5214" i="1"/>
  <c r="G5214" i="1"/>
  <c r="H5212" i="1"/>
  <c r="G5212" i="1"/>
  <c r="H5209" i="1"/>
  <c r="G5209" i="1"/>
  <c r="H5208" i="1" l="1"/>
  <c r="G5208" i="1"/>
  <c r="H5204" i="1"/>
  <c r="G5204" i="1"/>
  <c r="H5203" i="1"/>
  <c r="G5203" i="1"/>
  <c r="H5202" i="1"/>
  <c r="G5202" i="1"/>
  <c r="H5183" i="1"/>
  <c r="G5183" i="1"/>
  <c r="H5168" i="1"/>
  <c r="G5168" i="1"/>
  <c r="H5179" i="1"/>
  <c r="G5179" i="1"/>
  <c r="H5161" i="1"/>
  <c r="G5161" i="1"/>
  <c r="H5160" i="1"/>
  <c r="G5160" i="1"/>
  <c r="H5205" i="1"/>
  <c r="G5205" i="1"/>
  <c r="H5189" i="1"/>
  <c r="G5189" i="1"/>
  <c r="H5178" i="1"/>
  <c r="G5178" i="1"/>
  <c r="H5159" i="1"/>
  <c r="G5159" i="1"/>
  <c r="H5173" i="1"/>
  <c r="G5173" i="1"/>
  <c r="H5167" i="1"/>
  <c r="G5167" i="1"/>
  <c r="H4892" i="1"/>
  <c r="G4892" i="1"/>
  <c r="H1487" i="1"/>
  <c r="H5166" i="1"/>
  <c r="G5166" i="1"/>
  <c r="H5181" i="1"/>
  <c r="H5164" i="1"/>
  <c r="G5181" i="1"/>
  <c r="G5164" i="1"/>
  <c r="H5171" i="1"/>
  <c r="G5171" i="1"/>
  <c r="H5200" i="1"/>
  <c r="H5196" i="1"/>
  <c r="H5177" i="1"/>
  <c r="H5158" i="1"/>
  <c r="G5200" i="1"/>
  <c r="G5196" i="1"/>
  <c r="G5177" i="1"/>
  <c r="G5158" i="1"/>
  <c r="H5199" i="1"/>
  <c r="H5188" i="1"/>
  <c r="H5176" i="1"/>
  <c r="H5157" i="1"/>
  <c r="G5199" i="1"/>
  <c r="G5188" i="1"/>
  <c r="G5176" i="1"/>
  <c r="G5157" i="1"/>
  <c r="H4297" i="1"/>
  <c r="G4297" i="1"/>
  <c r="H4418" i="1"/>
  <c r="G4418" i="1"/>
  <c r="H4437" i="1"/>
  <c r="G4437" i="1"/>
  <c r="H4708" i="1"/>
  <c r="G4708" i="1"/>
  <c r="H4492" i="1"/>
  <c r="G4492" i="1"/>
  <c r="H4460" i="1"/>
  <c r="G4460" i="1"/>
  <c r="H4390" i="1"/>
  <c r="G4390" i="1"/>
  <c r="H4665" i="1"/>
  <c r="G4665" i="1"/>
  <c r="H4173" i="1"/>
  <c r="G4173" i="1"/>
  <c r="H4231" i="1"/>
  <c r="G4231" i="1"/>
  <c r="H4524" i="1"/>
  <c r="G4524" i="1"/>
  <c r="H4503" i="1"/>
  <c r="G4503" i="1"/>
  <c r="H5327" i="1"/>
  <c r="G5327" i="1"/>
  <c r="G5175" i="1" l="1"/>
  <c r="G5187" i="1"/>
  <c r="H5187" i="1"/>
  <c r="G5198" i="1"/>
  <c r="H5175" i="1"/>
  <c r="H5198" i="1"/>
  <c r="G5156" i="1"/>
  <c r="F3622" i="1"/>
  <c r="H3661" i="1"/>
  <c r="G3661" i="1"/>
  <c r="H3624" i="1"/>
  <c r="G3624" i="1"/>
  <c r="G364" i="1" l="1"/>
  <c r="H364" i="1"/>
  <c r="G2460" i="1" l="1"/>
  <c r="H2460" i="1"/>
  <c r="G2459" i="1"/>
  <c r="H2459" i="1"/>
  <c r="G1452" i="1"/>
  <c r="H1452" i="1"/>
  <c r="G1451" i="1"/>
  <c r="H1451" i="1"/>
  <c r="G1450" i="1"/>
  <c r="H1450" i="1"/>
  <c r="F5198" i="1"/>
  <c r="F5187" i="1"/>
  <c r="F5175" i="1" l="1"/>
  <c r="F5136" i="1"/>
  <c r="H5156" i="1"/>
  <c r="G4619" i="1"/>
  <c r="H4619" i="1"/>
  <c r="G4618" i="1"/>
  <c r="H4618" i="1"/>
  <c r="G4617" i="1"/>
  <c r="H4617" i="1"/>
  <c r="G4616" i="1"/>
  <c r="H4616" i="1"/>
  <c r="G4615" i="1"/>
  <c r="H4615" i="1"/>
  <c r="G4609" i="1"/>
  <c r="H4609" i="1"/>
  <c r="G4593" i="1"/>
  <c r="H4593" i="1"/>
  <c r="G4590" i="1"/>
  <c r="H4590" i="1"/>
  <c r="G4589" i="1"/>
  <c r="H4589" i="1"/>
  <c r="G4588" i="1"/>
  <c r="H4588" i="1"/>
  <c r="G4555" i="1" l="1"/>
  <c r="H4555" i="1"/>
  <c r="G4554" i="1"/>
  <c r="H4554" i="1"/>
  <c r="G4553" i="1"/>
  <c r="H4553" i="1"/>
  <c r="G4350" i="1"/>
  <c r="H4350" i="1"/>
  <c r="G4349" i="1"/>
  <c r="H4349" i="1"/>
  <c r="G4348" i="1"/>
  <c r="H4348" i="1"/>
  <c r="G4347" i="1"/>
  <c r="H4347" i="1"/>
  <c r="G4326" i="1"/>
  <c r="H4326" i="1"/>
  <c r="G4325" i="1"/>
  <c r="H4325" i="1"/>
  <c r="G4324" i="1"/>
  <c r="H4324" i="1"/>
  <c r="G4323" i="1"/>
  <c r="H4323" i="1"/>
  <c r="G3638" i="1"/>
  <c r="H3638" i="1"/>
  <c r="G363" i="1" l="1"/>
  <c r="H363" i="1"/>
  <c r="G362" i="1"/>
  <c r="H362" i="1"/>
  <c r="H5058" i="1" l="1"/>
  <c r="G5058" i="1"/>
  <c r="H5057" i="1"/>
  <c r="G5057" i="1"/>
  <c r="H5056" i="1"/>
  <c r="G5056" i="1"/>
  <c r="H5055" i="1"/>
  <c r="G5055" i="1"/>
  <c r="H5054" i="1"/>
  <c r="G5054" i="1"/>
  <c r="H5053" i="1"/>
  <c r="G5053" i="1"/>
  <c r="H5052" i="1"/>
  <c r="G5052" i="1"/>
  <c r="H5051" i="1"/>
  <c r="G5051" i="1"/>
  <c r="H5050" i="1"/>
  <c r="G5050" i="1"/>
  <c r="H5049" i="1"/>
  <c r="G5049" i="1"/>
  <c r="H5048" i="1"/>
  <c r="G5048" i="1"/>
  <c r="H5047" i="1"/>
  <c r="G5047" i="1"/>
  <c r="H5046" i="1"/>
  <c r="G5046" i="1"/>
  <c r="H5045" i="1"/>
  <c r="G5045" i="1"/>
  <c r="H5044" i="1"/>
  <c r="G5044" i="1"/>
  <c r="H5043" i="1"/>
  <c r="G5043" i="1"/>
  <c r="H5042" i="1"/>
  <c r="G5042" i="1"/>
  <c r="H5041" i="1"/>
  <c r="G5041" i="1"/>
  <c r="H5040" i="1"/>
  <c r="G5040" i="1"/>
  <c r="H5039" i="1"/>
  <c r="G5039" i="1"/>
  <c r="H5038" i="1"/>
  <c r="G5038" i="1"/>
  <c r="H5037" i="1"/>
  <c r="G5037" i="1"/>
  <c r="H5036" i="1"/>
  <c r="G5036" i="1"/>
  <c r="H5035" i="1"/>
  <c r="G5035" i="1"/>
  <c r="H5034" i="1"/>
  <c r="G5034" i="1"/>
  <c r="H5033" i="1"/>
  <c r="G5033" i="1"/>
  <c r="H5032" i="1"/>
  <c r="G5032" i="1"/>
  <c r="H5031" i="1"/>
  <c r="G5031" i="1"/>
  <c r="H5030" i="1"/>
  <c r="G5030" i="1"/>
  <c r="F5029" i="1"/>
  <c r="H5028" i="1"/>
  <c r="G5028" i="1"/>
  <c r="H5027" i="1"/>
  <c r="G5027" i="1"/>
  <c r="H5026" i="1"/>
  <c r="G5026" i="1"/>
  <c r="H5025" i="1"/>
  <c r="G5025" i="1"/>
  <c r="H5024" i="1"/>
  <c r="G5024" i="1"/>
  <c r="H5023" i="1"/>
  <c r="G5023" i="1"/>
  <c r="H5022" i="1"/>
  <c r="G5022" i="1"/>
  <c r="H5021" i="1"/>
  <c r="G5021" i="1"/>
  <c r="H5020" i="1"/>
  <c r="G5020" i="1"/>
  <c r="H5019" i="1"/>
  <c r="G5019" i="1"/>
  <c r="H5018" i="1"/>
  <c r="G5018" i="1"/>
  <c r="H5017" i="1"/>
  <c r="G5017" i="1"/>
  <c r="H5016" i="1"/>
  <c r="G5016" i="1"/>
  <c r="H5015" i="1"/>
  <c r="G5015" i="1"/>
  <c r="H5014" i="1"/>
  <c r="G5014" i="1"/>
  <c r="H5013" i="1"/>
  <c r="G5013" i="1"/>
  <c r="H5012" i="1"/>
  <c r="G5012" i="1"/>
  <c r="H5011" i="1"/>
  <c r="G5011" i="1"/>
  <c r="H5010" i="1"/>
  <c r="G5010" i="1"/>
  <c r="H5009" i="1"/>
  <c r="G5009" i="1"/>
  <c r="H5008" i="1"/>
  <c r="G5008" i="1"/>
  <c r="H5007" i="1"/>
  <c r="G5007" i="1"/>
  <c r="H5006" i="1"/>
  <c r="G5006" i="1"/>
  <c r="H5005" i="1"/>
  <c r="G5005" i="1"/>
  <c r="H5004" i="1"/>
  <c r="G5004" i="1"/>
  <c r="H5003" i="1"/>
  <c r="G5003" i="1"/>
  <c r="H5002" i="1"/>
  <c r="G5002" i="1"/>
  <c r="H5001" i="1"/>
  <c r="G5001" i="1"/>
  <c r="H5000" i="1"/>
  <c r="G5000" i="1"/>
  <c r="H4999" i="1"/>
  <c r="G4999" i="1"/>
  <c r="H4998" i="1"/>
  <c r="G4998" i="1"/>
  <c r="H4997" i="1"/>
  <c r="G4997" i="1"/>
  <c r="H4996" i="1"/>
  <c r="G4996" i="1"/>
  <c r="H4995" i="1"/>
  <c r="G4995" i="1"/>
  <c r="H4994" i="1"/>
  <c r="G4994" i="1"/>
  <c r="H4993" i="1"/>
  <c r="G4993" i="1"/>
  <c r="H4992" i="1"/>
  <c r="G4992" i="1"/>
  <c r="H4991" i="1"/>
  <c r="G4991" i="1"/>
  <c r="H4990" i="1"/>
  <c r="G4990" i="1"/>
  <c r="H4989" i="1"/>
  <c r="G4989" i="1"/>
  <c r="H4988" i="1"/>
  <c r="G4988" i="1"/>
  <c r="H4987" i="1"/>
  <c r="G4987" i="1"/>
  <c r="H4986" i="1"/>
  <c r="G4986" i="1"/>
  <c r="H4985" i="1"/>
  <c r="G4985" i="1"/>
  <c r="F4984" i="1"/>
  <c r="H4983" i="1"/>
  <c r="G4983" i="1"/>
  <c r="H4982" i="1"/>
  <c r="G4982" i="1"/>
  <c r="H4981" i="1"/>
  <c r="G4981" i="1"/>
  <c r="H4980" i="1"/>
  <c r="G4980" i="1"/>
  <c r="H4979" i="1"/>
  <c r="G4979" i="1"/>
  <c r="H4978" i="1"/>
  <c r="G4978" i="1"/>
  <c r="H4977" i="1"/>
  <c r="G4977" i="1"/>
  <c r="H4976" i="1"/>
  <c r="G4976" i="1"/>
  <c r="H4975" i="1"/>
  <c r="G4975" i="1"/>
  <c r="H4974" i="1"/>
  <c r="G4974" i="1"/>
  <c r="H4973" i="1"/>
  <c r="G4973" i="1"/>
  <c r="H4972" i="1"/>
  <c r="G4972" i="1"/>
  <c r="H4971" i="1"/>
  <c r="G4971" i="1"/>
  <c r="H4970" i="1"/>
  <c r="G4970" i="1"/>
  <c r="H4969" i="1"/>
  <c r="G4969" i="1"/>
  <c r="H4968" i="1"/>
  <c r="G4968" i="1"/>
  <c r="H4967" i="1"/>
  <c r="G4967" i="1"/>
  <c r="H4966" i="1"/>
  <c r="G4966" i="1"/>
  <c r="H4965" i="1"/>
  <c r="G4965" i="1"/>
  <c r="H4964" i="1"/>
  <c r="G4964" i="1"/>
  <c r="H4963" i="1"/>
  <c r="G4963" i="1"/>
  <c r="H4962" i="1"/>
  <c r="G4962" i="1"/>
  <c r="H4961" i="1"/>
  <c r="G4961" i="1"/>
  <c r="H4960" i="1"/>
  <c r="G4960" i="1"/>
  <c r="H4959" i="1"/>
  <c r="G4959" i="1"/>
  <c r="H4958" i="1"/>
  <c r="G4958" i="1"/>
  <c r="H4957" i="1"/>
  <c r="G4957" i="1"/>
  <c r="H4956" i="1"/>
  <c r="G4956" i="1"/>
  <c r="H4955" i="1"/>
  <c r="G4955" i="1"/>
  <c r="H4954" i="1"/>
  <c r="G4954" i="1"/>
  <c r="H4953" i="1"/>
  <c r="G4953" i="1"/>
  <c r="H4952" i="1"/>
  <c r="G4952" i="1"/>
  <c r="H4951" i="1"/>
  <c r="G4951" i="1"/>
  <c r="H4950" i="1"/>
  <c r="G4950" i="1"/>
  <c r="H4949" i="1"/>
  <c r="G4949" i="1"/>
  <c r="H4948" i="1"/>
  <c r="G4948" i="1"/>
  <c r="H4947" i="1"/>
  <c r="G4947" i="1"/>
  <c r="H4946" i="1"/>
  <c r="G4946" i="1"/>
  <c r="H4945" i="1"/>
  <c r="G4945" i="1"/>
  <c r="H4944" i="1"/>
  <c r="G4944" i="1"/>
  <c r="H4943" i="1"/>
  <c r="G4943" i="1"/>
  <c r="H4942" i="1"/>
  <c r="G4942" i="1"/>
  <c r="H4941" i="1"/>
  <c r="G4941" i="1"/>
  <c r="H4940" i="1"/>
  <c r="G4940" i="1"/>
  <c r="H4939" i="1"/>
  <c r="G4939" i="1"/>
  <c r="F4938" i="1"/>
  <c r="H4937" i="1"/>
  <c r="G4937" i="1"/>
  <c r="H4936" i="1"/>
  <c r="G4936" i="1"/>
  <c r="H4935" i="1"/>
  <c r="G4935" i="1"/>
  <c r="H4934" i="1"/>
  <c r="G4934" i="1"/>
  <c r="H4933" i="1"/>
  <c r="G4933" i="1"/>
  <c r="H4932" i="1"/>
  <c r="G4932" i="1"/>
  <c r="H4931" i="1"/>
  <c r="G4931" i="1"/>
  <c r="H4930" i="1"/>
  <c r="G4930" i="1"/>
  <c r="H4929" i="1"/>
  <c r="G4929" i="1"/>
  <c r="H4928" i="1"/>
  <c r="G4928" i="1"/>
  <c r="H4927" i="1"/>
  <c r="G4927" i="1"/>
  <c r="H4926" i="1"/>
  <c r="G4926" i="1"/>
  <c r="H4925" i="1"/>
  <c r="G4925" i="1"/>
  <c r="H4924" i="1"/>
  <c r="G4924" i="1"/>
  <c r="H4923" i="1"/>
  <c r="G4923" i="1"/>
  <c r="H4922" i="1"/>
  <c r="G4922" i="1"/>
  <c r="H4921" i="1"/>
  <c r="G4921" i="1"/>
  <c r="H4920" i="1"/>
  <c r="G4920" i="1"/>
  <c r="H4919" i="1"/>
  <c r="G4919" i="1"/>
  <c r="H4918" i="1"/>
  <c r="G4918" i="1"/>
  <c r="H4917" i="1"/>
  <c r="G4917" i="1"/>
  <c r="H4916" i="1"/>
  <c r="G4916" i="1"/>
  <c r="H4915" i="1"/>
  <c r="G4915" i="1"/>
  <c r="H4914" i="1"/>
  <c r="G4914" i="1"/>
  <c r="H4913" i="1"/>
  <c r="G4913" i="1"/>
  <c r="H4912" i="1"/>
  <c r="G4912" i="1"/>
  <c r="H4911" i="1"/>
  <c r="G4911" i="1"/>
  <c r="H4910" i="1"/>
  <c r="G4910" i="1"/>
  <c r="H4909" i="1"/>
  <c r="G4909" i="1"/>
  <c r="H4908" i="1"/>
  <c r="G4908" i="1"/>
  <c r="H4907" i="1"/>
  <c r="G4907" i="1"/>
  <c r="H4906" i="1"/>
  <c r="G4906" i="1"/>
  <c r="H4905" i="1"/>
  <c r="G4905" i="1"/>
  <c r="H4904" i="1"/>
  <c r="G4904" i="1"/>
  <c r="H4903" i="1"/>
  <c r="G4903" i="1"/>
  <c r="H4902" i="1"/>
  <c r="G4902" i="1"/>
  <c r="H4901" i="1"/>
  <c r="G4901" i="1"/>
  <c r="H4900" i="1"/>
  <c r="G4900" i="1"/>
  <c r="H4899" i="1"/>
  <c r="G4899" i="1"/>
  <c r="H4898" i="1"/>
  <c r="G4898" i="1"/>
  <c r="H4897" i="1"/>
  <c r="G4897" i="1"/>
  <c r="H4896" i="1"/>
  <c r="G4896" i="1"/>
  <c r="F4895" i="1"/>
  <c r="H4894" i="1"/>
  <c r="G4894" i="1"/>
  <c r="H4893" i="1"/>
  <c r="G4893" i="1"/>
  <c r="H4891" i="1"/>
  <c r="G4891" i="1"/>
  <c r="H4890" i="1"/>
  <c r="G4890" i="1"/>
  <c r="H4889" i="1"/>
  <c r="G4889" i="1"/>
  <c r="H4888" i="1"/>
  <c r="G4888" i="1"/>
  <c r="H4887" i="1"/>
  <c r="G4887" i="1"/>
  <c r="H4886" i="1"/>
  <c r="G4886" i="1"/>
  <c r="H4885" i="1"/>
  <c r="G4885" i="1"/>
  <c r="H4884" i="1"/>
  <c r="G4884" i="1"/>
  <c r="H4883" i="1"/>
  <c r="G4883" i="1"/>
  <c r="H4882" i="1"/>
  <c r="G4882" i="1"/>
  <c r="H4881" i="1"/>
  <c r="G4881" i="1"/>
  <c r="H4880" i="1"/>
  <c r="G4880" i="1"/>
  <c r="H4879" i="1"/>
  <c r="G4879" i="1"/>
  <c r="H4878" i="1"/>
  <c r="G4878" i="1"/>
  <c r="H4877" i="1"/>
  <c r="G4877" i="1"/>
  <c r="H4876" i="1"/>
  <c r="G4876" i="1"/>
  <c r="H4875" i="1"/>
  <c r="G4875" i="1"/>
  <c r="H4874" i="1"/>
  <c r="G4874" i="1"/>
  <c r="H4873" i="1"/>
  <c r="G4873" i="1"/>
  <c r="H4872" i="1"/>
  <c r="G4872" i="1"/>
  <c r="H4871" i="1"/>
  <c r="G4871" i="1"/>
  <c r="H4870" i="1"/>
  <c r="G4870" i="1"/>
  <c r="H4869" i="1"/>
  <c r="G4869" i="1"/>
  <c r="H4868" i="1"/>
  <c r="G4868" i="1"/>
  <c r="H4867" i="1"/>
  <c r="G4867" i="1"/>
  <c r="H4866" i="1"/>
  <c r="G4866" i="1"/>
  <c r="H4865" i="1"/>
  <c r="G4865" i="1"/>
  <c r="H4864" i="1"/>
  <c r="G4864" i="1"/>
  <c r="H4863" i="1"/>
  <c r="G4863" i="1"/>
  <c r="H4862" i="1"/>
  <c r="G4862" i="1"/>
  <c r="F4861" i="1"/>
  <c r="G1686" i="1"/>
  <c r="H1686" i="1"/>
  <c r="G1685" i="1"/>
  <c r="H1685" i="1"/>
  <c r="G654" i="1"/>
  <c r="H654" i="1"/>
  <c r="G653" i="1"/>
  <c r="H653" i="1"/>
  <c r="G652" i="1"/>
  <c r="H652" i="1"/>
  <c r="G651" i="1"/>
  <c r="H651" i="1"/>
  <c r="G650" i="1"/>
  <c r="H650" i="1"/>
  <c r="G649" i="1"/>
  <c r="H649" i="1"/>
  <c r="G3134" i="1"/>
  <c r="H3134" i="1"/>
  <c r="G3133" i="1"/>
  <c r="H3133" i="1"/>
  <c r="G3132" i="1"/>
  <c r="H3132" i="1"/>
  <c r="H4861" i="1" l="1"/>
  <c r="G4895" i="1"/>
  <c r="G4984" i="1"/>
  <c r="G4861" i="1"/>
  <c r="H5029" i="1"/>
  <c r="H4984" i="1"/>
  <c r="G5029" i="1"/>
  <c r="H4895" i="1"/>
  <c r="H4938" i="1"/>
  <c r="G4938" i="1"/>
  <c r="H1577" i="1"/>
  <c r="G1577" i="1"/>
  <c r="H1608" i="1" l="1"/>
  <c r="G1608" i="1"/>
  <c r="H1607" i="1"/>
  <c r="G1607" i="1"/>
  <c r="H1606" i="1"/>
  <c r="G1606" i="1"/>
  <c r="H1605" i="1"/>
  <c r="G1605" i="1"/>
  <c r="H1604" i="1"/>
  <c r="G1604" i="1"/>
  <c r="H1603" i="1"/>
  <c r="G1603" i="1"/>
  <c r="H1602" i="1"/>
  <c r="G1602" i="1"/>
  <c r="H1601" i="1"/>
  <c r="G1601" i="1"/>
  <c r="H1600" i="1"/>
  <c r="G1600" i="1"/>
  <c r="H1599" i="1"/>
  <c r="G1599" i="1"/>
  <c r="H1598" i="1"/>
  <c r="G1598" i="1"/>
  <c r="H1597" i="1"/>
  <c r="G1597" i="1"/>
  <c r="H1596" i="1"/>
  <c r="G1596" i="1"/>
  <c r="H1595" i="1"/>
  <c r="G1595" i="1"/>
  <c r="H1594" i="1"/>
  <c r="G1594" i="1"/>
  <c r="H1593" i="1"/>
  <c r="G1593" i="1"/>
  <c r="H1592" i="1"/>
  <c r="G1592" i="1"/>
  <c r="H1591" i="1"/>
  <c r="G1591" i="1"/>
  <c r="H1590" i="1"/>
  <c r="G1590" i="1"/>
  <c r="H1589" i="1"/>
  <c r="G1589" i="1"/>
  <c r="H1588" i="1"/>
  <c r="G1588" i="1"/>
  <c r="H1587" i="1"/>
  <c r="G1587" i="1"/>
  <c r="H1586" i="1"/>
  <c r="G1586" i="1"/>
  <c r="H1585" i="1"/>
  <c r="G1585" i="1"/>
  <c r="H1584" i="1"/>
  <c r="G1584" i="1"/>
  <c r="H1583" i="1"/>
  <c r="G1583" i="1"/>
  <c r="H1582" i="1"/>
  <c r="G1582" i="1"/>
  <c r="H1581" i="1"/>
  <c r="G1581" i="1"/>
  <c r="H1580" i="1"/>
  <c r="G1580" i="1"/>
  <c r="H1579" i="1"/>
  <c r="G1579" i="1"/>
  <c r="H1578" i="1"/>
  <c r="G1578" i="1"/>
  <c r="H2441" i="1"/>
  <c r="G2441" i="1"/>
  <c r="H2458" i="1"/>
  <c r="G2458" i="1"/>
  <c r="H2252" i="1"/>
  <c r="G2252" i="1"/>
  <c r="H2302" i="1"/>
  <c r="G2302" i="1"/>
  <c r="H2301" i="1"/>
  <c r="G2301" i="1"/>
  <c r="H2251" i="1"/>
  <c r="G2251" i="1"/>
  <c r="H2250" i="1"/>
  <c r="G2250" i="1"/>
  <c r="H2379" i="1"/>
  <c r="G2379" i="1"/>
  <c r="H2378" i="1"/>
  <c r="G2378" i="1"/>
  <c r="H2377" i="1"/>
  <c r="G2377" i="1"/>
  <c r="H2376" i="1"/>
  <c r="G2376" i="1"/>
  <c r="H2375" i="1"/>
  <c r="G2375" i="1"/>
  <c r="H2374" i="1"/>
  <c r="G2374" i="1"/>
  <c r="H2373" i="1"/>
  <c r="G2373" i="1"/>
  <c r="H2372" i="1"/>
  <c r="G2372" i="1"/>
  <c r="H2371" i="1"/>
  <c r="G2371" i="1"/>
  <c r="H2370" i="1"/>
  <c r="G2370" i="1"/>
  <c r="H2369" i="1"/>
  <c r="G2369" i="1"/>
  <c r="H2293" i="1"/>
  <c r="G2293" i="1"/>
  <c r="H2368" i="1"/>
  <c r="G2368" i="1"/>
  <c r="H2367" i="1"/>
  <c r="G2367" i="1"/>
  <c r="H2309" i="1" l="1"/>
  <c r="G2309" i="1"/>
  <c r="H2249" i="1"/>
  <c r="G2249" i="1"/>
  <c r="H1431" i="1"/>
  <c r="G1431" i="1"/>
  <c r="H1671" i="1" l="1"/>
  <c r="G1671" i="1"/>
  <c r="G1436" i="1" l="1"/>
  <c r="H1436" i="1"/>
  <c r="G1435" i="1"/>
  <c r="H1435" i="1"/>
  <c r="F4103" i="1" l="1"/>
  <c r="F3997" i="1"/>
  <c r="G2234" i="1" l="1"/>
  <c r="H2234" i="1"/>
  <c r="F4089" i="1"/>
  <c r="H4102" i="1"/>
  <c r="G4102" i="1"/>
  <c r="F4060" i="1"/>
  <c r="H4088" i="1"/>
  <c r="G4088" i="1"/>
  <c r="H4087" i="1"/>
  <c r="G4087" i="1"/>
  <c r="G4086" i="1"/>
  <c r="F3974" i="1"/>
  <c r="F3959" i="1" l="1"/>
  <c r="H3973" i="1"/>
  <c r="G3973" i="1"/>
  <c r="F3929" i="1"/>
  <c r="G3958" i="1"/>
  <c r="H3958" i="1"/>
  <c r="G3957" i="1"/>
  <c r="H3957" i="1"/>
  <c r="H3948" i="1"/>
  <c r="F3905" i="1" l="1"/>
  <c r="F3863" i="1"/>
  <c r="G3893" i="1"/>
  <c r="F3892" i="1"/>
  <c r="G3891" i="1"/>
  <c r="H3891" i="1"/>
  <c r="G3890" i="1"/>
  <c r="H3890" i="1"/>
  <c r="G19" i="1"/>
  <c r="H19" i="1"/>
  <c r="G648" i="1"/>
  <c r="H648" i="1"/>
  <c r="G647" i="1"/>
  <c r="H647" i="1"/>
  <c r="G1515" i="1"/>
  <c r="H1515" i="1"/>
  <c r="G1514" i="1"/>
  <c r="H1514" i="1"/>
  <c r="G1434" i="1"/>
  <c r="H1434" i="1"/>
  <c r="G1433" i="1"/>
  <c r="H1433" i="1"/>
  <c r="G1432" i="1"/>
  <c r="H1432" i="1"/>
  <c r="F3862" i="1" l="1"/>
  <c r="G1449" i="1"/>
  <c r="H1449" i="1"/>
  <c r="G1448" i="1"/>
  <c r="H1448" i="1"/>
  <c r="G1447" i="1"/>
  <c r="H1447" i="1"/>
  <c r="G1446" i="1"/>
  <c r="H1446" i="1"/>
  <c r="G1445" i="1"/>
  <c r="H1445" i="1"/>
  <c r="G1444" i="1"/>
  <c r="H1444" i="1"/>
  <c r="G1443" i="1"/>
  <c r="H1443" i="1"/>
  <c r="G1442" i="1"/>
  <c r="H1442" i="1"/>
  <c r="G1441" i="1"/>
  <c r="H1441" i="1"/>
  <c r="G1440" i="1"/>
  <c r="H1440" i="1"/>
  <c r="G1439" i="1"/>
  <c r="H1439" i="1"/>
  <c r="G1438" i="1"/>
  <c r="H1438" i="1"/>
  <c r="G1437" i="1"/>
  <c r="H1437" i="1"/>
  <c r="H1251" i="1" l="1"/>
  <c r="H1252" i="1"/>
  <c r="H1253" i="1"/>
  <c r="G1251" i="1"/>
  <c r="G1252" i="1"/>
  <c r="G1253" i="1"/>
  <c r="G1250" i="1"/>
  <c r="H1250" i="1"/>
  <c r="G1249" i="1"/>
  <c r="H1249" i="1"/>
  <c r="G1248" i="1"/>
  <c r="H1248" i="1"/>
  <c r="G1247" i="1"/>
  <c r="H1247" i="1"/>
  <c r="G1246" i="1"/>
  <c r="H1246" i="1"/>
  <c r="G1245" i="1"/>
  <c r="H1245" i="1"/>
  <c r="G1244" i="1"/>
  <c r="H1244" i="1"/>
  <c r="G1243" i="1"/>
  <c r="H1243" i="1"/>
  <c r="G1242" i="1"/>
  <c r="H1242" i="1"/>
  <c r="G2768" i="1" l="1"/>
  <c r="H2768" i="1"/>
  <c r="G2769" i="1"/>
  <c r="H2769" i="1"/>
  <c r="G2770" i="1"/>
  <c r="H2770" i="1"/>
  <c r="G2771" i="1"/>
  <c r="H2771" i="1"/>
  <c r="G2772" i="1"/>
  <c r="H2772" i="1"/>
  <c r="G2773" i="1"/>
  <c r="H2773" i="1"/>
  <c r="G2774" i="1"/>
  <c r="H2774" i="1"/>
  <c r="G2775" i="1"/>
  <c r="H2775" i="1"/>
  <c r="G2776" i="1"/>
  <c r="H2776" i="1"/>
  <c r="G2777" i="1"/>
  <c r="H2777" i="1"/>
  <c r="G2778" i="1"/>
  <c r="H2778" i="1"/>
  <c r="G2779" i="1"/>
  <c r="H2779" i="1"/>
  <c r="G2780" i="1"/>
  <c r="H2780" i="1"/>
  <c r="G2781" i="1"/>
  <c r="H2781" i="1"/>
  <c r="G2782" i="1"/>
  <c r="H2782" i="1"/>
  <c r="G2783" i="1"/>
  <c r="H2783" i="1"/>
  <c r="G2784" i="1"/>
  <c r="H2784" i="1"/>
  <c r="G2785" i="1"/>
  <c r="H2785" i="1"/>
  <c r="G2786" i="1"/>
  <c r="H2786" i="1"/>
  <c r="G2787" i="1"/>
  <c r="H2787" i="1"/>
  <c r="G2788" i="1"/>
  <c r="H2788" i="1"/>
  <c r="G2789" i="1"/>
  <c r="H2789" i="1"/>
  <c r="G2790" i="1"/>
  <c r="H2790" i="1"/>
  <c r="G2791" i="1"/>
  <c r="H2791" i="1"/>
  <c r="G2792" i="1"/>
  <c r="H2792" i="1"/>
  <c r="G2793" i="1"/>
  <c r="H2793" i="1"/>
  <c r="G2794" i="1"/>
  <c r="H2794" i="1"/>
  <c r="G2795" i="1"/>
  <c r="H2795" i="1"/>
  <c r="G2796" i="1"/>
  <c r="H2796" i="1"/>
  <c r="G2797" i="1"/>
  <c r="H2797" i="1"/>
  <c r="G2798" i="1"/>
  <c r="H2798" i="1"/>
  <c r="G2799" i="1"/>
  <c r="H2799" i="1"/>
  <c r="G2800" i="1"/>
  <c r="H2800" i="1"/>
  <c r="G2801" i="1"/>
  <c r="H2801" i="1"/>
  <c r="G2802" i="1"/>
  <c r="H2802" i="1"/>
  <c r="G2803" i="1"/>
  <c r="H2803" i="1"/>
  <c r="G2804" i="1"/>
  <c r="H2804" i="1"/>
  <c r="G2805" i="1"/>
  <c r="H2805" i="1"/>
  <c r="G2806" i="1"/>
  <c r="H2806" i="1"/>
  <c r="G2807" i="1"/>
  <c r="H2807" i="1"/>
  <c r="G2808" i="1"/>
  <c r="H2808" i="1"/>
  <c r="G2809" i="1"/>
  <c r="H2809" i="1"/>
  <c r="G2810" i="1"/>
  <c r="H2810" i="1"/>
  <c r="G2811" i="1"/>
  <c r="H2811" i="1"/>
  <c r="G2812" i="1"/>
  <c r="H2812" i="1"/>
  <c r="G2813" i="1"/>
  <c r="H2813" i="1"/>
  <c r="G2814" i="1"/>
  <c r="H2814" i="1"/>
  <c r="G2815" i="1"/>
  <c r="H2815" i="1"/>
  <c r="G2816" i="1"/>
  <c r="H2816" i="1"/>
  <c r="G2817" i="1"/>
  <c r="H2817" i="1"/>
  <c r="G2818" i="1"/>
  <c r="H2818" i="1"/>
  <c r="G2819" i="1"/>
  <c r="H2819" i="1"/>
  <c r="G2820" i="1"/>
  <c r="H2820" i="1"/>
  <c r="G2821" i="1"/>
  <c r="H2821" i="1"/>
  <c r="G2822" i="1"/>
  <c r="H2822" i="1"/>
  <c r="G2823" i="1"/>
  <c r="H2823" i="1"/>
  <c r="G2824" i="1"/>
  <c r="H2824" i="1"/>
  <c r="G2825" i="1"/>
  <c r="H2825" i="1"/>
  <c r="G2826" i="1"/>
  <c r="H2826" i="1"/>
  <c r="G2827" i="1"/>
  <c r="H2827" i="1"/>
  <c r="G2828" i="1"/>
  <c r="H2828" i="1"/>
  <c r="G2829" i="1"/>
  <c r="H2829" i="1"/>
  <c r="G2830" i="1"/>
  <c r="H2830" i="1"/>
  <c r="G2831" i="1"/>
  <c r="H2831" i="1"/>
  <c r="G2832" i="1"/>
  <c r="H2832" i="1"/>
  <c r="G2833" i="1"/>
  <c r="H2833" i="1"/>
  <c r="G2834" i="1"/>
  <c r="H2834" i="1"/>
  <c r="G2835" i="1"/>
  <c r="H2835" i="1"/>
  <c r="G2836" i="1"/>
  <c r="H2836" i="1"/>
  <c r="G2837" i="1"/>
  <c r="H2837" i="1"/>
  <c r="G2838" i="1"/>
  <c r="H2838" i="1"/>
  <c r="G2839" i="1"/>
  <c r="H2839" i="1"/>
  <c r="G2840" i="1"/>
  <c r="H2840" i="1"/>
  <c r="G2841" i="1"/>
  <c r="H2841" i="1"/>
  <c r="G2842" i="1"/>
  <c r="H2842" i="1"/>
  <c r="G2843" i="1"/>
  <c r="H2843" i="1"/>
  <c r="G2844" i="1"/>
  <c r="H2844" i="1"/>
  <c r="G2845" i="1"/>
  <c r="H2845" i="1"/>
  <c r="G2846" i="1"/>
  <c r="H2846" i="1"/>
  <c r="G2847" i="1"/>
  <c r="H2847" i="1"/>
  <c r="G2848" i="1"/>
  <c r="H2848" i="1"/>
  <c r="G2849" i="1"/>
  <c r="H2849" i="1"/>
  <c r="G2850" i="1"/>
  <c r="H2850" i="1"/>
  <c r="G2851" i="1"/>
  <c r="H2851" i="1"/>
  <c r="G2852" i="1"/>
  <c r="H2852" i="1"/>
  <c r="G2853" i="1"/>
  <c r="H2853" i="1"/>
  <c r="G2854" i="1"/>
  <c r="H2854" i="1"/>
  <c r="G2855" i="1"/>
  <c r="H2855" i="1"/>
  <c r="G2856" i="1"/>
  <c r="H2856" i="1"/>
  <c r="G2857" i="1"/>
  <c r="H2857" i="1"/>
  <c r="G2858" i="1"/>
  <c r="H2858" i="1"/>
  <c r="G2859" i="1"/>
  <c r="H2859" i="1"/>
  <c r="G2860" i="1"/>
  <c r="H2860" i="1"/>
  <c r="G2861" i="1"/>
  <c r="H2861" i="1"/>
  <c r="G2862" i="1"/>
  <c r="H2862" i="1"/>
  <c r="G2863" i="1"/>
  <c r="H2863" i="1"/>
  <c r="G2864" i="1"/>
  <c r="H2864" i="1"/>
  <c r="G2865" i="1"/>
  <c r="H2865" i="1"/>
  <c r="G2866" i="1"/>
  <c r="H2866" i="1"/>
  <c r="G2867" i="1"/>
  <c r="H2867" i="1"/>
  <c r="G2868" i="1"/>
  <c r="H2868" i="1"/>
  <c r="G2869" i="1"/>
  <c r="H2869" i="1"/>
  <c r="G2870" i="1"/>
  <c r="H2870" i="1"/>
  <c r="G2871" i="1"/>
  <c r="H2871" i="1"/>
  <c r="G2872" i="1"/>
  <c r="H2872" i="1"/>
  <c r="G2873" i="1"/>
  <c r="H2873" i="1"/>
  <c r="G2874" i="1"/>
  <c r="H2874" i="1"/>
  <c r="G2875" i="1"/>
  <c r="H2875" i="1"/>
  <c r="G2876" i="1"/>
  <c r="H2876" i="1"/>
  <c r="G2877" i="1"/>
  <c r="H2877" i="1"/>
  <c r="G2878" i="1"/>
  <c r="H2878" i="1"/>
  <c r="G2879" i="1"/>
  <c r="H2879" i="1"/>
  <c r="G2880" i="1"/>
  <c r="H2880" i="1"/>
  <c r="G2881" i="1"/>
  <c r="H2881" i="1"/>
  <c r="G2882" i="1"/>
  <c r="H2882" i="1"/>
  <c r="G2883" i="1"/>
  <c r="H2883" i="1"/>
  <c r="G2884" i="1"/>
  <c r="H2884" i="1"/>
  <c r="G2885" i="1"/>
  <c r="H2885" i="1"/>
  <c r="G2886" i="1"/>
  <c r="H2886" i="1"/>
  <c r="G2887" i="1"/>
  <c r="H2887" i="1"/>
  <c r="G2888" i="1"/>
  <c r="H2888" i="1"/>
  <c r="G2889" i="1"/>
  <c r="H2889" i="1"/>
  <c r="G2890" i="1"/>
  <c r="H2890" i="1"/>
  <c r="G2891" i="1"/>
  <c r="H2891" i="1"/>
  <c r="G2892" i="1"/>
  <c r="H2892" i="1"/>
  <c r="G2893" i="1"/>
  <c r="H2893" i="1"/>
  <c r="G2894" i="1"/>
  <c r="H2894" i="1"/>
  <c r="G2895" i="1"/>
  <c r="H2895" i="1"/>
  <c r="G2896" i="1"/>
  <c r="H2896" i="1"/>
  <c r="G2897" i="1"/>
  <c r="H2897" i="1"/>
  <c r="G2898" i="1"/>
  <c r="H2898" i="1"/>
  <c r="G2899" i="1"/>
  <c r="H2899" i="1"/>
  <c r="G2900" i="1"/>
  <c r="H2900" i="1"/>
  <c r="G2901" i="1"/>
  <c r="H2901" i="1"/>
  <c r="G2902" i="1"/>
  <c r="H2902" i="1"/>
  <c r="G2903" i="1"/>
  <c r="H2903" i="1"/>
  <c r="G2904" i="1"/>
  <c r="H2904" i="1"/>
  <c r="G2905" i="1"/>
  <c r="H2905" i="1"/>
  <c r="G2906" i="1"/>
  <c r="H2906" i="1"/>
  <c r="G2907" i="1"/>
  <c r="H2907" i="1"/>
  <c r="G2908" i="1"/>
  <c r="H2908" i="1"/>
  <c r="G2909" i="1"/>
  <c r="H2909" i="1"/>
  <c r="G2910" i="1"/>
  <c r="H2910" i="1"/>
  <c r="G2911" i="1"/>
  <c r="H2911" i="1"/>
  <c r="G2912" i="1"/>
  <c r="H2912" i="1"/>
  <c r="G2913" i="1"/>
  <c r="H2913" i="1"/>
  <c r="G2914" i="1"/>
  <c r="H2914" i="1"/>
  <c r="G2915" i="1"/>
  <c r="H2915" i="1"/>
  <c r="G2916" i="1"/>
  <c r="H2916" i="1"/>
  <c r="G2917" i="1"/>
  <c r="H2917" i="1"/>
  <c r="G2918" i="1"/>
  <c r="H2918" i="1"/>
  <c r="G2919" i="1"/>
  <c r="H2919" i="1"/>
  <c r="G2920" i="1"/>
  <c r="H2920" i="1"/>
  <c r="G2921" i="1"/>
  <c r="H2921" i="1"/>
  <c r="G2922" i="1"/>
  <c r="H2922" i="1"/>
  <c r="G2923" i="1"/>
  <c r="H2923" i="1"/>
  <c r="G2924" i="1"/>
  <c r="H2924" i="1"/>
  <c r="G2925" i="1"/>
  <c r="H2925" i="1"/>
  <c r="G2926" i="1"/>
  <c r="H2926" i="1"/>
  <c r="G2927" i="1"/>
  <c r="H2927" i="1"/>
  <c r="G2928" i="1"/>
  <c r="H2928" i="1"/>
  <c r="G2929" i="1"/>
  <c r="H2929" i="1"/>
  <c r="G2930" i="1"/>
  <c r="H2930" i="1"/>
  <c r="G2931" i="1"/>
  <c r="H2931" i="1"/>
  <c r="G2932" i="1"/>
  <c r="H2932" i="1"/>
  <c r="G2933" i="1"/>
  <c r="H2933" i="1"/>
  <c r="G2934" i="1"/>
  <c r="H2934" i="1"/>
  <c r="G2935" i="1"/>
  <c r="H2935" i="1"/>
  <c r="G2936" i="1"/>
  <c r="H2936" i="1"/>
  <c r="G2937" i="1"/>
  <c r="H2937" i="1"/>
  <c r="G2938" i="1"/>
  <c r="H2938" i="1"/>
  <c r="G2939" i="1"/>
  <c r="H2939" i="1"/>
  <c r="G2940" i="1"/>
  <c r="H2940" i="1"/>
  <c r="G2941" i="1"/>
  <c r="H2941" i="1"/>
  <c r="G2942" i="1"/>
  <c r="H2942" i="1"/>
  <c r="G2943" i="1"/>
  <c r="H2943" i="1"/>
  <c r="G2944" i="1"/>
  <c r="H2944" i="1"/>
  <c r="G2945" i="1"/>
  <c r="H2945" i="1"/>
  <c r="G2946" i="1"/>
  <c r="H2946" i="1"/>
  <c r="G2947" i="1"/>
  <c r="H2947" i="1"/>
  <c r="G2948" i="1"/>
  <c r="H2948" i="1"/>
  <c r="G2949" i="1"/>
  <c r="H2949" i="1"/>
  <c r="G2950" i="1"/>
  <c r="H2950" i="1"/>
  <c r="G2951" i="1"/>
  <c r="H2951" i="1"/>
  <c r="G2952" i="1"/>
  <c r="H2952" i="1"/>
  <c r="G2953" i="1"/>
  <c r="H2953" i="1"/>
  <c r="G2954" i="1"/>
  <c r="H2954" i="1"/>
  <c r="G2955" i="1"/>
  <c r="H2955" i="1"/>
  <c r="G2956" i="1"/>
  <c r="H2956" i="1"/>
  <c r="G2957" i="1"/>
  <c r="H2957" i="1"/>
  <c r="G2958" i="1"/>
  <c r="H2958" i="1"/>
  <c r="G2959" i="1"/>
  <c r="H2959" i="1"/>
  <c r="G2960" i="1"/>
  <c r="H2960" i="1"/>
  <c r="G2961" i="1"/>
  <c r="H2961" i="1"/>
  <c r="G2962" i="1"/>
  <c r="H2962" i="1"/>
  <c r="G2963" i="1"/>
  <c r="H2963" i="1"/>
  <c r="G2964" i="1"/>
  <c r="H2964" i="1"/>
  <c r="G2965" i="1"/>
  <c r="H2965" i="1"/>
  <c r="G2966" i="1"/>
  <c r="H2966" i="1"/>
  <c r="G2967" i="1"/>
  <c r="H2967" i="1"/>
  <c r="G2968" i="1"/>
  <c r="H2968" i="1"/>
  <c r="G2969" i="1"/>
  <c r="H2969" i="1"/>
  <c r="G2970" i="1"/>
  <c r="H2970" i="1"/>
  <c r="G2971" i="1"/>
  <c r="H2971" i="1"/>
  <c r="G2972" i="1"/>
  <c r="H2972" i="1"/>
  <c r="G2973" i="1"/>
  <c r="H2973" i="1"/>
  <c r="G2974" i="1"/>
  <c r="H2974" i="1"/>
  <c r="G2975" i="1"/>
  <c r="H2975" i="1"/>
  <c r="G2976" i="1"/>
  <c r="H2976" i="1"/>
  <c r="G2977" i="1"/>
  <c r="H2977" i="1"/>
  <c r="G2978" i="1"/>
  <c r="H2978" i="1"/>
  <c r="G2979" i="1"/>
  <c r="H2979" i="1"/>
  <c r="G2980" i="1"/>
  <c r="H2980" i="1"/>
  <c r="G2981" i="1"/>
  <c r="H2981" i="1"/>
  <c r="G2982" i="1"/>
  <c r="H2982" i="1"/>
  <c r="G2983" i="1"/>
  <c r="H2983" i="1"/>
  <c r="G2984" i="1"/>
  <c r="H2984" i="1"/>
  <c r="G2985" i="1"/>
  <c r="H2985" i="1"/>
  <c r="G2986" i="1"/>
  <c r="H2986" i="1"/>
  <c r="G2987" i="1"/>
  <c r="H2987" i="1"/>
  <c r="G2988" i="1"/>
  <c r="H2988" i="1"/>
  <c r="G2989" i="1"/>
  <c r="H2989" i="1"/>
  <c r="G2990" i="1"/>
  <c r="H2990" i="1"/>
  <c r="G2991" i="1"/>
  <c r="H2991" i="1"/>
  <c r="G2992" i="1"/>
  <c r="H2992" i="1"/>
  <c r="G2993" i="1"/>
  <c r="H2993" i="1"/>
  <c r="G2994" i="1"/>
  <c r="H2994" i="1"/>
  <c r="G2995" i="1"/>
  <c r="H2995" i="1"/>
  <c r="G2996" i="1"/>
  <c r="H2996" i="1"/>
  <c r="G2997" i="1"/>
  <c r="H2997" i="1"/>
  <c r="G2998" i="1"/>
  <c r="H2998" i="1"/>
  <c r="G2999" i="1"/>
  <c r="H2999" i="1"/>
  <c r="G3000" i="1"/>
  <c r="H3000" i="1"/>
  <c r="G3001" i="1"/>
  <c r="H3001" i="1"/>
  <c r="G3002" i="1"/>
  <c r="H3002" i="1"/>
  <c r="G3003" i="1"/>
  <c r="H3003" i="1"/>
  <c r="G3004" i="1"/>
  <c r="H3004" i="1"/>
  <c r="G3005" i="1"/>
  <c r="H3005" i="1"/>
  <c r="G3006" i="1"/>
  <c r="H3006" i="1"/>
  <c r="G3007" i="1"/>
  <c r="H3007" i="1"/>
  <c r="G3008" i="1"/>
  <c r="H3008" i="1"/>
  <c r="G3009" i="1"/>
  <c r="H3009" i="1"/>
  <c r="G3010" i="1"/>
  <c r="H3010" i="1"/>
  <c r="G3011" i="1"/>
  <c r="H3011" i="1"/>
  <c r="G3012" i="1"/>
  <c r="H3012" i="1"/>
  <c r="G3013" i="1"/>
  <c r="H3013" i="1"/>
  <c r="G3014" i="1"/>
  <c r="H3014" i="1"/>
  <c r="G3015" i="1"/>
  <c r="H3015" i="1"/>
  <c r="G3016" i="1"/>
  <c r="H3016" i="1"/>
  <c r="G3017" i="1"/>
  <c r="H3017" i="1"/>
  <c r="G3018" i="1"/>
  <c r="H3018" i="1"/>
  <c r="G3019" i="1"/>
  <c r="H3019" i="1"/>
  <c r="G3020" i="1"/>
  <c r="H3020" i="1"/>
  <c r="G3021" i="1"/>
  <c r="H3021" i="1"/>
  <c r="G3022" i="1"/>
  <c r="H3022" i="1"/>
  <c r="G3023" i="1"/>
  <c r="H3023" i="1"/>
  <c r="G3024" i="1"/>
  <c r="H3024" i="1"/>
  <c r="G3025" i="1"/>
  <c r="H3025" i="1"/>
  <c r="G3026" i="1"/>
  <c r="H3026" i="1"/>
  <c r="G3027" i="1"/>
  <c r="H3027" i="1"/>
  <c r="G3028" i="1"/>
  <c r="H3028" i="1"/>
  <c r="G3029" i="1"/>
  <c r="H3029" i="1"/>
  <c r="G3030" i="1"/>
  <c r="H3030" i="1"/>
  <c r="G3031" i="1"/>
  <c r="H3031" i="1"/>
  <c r="G3032" i="1"/>
  <c r="H3032" i="1"/>
  <c r="G3033" i="1"/>
  <c r="H3033" i="1"/>
  <c r="G3034" i="1"/>
  <c r="H3034" i="1"/>
  <c r="G3035" i="1"/>
  <c r="H3035" i="1"/>
  <c r="G3036" i="1"/>
  <c r="H3036" i="1"/>
  <c r="G3037" i="1"/>
  <c r="H3037" i="1"/>
  <c r="G3038" i="1"/>
  <c r="H3038" i="1"/>
  <c r="G3039" i="1"/>
  <c r="H3039" i="1"/>
  <c r="G3040" i="1"/>
  <c r="H3040" i="1"/>
  <c r="G3041" i="1"/>
  <c r="H3041" i="1"/>
  <c r="G3042" i="1"/>
  <c r="H3042" i="1"/>
  <c r="G3043" i="1"/>
  <c r="H3043" i="1"/>
  <c r="G3044" i="1"/>
  <c r="H3044" i="1"/>
  <c r="G3045" i="1"/>
  <c r="H3045" i="1"/>
  <c r="G3046" i="1"/>
  <c r="H3046" i="1"/>
  <c r="G3047" i="1"/>
  <c r="H3047" i="1"/>
  <c r="G3048" i="1"/>
  <c r="H3048" i="1"/>
  <c r="G3049" i="1"/>
  <c r="H3049" i="1"/>
  <c r="G3050" i="1"/>
  <c r="H3050" i="1"/>
  <c r="G3051" i="1"/>
  <c r="H3051" i="1"/>
  <c r="G3052" i="1"/>
  <c r="H3052" i="1"/>
  <c r="G3053" i="1"/>
  <c r="H3053" i="1"/>
  <c r="G3054" i="1"/>
  <c r="H3054" i="1"/>
  <c r="G3055" i="1"/>
  <c r="H3055" i="1"/>
  <c r="G3056" i="1"/>
  <c r="H3056" i="1"/>
  <c r="G3057" i="1"/>
  <c r="H3057" i="1"/>
  <c r="G3058" i="1"/>
  <c r="H3058" i="1"/>
  <c r="G3059" i="1"/>
  <c r="H3059" i="1"/>
  <c r="G3060" i="1"/>
  <c r="H3060" i="1"/>
  <c r="G3061" i="1"/>
  <c r="H3061" i="1"/>
  <c r="G3062" i="1"/>
  <c r="H3062" i="1"/>
  <c r="G3063" i="1"/>
  <c r="H3063" i="1"/>
  <c r="G3064" i="1"/>
  <c r="H3064" i="1"/>
  <c r="G3065" i="1"/>
  <c r="H3065" i="1"/>
  <c r="G3066" i="1"/>
  <c r="H3066" i="1"/>
  <c r="G3067" i="1"/>
  <c r="H3067" i="1"/>
  <c r="G3068" i="1"/>
  <c r="H3068" i="1"/>
  <c r="G3069" i="1"/>
  <c r="H3069" i="1"/>
  <c r="G3070" i="1"/>
  <c r="H3070" i="1"/>
  <c r="G3071" i="1"/>
  <c r="H3071" i="1"/>
  <c r="G3072" i="1"/>
  <c r="H3072" i="1"/>
  <c r="G3073" i="1"/>
  <c r="H3073" i="1"/>
  <c r="G3074" i="1"/>
  <c r="H3074" i="1"/>
  <c r="G3075" i="1"/>
  <c r="H3075" i="1"/>
  <c r="G3076" i="1"/>
  <c r="H3076" i="1"/>
  <c r="G3077" i="1"/>
  <c r="H3077" i="1"/>
  <c r="G3078" i="1"/>
  <c r="H3078" i="1"/>
  <c r="G3079" i="1"/>
  <c r="H3079" i="1"/>
  <c r="G3080" i="1"/>
  <c r="H3080" i="1"/>
  <c r="G3081" i="1"/>
  <c r="H3081" i="1"/>
  <c r="G3082" i="1"/>
  <c r="H3082" i="1"/>
  <c r="G3083" i="1"/>
  <c r="H3083" i="1"/>
  <c r="G3084" i="1"/>
  <c r="H3084" i="1"/>
  <c r="G3085" i="1"/>
  <c r="H3085" i="1"/>
  <c r="G3086" i="1"/>
  <c r="H3086" i="1"/>
  <c r="G3087" i="1"/>
  <c r="H3087" i="1"/>
  <c r="G3088" i="1"/>
  <c r="H3088" i="1"/>
  <c r="G3089" i="1"/>
  <c r="H3089" i="1"/>
  <c r="G3090" i="1"/>
  <c r="H3090" i="1"/>
  <c r="G3091" i="1"/>
  <c r="H3091" i="1"/>
  <c r="G3092" i="1"/>
  <c r="H3092" i="1"/>
  <c r="G3093" i="1"/>
  <c r="H3093" i="1"/>
  <c r="G3094" i="1"/>
  <c r="H3094" i="1"/>
  <c r="G3095" i="1"/>
  <c r="H3095" i="1"/>
  <c r="G3096" i="1"/>
  <c r="H3096" i="1"/>
  <c r="G3097" i="1"/>
  <c r="H3097" i="1"/>
  <c r="G3098" i="1"/>
  <c r="H3098" i="1"/>
  <c r="G3099" i="1"/>
  <c r="H3099" i="1"/>
  <c r="G3100" i="1"/>
  <c r="H3100" i="1"/>
  <c r="G3101" i="1"/>
  <c r="H3101" i="1"/>
  <c r="G3102" i="1"/>
  <c r="H3102" i="1"/>
  <c r="G3103" i="1"/>
  <c r="H3103" i="1"/>
  <c r="G3104" i="1"/>
  <c r="H3104" i="1"/>
  <c r="G3105" i="1"/>
  <c r="H3105" i="1"/>
  <c r="G3106" i="1"/>
  <c r="H3106" i="1"/>
  <c r="G3107" i="1"/>
  <c r="H3107" i="1"/>
  <c r="G3108" i="1"/>
  <c r="H3108" i="1"/>
  <c r="G3109" i="1"/>
  <c r="H3109" i="1"/>
  <c r="G3110" i="1"/>
  <c r="H3110" i="1"/>
  <c r="G3111" i="1"/>
  <c r="H3111" i="1"/>
  <c r="G3112" i="1"/>
  <c r="H3112" i="1"/>
  <c r="G3113" i="1"/>
  <c r="H3113" i="1"/>
  <c r="G3114" i="1"/>
  <c r="H3114" i="1"/>
  <c r="G3115" i="1"/>
  <c r="H3115" i="1"/>
  <c r="G3116" i="1"/>
  <c r="H3116" i="1"/>
  <c r="G3117" i="1"/>
  <c r="H3117" i="1"/>
  <c r="G3118" i="1"/>
  <c r="H3118" i="1"/>
  <c r="G3119" i="1"/>
  <c r="H3119" i="1"/>
  <c r="G3120" i="1"/>
  <c r="H3120" i="1"/>
  <c r="G3121" i="1"/>
  <c r="H3121" i="1"/>
  <c r="G3122" i="1"/>
  <c r="H3122" i="1"/>
  <c r="G3123" i="1"/>
  <c r="H3123" i="1"/>
  <c r="G3124" i="1"/>
  <c r="H3124" i="1"/>
  <c r="G3125" i="1"/>
  <c r="H3125" i="1"/>
  <c r="G3126" i="1"/>
  <c r="H3126" i="1"/>
  <c r="G3127" i="1"/>
  <c r="H3127" i="1"/>
  <c r="G3128" i="1"/>
  <c r="H3128" i="1"/>
  <c r="G3129" i="1"/>
  <c r="H3129" i="1"/>
  <c r="G3130" i="1"/>
  <c r="H3130" i="1"/>
  <c r="G3131" i="1"/>
  <c r="H3131" i="1"/>
  <c r="G2232" i="1"/>
  <c r="H2232" i="1"/>
  <c r="G2162" i="1"/>
  <c r="H2162" i="1"/>
  <c r="G607" i="1"/>
  <c r="H607" i="1"/>
  <c r="G608" i="1"/>
  <c r="H608" i="1"/>
  <c r="G310" i="1"/>
  <c r="H310" i="1"/>
  <c r="G304" i="1"/>
  <c r="H304" i="1"/>
  <c r="G302" i="1"/>
  <c r="H302" i="1"/>
  <c r="G3207" i="1" l="1"/>
  <c r="H1389" i="1" l="1"/>
  <c r="G1389" i="1"/>
  <c r="G1195" i="1" l="1"/>
  <c r="H1195" i="1"/>
  <c r="F4607" i="1"/>
  <c r="G3479" i="1"/>
  <c r="H3479" i="1"/>
  <c r="G1430" i="1"/>
  <c r="H1430" i="1"/>
  <c r="G1728" i="1"/>
  <c r="H1728" i="1"/>
  <c r="H5394" i="1" l="1"/>
  <c r="G5394" i="1"/>
  <c r="H5393" i="1"/>
  <c r="G5393" i="1"/>
  <c r="H5392" i="1"/>
  <c r="G5392" i="1"/>
  <c r="H5391" i="1"/>
  <c r="G5391" i="1"/>
  <c r="H5387" i="1"/>
  <c r="G5387" i="1"/>
  <c r="H5359" i="1"/>
  <c r="G5359" i="1"/>
  <c r="H5358" i="1"/>
  <c r="G5358" i="1"/>
  <c r="H5357" i="1"/>
  <c r="G5357" i="1"/>
  <c r="H5356" i="1"/>
  <c r="G5356" i="1"/>
  <c r="H5355" i="1"/>
  <c r="G5355" i="1"/>
  <c r="H5354" i="1"/>
  <c r="G5354" i="1"/>
  <c r="H5353" i="1"/>
  <c r="G5353" i="1"/>
  <c r="H5352" i="1"/>
  <c r="G5352" i="1"/>
  <c r="H5351" i="1"/>
  <c r="G5351" i="1"/>
  <c r="H5350" i="1"/>
  <c r="G5350" i="1"/>
  <c r="H5349" i="1"/>
  <c r="G5349" i="1"/>
  <c r="H5348" i="1"/>
  <c r="G5348" i="1"/>
  <c r="H5347" i="1"/>
  <c r="G5347" i="1"/>
  <c r="H5346" i="1"/>
  <c r="G5346" i="1"/>
  <c r="H5344" i="1"/>
  <c r="G5344" i="1"/>
  <c r="H5343" i="1"/>
  <c r="G5343" i="1"/>
  <c r="H5342" i="1"/>
  <c r="G5342" i="1"/>
  <c r="H5341" i="1"/>
  <c r="G5341" i="1"/>
  <c r="H5340" i="1"/>
  <c r="G5340" i="1"/>
  <c r="H5339" i="1"/>
  <c r="G5339" i="1"/>
  <c r="H5338" i="1"/>
  <c r="G5338" i="1"/>
  <c r="H5337" i="1"/>
  <c r="G5337" i="1"/>
  <c r="H5336" i="1"/>
  <c r="G5336" i="1"/>
  <c r="H5335" i="1"/>
  <c r="G5335" i="1"/>
  <c r="H5334" i="1"/>
  <c r="G5334" i="1"/>
  <c r="H5333" i="1"/>
  <c r="G5333" i="1"/>
  <c r="H5332" i="1"/>
  <c r="G5332" i="1"/>
  <c r="H5331" i="1"/>
  <c r="G5331" i="1"/>
  <c r="H5330" i="1"/>
  <c r="G5330" i="1"/>
  <c r="H5329" i="1"/>
  <c r="G5329" i="1"/>
  <c r="H5328" i="1"/>
  <c r="G5328" i="1"/>
  <c r="H5325" i="1"/>
  <c r="G5325" i="1"/>
  <c r="H5324" i="1"/>
  <c r="G5324" i="1"/>
  <c r="H5323" i="1"/>
  <c r="G5323" i="1"/>
  <c r="H5322" i="1"/>
  <c r="G5322" i="1"/>
  <c r="H5321" i="1"/>
  <c r="G5321" i="1"/>
  <c r="H5320" i="1"/>
  <c r="G5320" i="1"/>
  <c r="H5319" i="1"/>
  <c r="G5319" i="1"/>
  <c r="H5318" i="1"/>
  <c r="G5318" i="1"/>
  <c r="H5317" i="1"/>
  <c r="G5317" i="1"/>
  <c r="H5316" i="1"/>
  <c r="G5316" i="1"/>
  <c r="H5315" i="1"/>
  <c r="G5315" i="1"/>
  <c r="H5312" i="1"/>
  <c r="G5312" i="1"/>
  <c r="H5311" i="1"/>
  <c r="G5311" i="1"/>
  <c r="H5310" i="1"/>
  <c r="G5310" i="1"/>
  <c r="H5309" i="1"/>
  <c r="G5309" i="1"/>
  <c r="H5308" i="1"/>
  <c r="G5308" i="1"/>
  <c r="H5307" i="1"/>
  <c r="G5307" i="1"/>
  <c r="H5306" i="1"/>
  <c r="G5306" i="1"/>
  <c r="H5305" i="1"/>
  <c r="G5305" i="1"/>
  <c r="H5304" i="1"/>
  <c r="G5304" i="1"/>
  <c r="H5303" i="1"/>
  <c r="G5303" i="1"/>
  <c r="H5302" i="1"/>
  <c r="G5302" i="1"/>
  <c r="H5301" i="1"/>
  <c r="G5301" i="1"/>
  <c r="H5300" i="1"/>
  <c r="G5300" i="1"/>
  <c r="H5299" i="1"/>
  <c r="G5299" i="1"/>
  <c r="H5298" i="1"/>
  <c r="G5298" i="1"/>
  <c r="H5297" i="1"/>
  <c r="G5297" i="1"/>
  <c r="H5296" i="1"/>
  <c r="G5296" i="1"/>
  <c r="H5295" i="1"/>
  <c r="G5295" i="1"/>
  <c r="H5294" i="1"/>
  <c r="G5294" i="1"/>
  <c r="H5293" i="1"/>
  <c r="G5293" i="1"/>
  <c r="H5292" i="1"/>
  <c r="G5292" i="1"/>
  <c r="H5291" i="1"/>
  <c r="G5291" i="1"/>
  <c r="H5290" i="1"/>
  <c r="G5290" i="1"/>
  <c r="H5289" i="1"/>
  <c r="G5289" i="1"/>
  <c r="H5288" i="1"/>
  <c r="G5288" i="1"/>
  <c r="H5287" i="1"/>
  <c r="G5287" i="1"/>
  <c r="H5286" i="1"/>
  <c r="G5286" i="1"/>
  <c r="H5285" i="1"/>
  <c r="G5285" i="1"/>
  <c r="H5284" i="1"/>
  <c r="G5284" i="1"/>
  <c r="H5283" i="1"/>
  <c r="G5283" i="1"/>
  <c r="H5282" i="1"/>
  <c r="G5282" i="1"/>
  <c r="H5281" i="1"/>
  <c r="G5281" i="1"/>
  <c r="H5280" i="1"/>
  <c r="G5280" i="1"/>
  <c r="H5279" i="1"/>
  <c r="G5279" i="1"/>
  <c r="H5278" i="1"/>
  <c r="G5278" i="1"/>
  <c r="H5277" i="1"/>
  <c r="G5277" i="1"/>
  <c r="H5276" i="1"/>
  <c r="G5276" i="1"/>
  <c r="H5275" i="1"/>
  <c r="G5275" i="1"/>
  <c r="H5274" i="1"/>
  <c r="G5274" i="1"/>
  <c r="H5273" i="1"/>
  <c r="G5273" i="1"/>
  <c r="H5272" i="1"/>
  <c r="G5272" i="1"/>
  <c r="H5271" i="1"/>
  <c r="G5271" i="1"/>
  <c r="H5270" i="1"/>
  <c r="G5270" i="1"/>
  <c r="H5269" i="1"/>
  <c r="G5269" i="1"/>
  <c r="H5268" i="1"/>
  <c r="G5268" i="1"/>
  <c r="H5267" i="1"/>
  <c r="G5267" i="1"/>
  <c r="H5266" i="1"/>
  <c r="G5266" i="1"/>
  <c r="H5265" i="1"/>
  <c r="G5265" i="1"/>
  <c r="H5264" i="1"/>
  <c r="G5264" i="1"/>
  <c r="H5263" i="1"/>
  <c r="G5263" i="1"/>
  <c r="H5262" i="1"/>
  <c r="G5262" i="1"/>
  <c r="H5261" i="1"/>
  <c r="G5261" i="1"/>
  <c r="H5260" i="1"/>
  <c r="G5260" i="1"/>
  <c r="H5259" i="1"/>
  <c r="G5259" i="1"/>
  <c r="H5258" i="1"/>
  <c r="G5258" i="1"/>
  <c r="H5257" i="1"/>
  <c r="G5257" i="1"/>
  <c r="H5253" i="1"/>
  <c r="G5253" i="1"/>
  <c r="H5252" i="1"/>
  <c r="G5252" i="1"/>
  <c r="H5251" i="1"/>
  <c r="G5251" i="1"/>
  <c r="H5250" i="1"/>
  <c r="G5250" i="1"/>
  <c r="H5249" i="1"/>
  <c r="G5249" i="1"/>
  <c r="H5248" i="1"/>
  <c r="G5248" i="1"/>
  <c r="H5247" i="1"/>
  <c r="G5247" i="1"/>
  <c r="H5246" i="1"/>
  <c r="G5246" i="1"/>
  <c r="H5245" i="1"/>
  <c r="G5245" i="1"/>
  <c r="H5244" i="1"/>
  <c r="G5244" i="1"/>
  <c r="H5243" i="1"/>
  <c r="G5243" i="1"/>
  <c r="H5242" i="1"/>
  <c r="G5242" i="1"/>
  <c r="H5241" i="1"/>
  <c r="G5241" i="1"/>
  <c r="H5240" i="1"/>
  <c r="G5240" i="1"/>
  <c r="H5239" i="1"/>
  <c r="G5239" i="1"/>
  <c r="H5238" i="1"/>
  <c r="G5238" i="1"/>
  <c r="H5237" i="1"/>
  <c r="G5237" i="1"/>
  <c r="H5236" i="1"/>
  <c r="G5236" i="1"/>
  <c r="H5235" i="1"/>
  <c r="G5235" i="1"/>
  <c r="H5234" i="1"/>
  <c r="G5234" i="1"/>
  <c r="H5233" i="1"/>
  <c r="G5233" i="1"/>
  <c r="H5232" i="1"/>
  <c r="G5232" i="1"/>
  <c r="H5231" i="1"/>
  <c r="G5231" i="1"/>
  <c r="H5230" i="1"/>
  <c r="G5230" i="1"/>
  <c r="H5229" i="1"/>
  <c r="G5229" i="1"/>
  <c r="H5228" i="1"/>
  <c r="G5228" i="1"/>
  <c r="H5227" i="1"/>
  <c r="G5227" i="1"/>
  <c r="H5155" i="1"/>
  <c r="G5155" i="1"/>
  <c r="H5154" i="1"/>
  <c r="G5154" i="1"/>
  <c r="H5153" i="1"/>
  <c r="G5153" i="1"/>
  <c r="H5152" i="1"/>
  <c r="G5152" i="1"/>
  <c r="H5151" i="1"/>
  <c r="G5151" i="1"/>
  <c r="H5150" i="1"/>
  <c r="G5150" i="1"/>
  <c r="H5149" i="1"/>
  <c r="G5149" i="1"/>
  <c r="H5148" i="1"/>
  <c r="G5148" i="1"/>
  <c r="H5147" i="1"/>
  <c r="G5147" i="1"/>
  <c r="H5146" i="1"/>
  <c r="G5146" i="1"/>
  <c r="H5145" i="1"/>
  <c r="G5145" i="1"/>
  <c r="H5144" i="1"/>
  <c r="G5144" i="1"/>
  <c r="H5143" i="1"/>
  <c r="G5143" i="1"/>
  <c r="H5142" i="1"/>
  <c r="G5142" i="1"/>
  <c r="H5141" i="1"/>
  <c r="G5141" i="1"/>
  <c r="H5140" i="1"/>
  <c r="G5140" i="1"/>
  <c r="H5139" i="1"/>
  <c r="G5139" i="1"/>
  <c r="H5138" i="1"/>
  <c r="G5138" i="1"/>
  <c r="H5137" i="1"/>
  <c r="G5137" i="1"/>
  <c r="H5135" i="1"/>
  <c r="G5135" i="1"/>
  <c r="H5134" i="1"/>
  <c r="G5134" i="1"/>
  <c r="H5133" i="1"/>
  <c r="G5133" i="1"/>
  <c r="H5132" i="1"/>
  <c r="G5132" i="1"/>
  <c r="H5131" i="1"/>
  <c r="G5131" i="1"/>
  <c r="F5130" i="1"/>
  <c r="H5129" i="1"/>
  <c r="G5129" i="1"/>
  <c r="H5128" i="1"/>
  <c r="G5128" i="1"/>
  <c r="H5127" i="1"/>
  <c r="G5127" i="1"/>
  <c r="H5126" i="1"/>
  <c r="G5126" i="1"/>
  <c r="H5125" i="1"/>
  <c r="G5125" i="1"/>
  <c r="H5124" i="1"/>
  <c r="G5124" i="1"/>
  <c r="H5123" i="1"/>
  <c r="G5123" i="1"/>
  <c r="H5122" i="1"/>
  <c r="G5122" i="1"/>
  <c r="H5121" i="1"/>
  <c r="G5121" i="1"/>
  <c r="H5120" i="1"/>
  <c r="G5120" i="1"/>
  <c r="H5119" i="1"/>
  <c r="G5119" i="1"/>
  <c r="H5118" i="1"/>
  <c r="G5118" i="1"/>
  <c r="H5117" i="1"/>
  <c r="G5117" i="1"/>
  <c r="H5116" i="1"/>
  <c r="G5116" i="1"/>
  <c r="H5115" i="1"/>
  <c r="G5115" i="1"/>
  <c r="H5114" i="1"/>
  <c r="G5114" i="1"/>
  <c r="H5113" i="1"/>
  <c r="G5113" i="1"/>
  <c r="F5112" i="1"/>
  <c r="H5111" i="1"/>
  <c r="G5111" i="1"/>
  <c r="H5110" i="1"/>
  <c r="G5110" i="1"/>
  <c r="H5109" i="1"/>
  <c r="G5109" i="1"/>
  <c r="H5108" i="1"/>
  <c r="G5108" i="1"/>
  <c r="H5107" i="1"/>
  <c r="G5107" i="1"/>
  <c r="H5106" i="1"/>
  <c r="G5106" i="1"/>
  <c r="H5105" i="1"/>
  <c r="G5105" i="1"/>
  <c r="H5104" i="1"/>
  <c r="G5104" i="1"/>
  <c r="H5103" i="1"/>
  <c r="G5103" i="1"/>
  <c r="H5102" i="1"/>
  <c r="G5102" i="1"/>
  <c r="H5101" i="1"/>
  <c r="G5101" i="1"/>
  <c r="H5100" i="1"/>
  <c r="G5100" i="1"/>
  <c r="H5099" i="1"/>
  <c r="G5099" i="1"/>
  <c r="H5098" i="1"/>
  <c r="G5098" i="1"/>
  <c r="H5097" i="1"/>
  <c r="G5097" i="1"/>
  <c r="H5096" i="1"/>
  <c r="G5096" i="1"/>
  <c r="H5095" i="1"/>
  <c r="G5095" i="1"/>
  <c r="H5094" i="1"/>
  <c r="G5094" i="1"/>
  <c r="H5093" i="1"/>
  <c r="G5093" i="1"/>
  <c r="H5092" i="1"/>
  <c r="G5092" i="1"/>
  <c r="H5091" i="1"/>
  <c r="G5091" i="1"/>
  <c r="H5090" i="1"/>
  <c r="G5090" i="1"/>
  <c r="H5089" i="1"/>
  <c r="G5089" i="1"/>
  <c r="H5088" i="1"/>
  <c r="G5088" i="1"/>
  <c r="H5087" i="1"/>
  <c r="G5087" i="1"/>
  <c r="H5086" i="1"/>
  <c r="G5086" i="1"/>
  <c r="H5085" i="1"/>
  <c r="G5085" i="1"/>
  <c r="H5084" i="1"/>
  <c r="G5084" i="1"/>
  <c r="H5083" i="1"/>
  <c r="G5083" i="1"/>
  <c r="H5082" i="1"/>
  <c r="G5082" i="1"/>
  <c r="H5081" i="1"/>
  <c r="G5081" i="1"/>
  <c r="H5080" i="1"/>
  <c r="G5080" i="1"/>
  <c r="H5079" i="1"/>
  <c r="G5079" i="1"/>
  <c r="H5078" i="1"/>
  <c r="G5078" i="1"/>
  <c r="H5077" i="1"/>
  <c r="G5077" i="1"/>
  <c r="H5076" i="1"/>
  <c r="G5076" i="1"/>
  <c r="H5075" i="1"/>
  <c r="G5075" i="1"/>
  <c r="H5074" i="1"/>
  <c r="G5074" i="1"/>
  <c r="H5073" i="1"/>
  <c r="G5073" i="1"/>
  <c r="H5072" i="1"/>
  <c r="G5072" i="1"/>
  <c r="H5071" i="1"/>
  <c r="G5071" i="1"/>
  <c r="H5070" i="1"/>
  <c r="G5070" i="1"/>
  <c r="H5068" i="1"/>
  <c r="G5068" i="1"/>
  <c r="H5067" i="1"/>
  <c r="G5067" i="1"/>
  <c r="H5066" i="1"/>
  <c r="G5066" i="1"/>
  <c r="H5065" i="1"/>
  <c r="G5065" i="1"/>
  <c r="H5064" i="1"/>
  <c r="G5064" i="1"/>
  <c r="H5063" i="1"/>
  <c r="G5063" i="1"/>
  <c r="H5062" i="1"/>
  <c r="G5062" i="1"/>
  <c r="H5061" i="1"/>
  <c r="G5061" i="1"/>
  <c r="H5060" i="1"/>
  <c r="G5060" i="1"/>
  <c r="F5059" i="1"/>
  <c r="H4860" i="1"/>
  <c r="G4860" i="1"/>
  <c r="H4859" i="1"/>
  <c r="G4859" i="1"/>
  <c r="H4858" i="1"/>
  <c r="G4858" i="1"/>
  <c r="H4857" i="1"/>
  <c r="G4857" i="1"/>
  <c r="H4856" i="1"/>
  <c r="G4856" i="1"/>
  <c r="F4855" i="1"/>
  <c r="H4854" i="1"/>
  <c r="G4854" i="1"/>
  <c r="H4853" i="1"/>
  <c r="G4853" i="1"/>
  <c r="H4852" i="1"/>
  <c r="G4852" i="1"/>
  <c r="H4851" i="1"/>
  <c r="G4851" i="1"/>
  <c r="H4850" i="1"/>
  <c r="G4850" i="1"/>
  <c r="H4849" i="1"/>
  <c r="G4849" i="1"/>
  <c r="H4848" i="1"/>
  <c r="G4848" i="1"/>
  <c r="H4847" i="1"/>
  <c r="G4847" i="1"/>
  <c r="H4846" i="1"/>
  <c r="G4846" i="1"/>
  <c r="H4845" i="1"/>
  <c r="G4845" i="1"/>
  <c r="H4844" i="1"/>
  <c r="G4844" i="1"/>
  <c r="H4843" i="1"/>
  <c r="G4843" i="1"/>
  <c r="H4842" i="1"/>
  <c r="G4842" i="1"/>
  <c r="H4841" i="1"/>
  <c r="G4841" i="1"/>
  <c r="H4840" i="1"/>
  <c r="G4840" i="1"/>
  <c r="H4839" i="1"/>
  <c r="G4839" i="1"/>
  <c r="H4838" i="1"/>
  <c r="G4838" i="1"/>
  <c r="H4837" i="1"/>
  <c r="G4837" i="1"/>
  <c r="F4836" i="1"/>
  <c r="H4835" i="1"/>
  <c r="G4835" i="1"/>
  <c r="H4834" i="1"/>
  <c r="G4834" i="1"/>
  <c r="H4833" i="1"/>
  <c r="G4833" i="1"/>
  <c r="H4832" i="1"/>
  <c r="G4832" i="1"/>
  <c r="H4831" i="1"/>
  <c r="G4831" i="1"/>
  <c r="H4830" i="1"/>
  <c r="G4830" i="1"/>
  <c r="H4829" i="1"/>
  <c r="G4829" i="1"/>
  <c r="H4828" i="1"/>
  <c r="G4828" i="1"/>
  <c r="H4827" i="1"/>
  <c r="G4827" i="1"/>
  <c r="H4826" i="1"/>
  <c r="G4826" i="1"/>
  <c r="H4825" i="1"/>
  <c r="G4825" i="1"/>
  <c r="H4824" i="1"/>
  <c r="G4824" i="1"/>
  <c r="H4823" i="1"/>
  <c r="G4823" i="1"/>
  <c r="H4822" i="1"/>
  <c r="G4822" i="1"/>
  <c r="H4821" i="1"/>
  <c r="G4821" i="1"/>
  <c r="H4820" i="1"/>
  <c r="G4820" i="1"/>
  <c r="H4819" i="1"/>
  <c r="G4819" i="1"/>
  <c r="H4818" i="1"/>
  <c r="G4818" i="1"/>
  <c r="F4817" i="1"/>
  <c r="H4816" i="1"/>
  <c r="G4816" i="1"/>
  <c r="H4815" i="1"/>
  <c r="G4815" i="1"/>
  <c r="H4814" i="1"/>
  <c r="G4814" i="1"/>
  <c r="H4813" i="1"/>
  <c r="G4813" i="1"/>
  <c r="H4812" i="1"/>
  <c r="G4812" i="1"/>
  <c r="H4811" i="1"/>
  <c r="G4811" i="1"/>
  <c r="H4810" i="1"/>
  <c r="G4810" i="1"/>
  <c r="H4809" i="1"/>
  <c r="G4809" i="1"/>
  <c r="H4808" i="1"/>
  <c r="G4808" i="1"/>
  <c r="H4807" i="1"/>
  <c r="G4807" i="1"/>
  <c r="H4806" i="1"/>
  <c r="G4806" i="1"/>
  <c r="H4805" i="1"/>
  <c r="G4805" i="1"/>
  <c r="H4804" i="1"/>
  <c r="G4804" i="1"/>
  <c r="H4803" i="1"/>
  <c r="G4803" i="1"/>
  <c r="H4802" i="1"/>
  <c r="G4802" i="1"/>
  <c r="H4801" i="1"/>
  <c r="G4801" i="1"/>
  <c r="H4800" i="1"/>
  <c r="G4800" i="1"/>
  <c r="H4799" i="1"/>
  <c r="G4799" i="1"/>
  <c r="H4798" i="1"/>
  <c r="G4798" i="1"/>
  <c r="H4797" i="1"/>
  <c r="G4797" i="1"/>
  <c r="H4796" i="1"/>
  <c r="G4796" i="1"/>
  <c r="H4795" i="1"/>
  <c r="G4795" i="1"/>
  <c r="H4794" i="1"/>
  <c r="G4794" i="1"/>
  <c r="H4793" i="1"/>
  <c r="G4793" i="1"/>
  <c r="H4792" i="1"/>
  <c r="G4792" i="1"/>
  <c r="H4791" i="1"/>
  <c r="G4791" i="1"/>
  <c r="H4790" i="1"/>
  <c r="G4790" i="1"/>
  <c r="F4789" i="1"/>
  <c r="H4788" i="1"/>
  <c r="G4788" i="1"/>
  <c r="H4787" i="1"/>
  <c r="G4787" i="1"/>
  <c r="H4786" i="1"/>
  <c r="G4786" i="1"/>
  <c r="H4785" i="1"/>
  <c r="G4785" i="1"/>
  <c r="H4784" i="1"/>
  <c r="G4784" i="1"/>
  <c r="H4783" i="1"/>
  <c r="G4783" i="1"/>
  <c r="H4782" i="1"/>
  <c r="G4782" i="1"/>
  <c r="H4781" i="1"/>
  <c r="G4781" i="1"/>
  <c r="H4780" i="1"/>
  <c r="G4780" i="1"/>
  <c r="H4779" i="1"/>
  <c r="G4779" i="1"/>
  <c r="H4778" i="1"/>
  <c r="G4778" i="1"/>
  <c r="H4777" i="1"/>
  <c r="G4777" i="1"/>
  <c r="H4776" i="1"/>
  <c r="G4776" i="1"/>
  <c r="H4775" i="1"/>
  <c r="G4775" i="1"/>
  <c r="H4774" i="1"/>
  <c r="G4774" i="1"/>
  <c r="H4773" i="1"/>
  <c r="G4773" i="1"/>
  <c r="H4772" i="1"/>
  <c r="G4772" i="1"/>
  <c r="H4771" i="1"/>
  <c r="G4771" i="1"/>
  <c r="H4770" i="1"/>
  <c r="G4770" i="1"/>
  <c r="H4769" i="1"/>
  <c r="G4769" i="1"/>
  <c r="H4768" i="1"/>
  <c r="G4768" i="1"/>
  <c r="H4767" i="1"/>
  <c r="G4767" i="1"/>
  <c r="H4766" i="1"/>
  <c r="G4766" i="1"/>
  <c r="H4765" i="1"/>
  <c r="G4765" i="1"/>
  <c r="F4764" i="1"/>
  <c r="H4763" i="1"/>
  <c r="G4763" i="1"/>
  <c r="H4762" i="1"/>
  <c r="G4762" i="1"/>
  <c r="H4761" i="1"/>
  <c r="G4761" i="1"/>
  <c r="H4760" i="1"/>
  <c r="G4760" i="1"/>
  <c r="H4759" i="1"/>
  <c r="G4759" i="1"/>
  <c r="H4758" i="1"/>
  <c r="G4758" i="1"/>
  <c r="H4757" i="1"/>
  <c r="G4757" i="1"/>
  <c r="H4756" i="1"/>
  <c r="G4756" i="1"/>
  <c r="H4755" i="1"/>
  <c r="G4755" i="1"/>
  <c r="H4754" i="1"/>
  <c r="G4754" i="1"/>
  <c r="H4753" i="1"/>
  <c r="G4753" i="1"/>
  <c r="H4752" i="1"/>
  <c r="G4752" i="1"/>
  <c r="H4751" i="1"/>
  <c r="G4751" i="1"/>
  <c r="H4750" i="1"/>
  <c r="G4750" i="1"/>
  <c r="H4749" i="1"/>
  <c r="G4749" i="1"/>
  <c r="H4748" i="1"/>
  <c r="G4748" i="1"/>
  <c r="H4747" i="1"/>
  <c r="G4747" i="1"/>
  <c r="H4746" i="1"/>
  <c r="G4746" i="1"/>
  <c r="H4745" i="1"/>
  <c r="G4745" i="1"/>
  <c r="H4744" i="1"/>
  <c r="G4744" i="1"/>
  <c r="H4743" i="1"/>
  <c r="G4743" i="1"/>
  <c r="H4742" i="1"/>
  <c r="G4742" i="1"/>
  <c r="H4741" i="1"/>
  <c r="G4741" i="1"/>
  <c r="F4740" i="1"/>
  <c r="H4739" i="1"/>
  <c r="G4739" i="1"/>
  <c r="H4738" i="1"/>
  <c r="G4738" i="1"/>
  <c r="H4737" i="1"/>
  <c r="G4737" i="1"/>
  <c r="H4736" i="1"/>
  <c r="G4736" i="1"/>
  <c r="H4735" i="1"/>
  <c r="G4735" i="1"/>
  <c r="H4734" i="1"/>
  <c r="G4734" i="1"/>
  <c r="H4733" i="1"/>
  <c r="G4733" i="1"/>
  <c r="H4732" i="1"/>
  <c r="G4732" i="1"/>
  <c r="H4731" i="1"/>
  <c r="G4731" i="1"/>
  <c r="H4730" i="1"/>
  <c r="G4730" i="1"/>
  <c r="H4729" i="1"/>
  <c r="G4729" i="1"/>
  <c r="H4728" i="1"/>
  <c r="G4728" i="1"/>
  <c r="H4727" i="1"/>
  <c r="G4727" i="1"/>
  <c r="H4726" i="1"/>
  <c r="G4726" i="1"/>
  <c r="H4725" i="1"/>
  <c r="G4725" i="1"/>
  <c r="H4724" i="1"/>
  <c r="G4724" i="1"/>
  <c r="H4723" i="1"/>
  <c r="G4723" i="1"/>
  <c r="H4722" i="1"/>
  <c r="G4722" i="1"/>
  <c r="H4721" i="1"/>
  <c r="G4721" i="1"/>
  <c r="H4720" i="1"/>
  <c r="G4720" i="1"/>
  <c r="H4719" i="1"/>
  <c r="G4719" i="1"/>
  <c r="H4718" i="1"/>
  <c r="G4718" i="1"/>
  <c r="H4717" i="1"/>
  <c r="G4717" i="1"/>
  <c r="H4716" i="1"/>
  <c r="G4716" i="1"/>
  <c r="F4715" i="1"/>
  <c r="H4714" i="1"/>
  <c r="G4714" i="1"/>
  <c r="H4713" i="1"/>
  <c r="G4713" i="1"/>
  <c r="H4712" i="1"/>
  <c r="G4712" i="1"/>
  <c r="H4711" i="1"/>
  <c r="G4711" i="1"/>
  <c r="H4710" i="1"/>
  <c r="G4710" i="1"/>
  <c r="H4709" i="1"/>
  <c r="G4709" i="1"/>
  <c r="H4707" i="1"/>
  <c r="G4707" i="1"/>
  <c r="H4706" i="1"/>
  <c r="G4706" i="1"/>
  <c r="H4705" i="1"/>
  <c r="G4705" i="1"/>
  <c r="H4704" i="1"/>
  <c r="G4704" i="1"/>
  <c r="H4703" i="1"/>
  <c r="G4703" i="1"/>
  <c r="H4702" i="1"/>
  <c r="G4702" i="1"/>
  <c r="H4701" i="1"/>
  <c r="G4701" i="1"/>
  <c r="H4700" i="1"/>
  <c r="G4700" i="1"/>
  <c r="H4699" i="1"/>
  <c r="G4699" i="1"/>
  <c r="H4698" i="1"/>
  <c r="G4698" i="1"/>
  <c r="H4697" i="1"/>
  <c r="G4697" i="1"/>
  <c r="H4696" i="1"/>
  <c r="G4696" i="1"/>
  <c r="H4695" i="1"/>
  <c r="G4695" i="1"/>
  <c r="H4694" i="1"/>
  <c r="G4694" i="1"/>
  <c r="H4693" i="1"/>
  <c r="G4693" i="1"/>
  <c r="H4692" i="1"/>
  <c r="G4692" i="1"/>
  <c r="H4691" i="1"/>
  <c r="G4691" i="1"/>
  <c r="H4690" i="1"/>
  <c r="G4690" i="1"/>
  <c r="H4689" i="1"/>
  <c r="G4689" i="1"/>
  <c r="H4688" i="1"/>
  <c r="G4688" i="1"/>
  <c r="H4687" i="1"/>
  <c r="G4687" i="1"/>
  <c r="H4686" i="1"/>
  <c r="G4686" i="1"/>
  <c r="H4685" i="1"/>
  <c r="G4685" i="1"/>
  <c r="H4684" i="1"/>
  <c r="G4684" i="1"/>
  <c r="F4683" i="1"/>
  <c r="H4682" i="1"/>
  <c r="G4682" i="1"/>
  <c r="H4681" i="1"/>
  <c r="G4681" i="1"/>
  <c r="H4680" i="1"/>
  <c r="G4680" i="1"/>
  <c r="H4679" i="1"/>
  <c r="G4679" i="1"/>
  <c r="H4678" i="1"/>
  <c r="G4678" i="1"/>
  <c r="H4677" i="1"/>
  <c r="G4677" i="1"/>
  <c r="H4676" i="1"/>
  <c r="G4676" i="1"/>
  <c r="H4675" i="1"/>
  <c r="G4675" i="1"/>
  <c r="H4674" i="1"/>
  <c r="G4674" i="1"/>
  <c r="H4673" i="1"/>
  <c r="G4673" i="1"/>
  <c r="H4672" i="1"/>
  <c r="G4672" i="1"/>
  <c r="H4671" i="1"/>
  <c r="G4671" i="1"/>
  <c r="H4670" i="1"/>
  <c r="G4670" i="1"/>
  <c r="H4669" i="1"/>
  <c r="G4669" i="1"/>
  <c r="H4668" i="1"/>
  <c r="G4668" i="1"/>
  <c r="H4667" i="1"/>
  <c r="G4667" i="1"/>
  <c r="H4666" i="1"/>
  <c r="G4666" i="1"/>
  <c r="H4664" i="1"/>
  <c r="G4664" i="1"/>
  <c r="H4663" i="1"/>
  <c r="G4663" i="1"/>
  <c r="H4662" i="1"/>
  <c r="G4662" i="1"/>
  <c r="H4661" i="1"/>
  <c r="G4661" i="1"/>
  <c r="H4660" i="1"/>
  <c r="G4660" i="1"/>
  <c r="H4659" i="1"/>
  <c r="G4659" i="1"/>
  <c r="H4658" i="1"/>
  <c r="G4658" i="1"/>
  <c r="H4657" i="1"/>
  <c r="G4657" i="1"/>
  <c r="H4656" i="1"/>
  <c r="G4656" i="1"/>
  <c r="H4655" i="1"/>
  <c r="G4655" i="1"/>
  <c r="H4654" i="1"/>
  <c r="G4654" i="1"/>
  <c r="H4653" i="1"/>
  <c r="G4653" i="1"/>
  <c r="H4652" i="1"/>
  <c r="G4652" i="1"/>
  <c r="H4651" i="1"/>
  <c r="G4651" i="1"/>
  <c r="H4650" i="1"/>
  <c r="G4650" i="1"/>
  <c r="F4649" i="1"/>
  <c r="H4648" i="1"/>
  <c r="G4648" i="1"/>
  <c r="H4647" i="1"/>
  <c r="G4647" i="1"/>
  <c r="H4646" i="1"/>
  <c r="G4646" i="1"/>
  <c r="H4645" i="1"/>
  <c r="G4645" i="1"/>
  <c r="H4644" i="1"/>
  <c r="G4644" i="1"/>
  <c r="H4643" i="1"/>
  <c r="G4643" i="1"/>
  <c r="H4642" i="1"/>
  <c r="G4642" i="1"/>
  <c r="F4641" i="1"/>
  <c r="H4640" i="1"/>
  <c r="G4640" i="1"/>
  <c r="H4639" i="1"/>
  <c r="G4639" i="1"/>
  <c r="H4638" i="1"/>
  <c r="G4638" i="1"/>
  <c r="H4637" i="1"/>
  <c r="G4637" i="1"/>
  <c r="H4636" i="1"/>
  <c r="G4636" i="1"/>
  <c r="H4635" i="1"/>
  <c r="G4635" i="1"/>
  <c r="H4634" i="1"/>
  <c r="G4634" i="1"/>
  <c r="F4633" i="1"/>
  <c r="H4632" i="1"/>
  <c r="G4632" i="1"/>
  <c r="H4631" i="1"/>
  <c r="G4631" i="1"/>
  <c r="H4630" i="1"/>
  <c r="G4630" i="1"/>
  <c r="H4629" i="1"/>
  <c r="G4629" i="1"/>
  <c r="H4628" i="1"/>
  <c r="G4628" i="1"/>
  <c r="H4627" i="1"/>
  <c r="G4627" i="1"/>
  <c r="H4626" i="1"/>
  <c r="G4626" i="1"/>
  <c r="F4625" i="1"/>
  <c r="H4624" i="1"/>
  <c r="G4624" i="1"/>
  <c r="H4623" i="1"/>
  <c r="G4623" i="1"/>
  <c r="H4622" i="1"/>
  <c r="G4622" i="1"/>
  <c r="H4621" i="1"/>
  <c r="G4621" i="1"/>
  <c r="H4620" i="1"/>
  <c r="G4620" i="1"/>
  <c r="H4614" i="1"/>
  <c r="G4614" i="1"/>
  <c r="H4613" i="1"/>
  <c r="G4613" i="1"/>
  <c r="H4612" i="1"/>
  <c r="G4612" i="1"/>
  <c r="H4611" i="1"/>
  <c r="G4611" i="1"/>
  <c r="H4610" i="1"/>
  <c r="G4610" i="1"/>
  <c r="H4608" i="1"/>
  <c r="G4608" i="1"/>
  <c r="H4606" i="1"/>
  <c r="G4606" i="1"/>
  <c r="H4605" i="1"/>
  <c r="G4605" i="1"/>
  <c r="H4604" i="1"/>
  <c r="G4604" i="1"/>
  <c r="H4603" i="1"/>
  <c r="G4603" i="1"/>
  <c r="H4602" i="1"/>
  <c r="G4602" i="1"/>
  <c r="H4601" i="1"/>
  <c r="G4601" i="1"/>
  <c r="H4600" i="1"/>
  <c r="G4600" i="1"/>
  <c r="H4599" i="1"/>
  <c r="G4599" i="1"/>
  <c r="H4598" i="1"/>
  <c r="G4598" i="1"/>
  <c r="H4597" i="1"/>
  <c r="G4597" i="1"/>
  <c r="H4596" i="1"/>
  <c r="G4596" i="1"/>
  <c r="H4595" i="1"/>
  <c r="G4595" i="1"/>
  <c r="H4594" i="1"/>
  <c r="G4594" i="1"/>
  <c r="H4592" i="1"/>
  <c r="G4592" i="1"/>
  <c r="F4591" i="1"/>
  <c r="H4587" i="1"/>
  <c r="G4587" i="1"/>
  <c r="H4586" i="1"/>
  <c r="G4586" i="1"/>
  <c r="H4585" i="1"/>
  <c r="G4585" i="1"/>
  <c r="H4584" i="1"/>
  <c r="G4584" i="1"/>
  <c r="H4583" i="1"/>
  <c r="G4583" i="1"/>
  <c r="H4582" i="1"/>
  <c r="G4582" i="1"/>
  <c r="H4581" i="1"/>
  <c r="G4581" i="1"/>
  <c r="H4580" i="1"/>
  <c r="G4580" i="1"/>
  <c r="H4579" i="1"/>
  <c r="G4579" i="1"/>
  <c r="H4578" i="1"/>
  <c r="G4578" i="1"/>
  <c r="H4577" i="1"/>
  <c r="G4577" i="1"/>
  <c r="H4576" i="1"/>
  <c r="G4576" i="1"/>
  <c r="H4575" i="1"/>
  <c r="G4575" i="1"/>
  <c r="H4574" i="1"/>
  <c r="G4574" i="1"/>
  <c r="H4573" i="1"/>
  <c r="G4573" i="1"/>
  <c r="H4572" i="1"/>
  <c r="G4572" i="1"/>
  <c r="H4571" i="1"/>
  <c r="G4571" i="1"/>
  <c r="H4570" i="1"/>
  <c r="G4570" i="1"/>
  <c r="H4569" i="1"/>
  <c r="G4569" i="1"/>
  <c r="H4568" i="1"/>
  <c r="G4568" i="1"/>
  <c r="H4567" i="1"/>
  <c r="G4567" i="1"/>
  <c r="H4566" i="1"/>
  <c r="G4566" i="1"/>
  <c r="H4565" i="1"/>
  <c r="G4565" i="1"/>
  <c r="H4564" i="1"/>
  <c r="G4564" i="1"/>
  <c r="H4563" i="1"/>
  <c r="G4563" i="1"/>
  <c r="H4562" i="1"/>
  <c r="G4562" i="1"/>
  <c r="H4561" i="1"/>
  <c r="G4561" i="1"/>
  <c r="H4560" i="1"/>
  <c r="G4560" i="1"/>
  <c r="H4559" i="1"/>
  <c r="G4559" i="1"/>
  <c r="H4558" i="1"/>
  <c r="G4558" i="1"/>
  <c r="H4557" i="1"/>
  <c r="G4557" i="1"/>
  <c r="H4552" i="1"/>
  <c r="G4552" i="1"/>
  <c r="H4551" i="1"/>
  <c r="G4551" i="1"/>
  <c r="H4550" i="1"/>
  <c r="G4550" i="1"/>
  <c r="H4549" i="1"/>
  <c r="G4549" i="1"/>
  <c r="H4548" i="1"/>
  <c r="G4548" i="1"/>
  <c r="H4547" i="1"/>
  <c r="G4547" i="1"/>
  <c r="H4546" i="1"/>
  <c r="G4546" i="1"/>
  <c r="H4545" i="1"/>
  <c r="G4545" i="1"/>
  <c r="H4544" i="1"/>
  <c r="G4544" i="1"/>
  <c r="H4543" i="1"/>
  <c r="G4543" i="1"/>
  <c r="H4542" i="1"/>
  <c r="G4542" i="1"/>
  <c r="H4541" i="1"/>
  <c r="G4541" i="1"/>
  <c r="H4540" i="1"/>
  <c r="G4540" i="1"/>
  <c r="H4539" i="1"/>
  <c r="G4539" i="1"/>
  <c r="H4538" i="1"/>
  <c r="G4538" i="1"/>
  <c r="H4537" i="1"/>
  <c r="G4537" i="1"/>
  <c r="H4536" i="1"/>
  <c r="G4536" i="1"/>
  <c r="H4535" i="1"/>
  <c r="G4535" i="1"/>
  <c r="H4534" i="1"/>
  <c r="G4534" i="1"/>
  <c r="H4533" i="1"/>
  <c r="G4533" i="1"/>
  <c r="H4532" i="1"/>
  <c r="G4532" i="1"/>
  <c r="H4531" i="1"/>
  <c r="G4531" i="1"/>
  <c r="H4530" i="1"/>
  <c r="G4530" i="1"/>
  <c r="H4529" i="1"/>
  <c r="G4529" i="1"/>
  <c r="H4528" i="1"/>
  <c r="G4528" i="1"/>
  <c r="H4527" i="1"/>
  <c r="G4527" i="1"/>
  <c r="H4525" i="1"/>
  <c r="G4525" i="1"/>
  <c r="H4523" i="1"/>
  <c r="G4523" i="1"/>
  <c r="H4522" i="1"/>
  <c r="G4522" i="1"/>
  <c r="H4521" i="1"/>
  <c r="G4521" i="1"/>
  <c r="H4520" i="1"/>
  <c r="G4520" i="1"/>
  <c r="H4519" i="1"/>
  <c r="G4519" i="1"/>
  <c r="H4518" i="1"/>
  <c r="G4518" i="1"/>
  <c r="H4517" i="1"/>
  <c r="G4517" i="1"/>
  <c r="H4516" i="1"/>
  <c r="G4516" i="1"/>
  <c r="H4515" i="1"/>
  <c r="G4515" i="1"/>
  <c r="H4514" i="1"/>
  <c r="G4514" i="1"/>
  <c r="H4513" i="1"/>
  <c r="G4513" i="1"/>
  <c r="H4512" i="1"/>
  <c r="G4512" i="1"/>
  <c r="H4511" i="1"/>
  <c r="G4511" i="1"/>
  <c r="H4510" i="1"/>
  <c r="G4510" i="1"/>
  <c r="H4509" i="1"/>
  <c r="G4509" i="1"/>
  <c r="H4508" i="1"/>
  <c r="G4508" i="1"/>
  <c r="H4507" i="1"/>
  <c r="G4507" i="1"/>
  <c r="H4506" i="1"/>
  <c r="G4506" i="1"/>
  <c r="H4505" i="1"/>
  <c r="G4505" i="1"/>
  <c r="H4504" i="1"/>
  <c r="G4504" i="1"/>
  <c r="F4502" i="1"/>
  <c r="H4501" i="1"/>
  <c r="G4501" i="1"/>
  <c r="H4500" i="1"/>
  <c r="G4500" i="1"/>
  <c r="H4499" i="1"/>
  <c r="G4499" i="1"/>
  <c r="H4498" i="1"/>
  <c r="G4498" i="1"/>
  <c r="H4497" i="1"/>
  <c r="G4497" i="1"/>
  <c r="H4496" i="1"/>
  <c r="G4496" i="1"/>
  <c r="H4495" i="1"/>
  <c r="G4495" i="1"/>
  <c r="H4494" i="1"/>
  <c r="G4494" i="1"/>
  <c r="H4493" i="1"/>
  <c r="G4493" i="1"/>
  <c r="F4491" i="1"/>
  <c r="H4490" i="1"/>
  <c r="G4490" i="1"/>
  <c r="H4489" i="1"/>
  <c r="G4489" i="1"/>
  <c r="H4488" i="1"/>
  <c r="G4488" i="1"/>
  <c r="H4487" i="1"/>
  <c r="G4487" i="1"/>
  <c r="H4486" i="1"/>
  <c r="G4486" i="1"/>
  <c r="F4485" i="1"/>
  <c r="H4484" i="1"/>
  <c r="G4484" i="1"/>
  <c r="H4483" i="1"/>
  <c r="G4483" i="1"/>
  <c r="H4482" i="1"/>
  <c r="G4482" i="1"/>
  <c r="H4481" i="1"/>
  <c r="G4481" i="1"/>
  <c r="H4480" i="1"/>
  <c r="G4480" i="1"/>
  <c r="H4479" i="1"/>
  <c r="G4479" i="1"/>
  <c r="H4478" i="1"/>
  <c r="G4478" i="1"/>
  <c r="H4477" i="1"/>
  <c r="G4477" i="1"/>
  <c r="H4476" i="1"/>
  <c r="G4476" i="1"/>
  <c r="H4475" i="1"/>
  <c r="G4475" i="1"/>
  <c r="H4474" i="1"/>
  <c r="G4474" i="1"/>
  <c r="H4473" i="1"/>
  <c r="G4473" i="1"/>
  <c r="H4472" i="1"/>
  <c r="G4472" i="1"/>
  <c r="H4471" i="1"/>
  <c r="G4471" i="1"/>
  <c r="H4470" i="1"/>
  <c r="G4470" i="1"/>
  <c r="H4469" i="1"/>
  <c r="G4469" i="1"/>
  <c r="H4468" i="1"/>
  <c r="G4468" i="1"/>
  <c r="H4467" i="1"/>
  <c r="G4467" i="1"/>
  <c r="H4466" i="1"/>
  <c r="G4466" i="1"/>
  <c r="H4465" i="1"/>
  <c r="G4465" i="1"/>
  <c r="H4464" i="1"/>
  <c r="G4464" i="1"/>
  <c r="H4463" i="1"/>
  <c r="G4463" i="1"/>
  <c r="H4462" i="1"/>
  <c r="G4462" i="1"/>
  <c r="H4461" i="1"/>
  <c r="G4461" i="1"/>
  <c r="F4459" i="1"/>
  <c r="H4458" i="1"/>
  <c r="G4458" i="1"/>
  <c r="H4457" i="1"/>
  <c r="G4457" i="1"/>
  <c r="H4456" i="1"/>
  <c r="G4456" i="1"/>
  <c r="H4455" i="1"/>
  <c r="G4455" i="1"/>
  <c r="H4454" i="1"/>
  <c r="G4454" i="1"/>
  <c r="H4453" i="1"/>
  <c r="G4453" i="1"/>
  <c r="H4452" i="1"/>
  <c r="G4452" i="1"/>
  <c r="H4451" i="1"/>
  <c r="G4451" i="1"/>
  <c r="H4450" i="1"/>
  <c r="G4450" i="1"/>
  <c r="H4449" i="1"/>
  <c r="G4449" i="1"/>
  <c r="H4448" i="1"/>
  <c r="G4448" i="1"/>
  <c r="H4447" i="1"/>
  <c r="G4447" i="1"/>
  <c r="H4446" i="1"/>
  <c r="G4446" i="1"/>
  <c r="H4445" i="1"/>
  <c r="G4445" i="1"/>
  <c r="H4444" i="1"/>
  <c r="G4444" i="1"/>
  <c r="H4443" i="1"/>
  <c r="G4443" i="1"/>
  <c r="H4442" i="1"/>
  <c r="G4442" i="1"/>
  <c r="H4441" i="1"/>
  <c r="G4441" i="1"/>
  <c r="H4440" i="1"/>
  <c r="G4440" i="1"/>
  <c r="H4439" i="1"/>
  <c r="G4439" i="1"/>
  <c r="H4438" i="1"/>
  <c r="G4438" i="1"/>
  <c r="F4436" i="1"/>
  <c r="H4435" i="1"/>
  <c r="G4435" i="1"/>
  <c r="H4434" i="1"/>
  <c r="G4434" i="1"/>
  <c r="H4433" i="1"/>
  <c r="G4433" i="1"/>
  <c r="H4432" i="1"/>
  <c r="G4432" i="1"/>
  <c r="H4431" i="1"/>
  <c r="G4431" i="1"/>
  <c r="H4430" i="1"/>
  <c r="G4430" i="1"/>
  <c r="H4429" i="1"/>
  <c r="G4429" i="1"/>
  <c r="H4428" i="1"/>
  <c r="G4428" i="1"/>
  <c r="H4427" i="1"/>
  <c r="G4427" i="1"/>
  <c r="H4426" i="1"/>
  <c r="G4426" i="1"/>
  <c r="H4425" i="1"/>
  <c r="G4425" i="1"/>
  <c r="H4424" i="1"/>
  <c r="G4424" i="1"/>
  <c r="H4423" i="1"/>
  <c r="G4423" i="1"/>
  <c r="H4422" i="1"/>
  <c r="G4422" i="1"/>
  <c r="H4421" i="1"/>
  <c r="G4421" i="1"/>
  <c r="H4420" i="1"/>
  <c r="G4420" i="1"/>
  <c r="H4419" i="1"/>
  <c r="G4419" i="1"/>
  <c r="F4417" i="1"/>
  <c r="H4416" i="1"/>
  <c r="G4416" i="1"/>
  <c r="H4415" i="1"/>
  <c r="G4415" i="1"/>
  <c r="H4414" i="1"/>
  <c r="G4414" i="1"/>
  <c r="H4413" i="1"/>
  <c r="G4413" i="1"/>
  <c r="H4412" i="1"/>
  <c r="G4412" i="1"/>
  <c r="H4411" i="1"/>
  <c r="G4411" i="1"/>
  <c r="H4410" i="1"/>
  <c r="G4410" i="1"/>
  <c r="H4409" i="1"/>
  <c r="G4409" i="1"/>
  <c r="H4408" i="1"/>
  <c r="G4408" i="1"/>
  <c r="H4407" i="1"/>
  <c r="G4407" i="1"/>
  <c r="H4406" i="1"/>
  <c r="G4406" i="1"/>
  <c r="H4405" i="1"/>
  <c r="G4405" i="1"/>
  <c r="H4404" i="1"/>
  <c r="G4404" i="1"/>
  <c r="H4403" i="1"/>
  <c r="G4403" i="1"/>
  <c r="H4402" i="1"/>
  <c r="G4402" i="1"/>
  <c r="H4401" i="1"/>
  <c r="G4401" i="1"/>
  <c r="H4400" i="1"/>
  <c r="G4400" i="1"/>
  <c r="H4399" i="1"/>
  <c r="G4399" i="1"/>
  <c r="H4398" i="1"/>
  <c r="G4398" i="1"/>
  <c r="H4397" i="1"/>
  <c r="G4397" i="1"/>
  <c r="H4396" i="1"/>
  <c r="G4396" i="1"/>
  <c r="H4395" i="1"/>
  <c r="G4395" i="1"/>
  <c r="H4394" i="1"/>
  <c r="G4394" i="1"/>
  <c r="H4393" i="1"/>
  <c r="G4393" i="1"/>
  <c r="H4392" i="1"/>
  <c r="G4392" i="1"/>
  <c r="H4391" i="1"/>
  <c r="G4391" i="1"/>
  <c r="F4389" i="1"/>
  <c r="H4387" i="1"/>
  <c r="G4387" i="1"/>
  <c r="H4384" i="1"/>
  <c r="G4384" i="1"/>
  <c r="H4381" i="1"/>
  <c r="G4381" i="1"/>
  <c r="H4378" i="1"/>
  <c r="G4378" i="1"/>
  <c r="H4375" i="1"/>
  <c r="G4375" i="1"/>
  <c r="H4372" i="1"/>
  <c r="G4372" i="1"/>
  <c r="H4369" i="1"/>
  <c r="G4369" i="1"/>
  <c r="H4366" i="1"/>
  <c r="G4366" i="1"/>
  <c r="H4363" i="1"/>
  <c r="G4363" i="1"/>
  <c r="H4362" i="1"/>
  <c r="G4362" i="1"/>
  <c r="H4361" i="1"/>
  <c r="G4361" i="1"/>
  <c r="H4360" i="1"/>
  <c r="G4360" i="1"/>
  <c r="H4359" i="1"/>
  <c r="G4359" i="1"/>
  <c r="H4358" i="1"/>
  <c r="G4358" i="1"/>
  <c r="H4357" i="1"/>
  <c r="G4357" i="1"/>
  <c r="H4356" i="1"/>
  <c r="G4356" i="1"/>
  <c r="H4355" i="1"/>
  <c r="G4355" i="1"/>
  <c r="H4354" i="1"/>
  <c r="G4354" i="1"/>
  <c r="H4353" i="1"/>
  <c r="G4353" i="1"/>
  <c r="H4352" i="1"/>
  <c r="G4352" i="1"/>
  <c r="H4351" i="1"/>
  <c r="G4351" i="1"/>
  <c r="H4346" i="1"/>
  <c r="G4346" i="1"/>
  <c r="H4345" i="1"/>
  <c r="G4345" i="1"/>
  <c r="H4344" i="1"/>
  <c r="G4344" i="1"/>
  <c r="H4343" i="1"/>
  <c r="G4343" i="1"/>
  <c r="H4342" i="1"/>
  <c r="G4342" i="1"/>
  <c r="H4341" i="1"/>
  <c r="G4341" i="1"/>
  <c r="H4340" i="1"/>
  <c r="G4340" i="1"/>
  <c r="H4339" i="1"/>
  <c r="G4339" i="1"/>
  <c r="F4338" i="1"/>
  <c r="H4337" i="1"/>
  <c r="G4337" i="1"/>
  <c r="H4336" i="1"/>
  <c r="G4336" i="1"/>
  <c r="H4335" i="1"/>
  <c r="G4335" i="1"/>
  <c r="H4334" i="1"/>
  <c r="G4334" i="1"/>
  <c r="H4333" i="1"/>
  <c r="G4333" i="1"/>
  <c r="H4332" i="1"/>
  <c r="G4332" i="1"/>
  <c r="H4331" i="1"/>
  <c r="G4331" i="1"/>
  <c r="H4330" i="1"/>
  <c r="G4330" i="1"/>
  <c r="H4329" i="1"/>
  <c r="G4329" i="1"/>
  <c r="H4328" i="1"/>
  <c r="G4328" i="1"/>
  <c r="H4327" i="1"/>
  <c r="G4327" i="1"/>
  <c r="H4322" i="1"/>
  <c r="G4322" i="1"/>
  <c r="H4321" i="1"/>
  <c r="G4321" i="1"/>
  <c r="H4320" i="1"/>
  <c r="G4320" i="1"/>
  <c r="H4319" i="1"/>
  <c r="G4319" i="1"/>
  <c r="H4318" i="1"/>
  <c r="G4318" i="1"/>
  <c r="H4317" i="1"/>
  <c r="G4317" i="1"/>
  <c r="H4316" i="1"/>
  <c r="G4316" i="1"/>
  <c r="H4315" i="1"/>
  <c r="G4315" i="1"/>
  <c r="F4314" i="1"/>
  <c r="H4313" i="1"/>
  <c r="G4313" i="1"/>
  <c r="H4312" i="1"/>
  <c r="G4312" i="1"/>
  <c r="H4311" i="1"/>
  <c r="G4311" i="1"/>
  <c r="H4310" i="1"/>
  <c r="G4310" i="1"/>
  <c r="H4309" i="1"/>
  <c r="G4309" i="1"/>
  <c r="H4308" i="1"/>
  <c r="G4308" i="1"/>
  <c r="H4307" i="1"/>
  <c r="G4307" i="1"/>
  <c r="H4306" i="1"/>
  <c r="G4306" i="1"/>
  <c r="H4305" i="1"/>
  <c r="G4305" i="1"/>
  <c r="H4304" i="1"/>
  <c r="G4304" i="1"/>
  <c r="H4303" i="1"/>
  <c r="G4303" i="1"/>
  <c r="H4302" i="1"/>
  <c r="G4302" i="1"/>
  <c r="H4301" i="1"/>
  <c r="G4301" i="1"/>
  <c r="H4300" i="1"/>
  <c r="G4300" i="1"/>
  <c r="H4296" i="1"/>
  <c r="G4296" i="1"/>
  <c r="H4295" i="1"/>
  <c r="G4295" i="1"/>
  <c r="H4294" i="1"/>
  <c r="G4294" i="1"/>
  <c r="H4293" i="1"/>
  <c r="G4293" i="1"/>
  <c r="H4292" i="1"/>
  <c r="G4292" i="1"/>
  <c r="H4291" i="1"/>
  <c r="G4291" i="1"/>
  <c r="H4290" i="1"/>
  <c r="G4290" i="1"/>
  <c r="H4287" i="1"/>
  <c r="G4287" i="1"/>
  <c r="H4286" i="1"/>
  <c r="G4286" i="1"/>
  <c r="H4285" i="1"/>
  <c r="G4285" i="1"/>
  <c r="H4284" i="1"/>
  <c r="G4284" i="1"/>
  <c r="H4283" i="1"/>
  <c r="G4283" i="1"/>
  <c r="H4282" i="1"/>
  <c r="G4282" i="1"/>
  <c r="H4281" i="1"/>
  <c r="G4281" i="1"/>
  <c r="H4280" i="1"/>
  <c r="G4280" i="1"/>
  <c r="H4279" i="1"/>
  <c r="G4279" i="1"/>
  <c r="H4278" i="1"/>
  <c r="G4278" i="1"/>
  <c r="H4277" i="1"/>
  <c r="G4277" i="1"/>
  <c r="H4276" i="1"/>
  <c r="G4276" i="1"/>
  <c r="H4275" i="1"/>
  <c r="G4275" i="1"/>
  <c r="H4274" i="1"/>
  <c r="G4274" i="1"/>
  <c r="H4273" i="1"/>
  <c r="G4273" i="1"/>
  <c r="H4272" i="1"/>
  <c r="G4272" i="1"/>
  <c r="H4271" i="1"/>
  <c r="G4271" i="1"/>
  <c r="H4270" i="1"/>
  <c r="G4270" i="1"/>
  <c r="H4269" i="1"/>
  <c r="G4269" i="1"/>
  <c r="H4268" i="1"/>
  <c r="G4268" i="1"/>
  <c r="H4267" i="1"/>
  <c r="G4267" i="1"/>
  <c r="H4266" i="1"/>
  <c r="G4266" i="1"/>
  <c r="H4265" i="1"/>
  <c r="G4265" i="1"/>
  <c r="H4264" i="1"/>
  <c r="G4264" i="1"/>
  <c r="H4263" i="1"/>
  <c r="G4263" i="1"/>
  <c r="H4262" i="1"/>
  <c r="G4262" i="1"/>
  <c r="H4261" i="1"/>
  <c r="G4261" i="1"/>
  <c r="H4260" i="1"/>
  <c r="G4260" i="1"/>
  <c r="H4259" i="1"/>
  <c r="G4259" i="1"/>
  <c r="H4258" i="1"/>
  <c r="G4258" i="1"/>
  <c r="H4257" i="1"/>
  <c r="G4257" i="1"/>
  <c r="H4256" i="1"/>
  <c r="G4256" i="1"/>
  <c r="H4255" i="1"/>
  <c r="G4255" i="1"/>
  <c r="H4254" i="1"/>
  <c r="G4254" i="1"/>
  <c r="H4253" i="1"/>
  <c r="G4253" i="1"/>
  <c r="H4252" i="1"/>
  <c r="G4252" i="1"/>
  <c r="H4251" i="1"/>
  <c r="G4251" i="1"/>
  <c r="H4250" i="1"/>
  <c r="G4250" i="1"/>
  <c r="H4249" i="1"/>
  <c r="G4249" i="1"/>
  <c r="H4248" i="1"/>
  <c r="G4248" i="1"/>
  <c r="H4247" i="1"/>
  <c r="G4247" i="1"/>
  <c r="H4246" i="1"/>
  <c r="G4246" i="1"/>
  <c r="H4245" i="1"/>
  <c r="G4245" i="1"/>
  <c r="H4244" i="1"/>
  <c r="G4244" i="1"/>
  <c r="H4243" i="1"/>
  <c r="G4243" i="1"/>
  <c r="H4242" i="1"/>
  <c r="G4242" i="1"/>
  <c r="H4241" i="1"/>
  <c r="G4241" i="1"/>
  <c r="H4240" i="1"/>
  <c r="G4240" i="1"/>
  <c r="H4239" i="1"/>
  <c r="G4239" i="1"/>
  <c r="H4238" i="1"/>
  <c r="G4238" i="1"/>
  <c r="H4237" i="1"/>
  <c r="G4237" i="1"/>
  <c r="H4236" i="1"/>
  <c r="G4236" i="1"/>
  <c r="H4235" i="1"/>
  <c r="G4235" i="1"/>
  <c r="H4234" i="1"/>
  <c r="G4234" i="1"/>
  <c r="H4233" i="1"/>
  <c r="G4233" i="1"/>
  <c r="H4232" i="1"/>
  <c r="G4232" i="1"/>
  <c r="F4230" i="1"/>
  <c r="H4229" i="1"/>
  <c r="G4229" i="1"/>
  <c r="H4228" i="1"/>
  <c r="G4228" i="1"/>
  <c r="H4225" i="1"/>
  <c r="G4225" i="1"/>
  <c r="H4224" i="1"/>
  <c r="G4224" i="1"/>
  <c r="H4223" i="1"/>
  <c r="G4223" i="1"/>
  <c r="H4222" i="1"/>
  <c r="G4222" i="1"/>
  <c r="H4221" i="1"/>
  <c r="G4221" i="1"/>
  <c r="H4220" i="1"/>
  <c r="G4220" i="1"/>
  <c r="H4219" i="1"/>
  <c r="G4219" i="1"/>
  <c r="H4218" i="1"/>
  <c r="G4218" i="1"/>
  <c r="H4217" i="1"/>
  <c r="G4217" i="1"/>
  <c r="H4216" i="1"/>
  <c r="G4216" i="1"/>
  <c r="H4215" i="1"/>
  <c r="G4215" i="1"/>
  <c r="H4214" i="1"/>
  <c r="G4214" i="1"/>
  <c r="H4213" i="1"/>
  <c r="G4213" i="1"/>
  <c r="H4212" i="1"/>
  <c r="G4212" i="1"/>
  <c r="H4211" i="1"/>
  <c r="G4211" i="1"/>
  <c r="H4210" i="1"/>
  <c r="G4210" i="1"/>
  <c r="H4209" i="1"/>
  <c r="G4209" i="1"/>
  <c r="H4208" i="1"/>
  <c r="G4208" i="1"/>
  <c r="H4207" i="1"/>
  <c r="G4207" i="1"/>
  <c r="H4206" i="1"/>
  <c r="G4206" i="1"/>
  <c r="H4205" i="1"/>
  <c r="G4205" i="1"/>
  <c r="H4204" i="1"/>
  <c r="G4204" i="1"/>
  <c r="H4203" i="1"/>
  <c r="G4203" i="1"/>
  <c r="H4202" i="1"/>
  <c r="G4202" i="1"/>
  <c r="H4201" i="1"/>
  <c r="G4201" i="1"/>
  <c r="H4200" i="1"/>
  <c r="G4200" i="1"/>
  <c r="H4199" i="1"/>
  <c r="G4199" i="1"/>
  <c r="H4198" i="1"/>
  <c r="G4198" i="1"/>
  <c r="H4197" i="1"/>
  <c r="G4197" i="1"/>
  <c r="H4196" i="1"/>
  <c r="G4196" i="1"/>
  <c r="H4195" i="1"/>
  <c r="G4195" i="1"/>
  <c r="H4194" i="1"/>
  <c r="G4194" i="1"/>
  <c r="H4193" i="1"/>
  <c r="G4193" i="1"/>
  <c r="H4192" i="1"/>
  <c r="G4192" i="1"/>
  <c r="H4191" i="1"/>
  <c r="G4191" i="1"/>
  <c r="H4190" i="1"/>
  <c r="G4190" i="1"/>
  <c r="H4189" i="1"/>
  <c r="G4189" i="1"/>
  <c r="H4188" i="1"/>
  <c r="G4188" i="1"/>
  <c r="H4187" i="1"/>
  <c r="G4187" i="1"/>
  <c r="H4186" i="1"/>
  <c r="G4186" i="1"/>
  <c r="H4185" i="1"/>
  <c r="G4185" i="1"/>
  <c r="H4184" i="1"/>
  <c r="G4184" i="1"/>
  <c r="H4183" i="1"/>
  <c r="G4183" i="1"/>
  <c r="H4182" i="1"/>
  <c r="G4182" i="1"/>
  <c r="H4181" i="1"/>
  <c r="G4181" i="1"/>
  <c r="H4180" i="1"/>
  <c r="G4180" i="1"/>
  <c r="H4179" i="1"/>
  <c r="G4179" i="1"/>
  <c r="H4178" i="1"/>
  <c r="G4178" i="1"/>
  <c r="H4177" i="1"/>
  <c r="G4177" i="1"/>
  <c r="H4176" i="1"/>
  <c r="G4176" i="1"/>
  <c r="H4175" i="1"/>
  <c r="G4175" i="1"/>
  <c r="H4174" i="1"/>
  <c r="G4174" i="1"/>
  <c r="H4170" i="1"/>
  <c r="G4170" i="1"/>
  <c r="H4169" i="1"/>
  <c r="G4169" i="1"/>
  <c r="H4168" i="1"/>
  <c r="G4168" i="1"/>
  <c r="H4167" i="1"/>
  <c r="G4167" i="1"/>
  <c r="H4166" i="1"/>
  <c r="G4166" i="1"/>
  <c r="H4165" i="1"/>
  <c r="G4165" i="1"/>
  <c r="H4164" i="1"/>
  <c r="G4164" i="1"/>
  <c r="H4163" i="1"/>
  <c r="G4163" i="1"/>
  <c r="H4162" i="1"/>
  <c r="G4162" i="1"/>
  <c r="H4161" i="1"/>
  <c r="G4161" i="1"/>
  <c r="H4160" i="1"/>
  <c r="G4160" i="1"/>
  <c r="H4159" i="1"/>
  <c r="G4159" i="1"/>
  <c r="H4158" i="1"/>
  <c r="G4158" i="1"/>
  <c r="H4157" i="1"/>
  <c r="G4157" i="1"/>
  <c r="H4156" i="1"/>
  <c r="G4156" i="1"/>
  <c r="H4155" i="1"/>
  <c r="G4155" i="1"/>
  <c r="H4154" i="1"/>
  <c r="G4154" i="1"/>
  <c r="H4153" i="1"/>
  <c r="G4153" i="1"/>
  <c r="H4152" i="1"/>
  <c r="G4152" i="1"/>
  <c r="H4151" i="1"/>
  <c r="G4151" i="1"/>
  <c r="F4150" i="1"/>
  <c r="H4149" i="1"/>
  <c r="G4149" i="1"/>
  <c r="H4148" i="1"/>
  <c r="G4148" i="1"/>
  <c r="H4147" i="1"/>
  <c r="G4147" i="1"/>
  <c r="H4146" i="1"/>
  <c r="G4146" i="1"/>
  <c r="H4145" i="1"/>
  <c r="G4145" i="1"/>
  <c r="H4144" i="1"/>
  <c r="G4144" i="1"/>
  <c r="H4143" i="1"/>
  <c r="G4143" i="1"/>
  <c r="H4142" i="1"/>
  <c r="G4142" i="1"/>
  <c r="H4141" i="1"/>
  <c r="G4141" i="1"/>
  <c r="H4140" i="1"/>
  <c r="G4140" i="1"/>
  <c r="H4139" i="1"/>
  <c r="G4139" i="1"/>
  <c r="H4138" i="1"/>
  <c r="G4138" i="1"/>
  <c r="H4137" i="1"/>
  <c r="G4137" i="1"/>
  <c r="H4136" i="1"/>
  <c r="G4136" i="1"/>
  <c r="H4135" i="1"/>
  <c r="G4135" i="1"/>
  <c r="H4134" i="1"/>
  <c r="G4134" i="1"/>
  <c r="F4133" i="1"/>
  <c r="H4132" i="1"/>
  <c r="G4132" i="1"/>
  <c r="H4131" i="1"/>
  <c r="G4131" i="1"/>
  <c r="H4130" i="1"/>
  <c r="G4130" i="1"/>
  <c r="H4129" i="1"/>
  <c r="G4129" i="1"/>
  <c r="H4128" i="1"/>
  <c r="G4128" i="1"/>
  <c r="H4127" i="1"/>
  <c r="G4127" i="1"/>
  <c r="H4126" i="1"/>
  <c r="G4126" i="1"/>
  <c r="H4125" i="1"/>
  <c r="G4125" i="1"/>
  <c r="H4124" i="1"/>
  <c r="G4124" i="1"/>
  <c r="H4123" i="1"/>
  <c r="G4123" i="1"/>
  <c r="H4122" i="1"/>
  <c r="G4122" i="1"/>
  <c r="H4121" i="1"/>
  <c r="G4121" i="1"/>
  <c r="H4120" i="1"/>
  <c r="G4120" i="1"/>
  <c r="H4119" i="1"/>
  <c r="G4119" i="1"/>
  <c r="H4118" i="1"/>
  <c r="G4118" i="1"/>
  <c r="H4117" i="1"/>
  <c r="G4117" i="1"/>
  <c r="H4116" i="1"/>
  <c r="G4116" i="1"/>
  <c r="H4115" i="1"/>
  <c r="G4115" i="1"/>
  <c r="H4114" i="1"/>
  <c r="G4114" i="1"/>
  <c r="H4113" i="1"/>
  <c r="G4113" i="1"/>
  <c r="H4112" i="1"/>
  <c r="G4112" i="1"/>
  <c r="H4111" i="1"/>
  <c r="G4111" i="1"/>
  <c r="H4110" i="1"/>
  <c r="G4110" i="1"/>
  <c r="H4109" i="1"/>
  <c r="G4109" i="1"/>
  <c r="H4108" i="1"/>
  <c r="G4108" i="1"/>
  <c r="H4107" i="1"/>
  <c r="G4107" i="1"/>
  <c r="H4106" i="1"/>
  <c r="G4106" i="1"/>
  <c r="H4105" i="1"/>
  <c r="G4105" i="1"/>
  <c r="H4104" i="1"/>
  <c r="G4104" i="1"/>
  <c r="H4101" i="1"/>
  <c r="G4101" i="1"/>
  <c r="H4100" i="1"/>
  <c r="G4100" i="1"/>
  <c r="H4099" i="1"/>
  <c r="G4099" i="1"/>
  <c r="H4098" i="1"/>
  <c r="G4098" i="1"/>
  <c r="H4097" i="1"/>
  <c r="G4097" i="1"/>
  <c r="H4096" i="1"/>
  <c r="G4096" i="1"/>
  <c r="H4095" i="1"/>
  <c r="G4095" i="1"/>
  <c r="H4094" i="1"/>
  <c r="G4094" i="1"/>
  <c r="H4093" i="1"/>
  <c r="G4093" i="1"/>
  <c r="H4092" i="1"/>
  <c r="G4092" i="1"/>
  <c r="H4091" i="1"/>
  <c r="G4091" i="1"/>
  <c r="H4090" i="1"/>
  <c r="G4090" i="1"/>
  <c r="H4086" i="1"/>
  <c r="H4085" i="1"/>
  <c r="G4085" i="1"/>
  <c r="H4084" i="1"/>
  <c r="G4084" i="1"/>
  <c r="H4083" i="1"/>
  <c r="G4083" i="1"/>
  <c r="H4082" i="1"/>
  <c r="G4082" i="1"/>
  <c r="H4081" i="1"/>
  <c r="G4081" i="1"/>
  <c r="H4080" i="1"/>
  <c r="G4080" i="1"/>
  <c r="H4079" i="1"/>
  <c r="G4079" i="1"/>
  <c r="H4078" i="1"/>
  <c r="G4078" i="1"/>
  <c r="H4077" i="1"/>
  <c r="G4077" i="1"/>
  <c r="H4076" i="1"/>
  <c r="G4076" i="1"/>
  <c r="H4075" i="1"/>
  <c r="G4075" i="1"/>
  <c r="H4074" i="1"/>
  <c r="G4074" i="1"/>
  <c r="H4073" i="1"/>
  <c r="G4073" i="1"/>
  <c r="H4072" i="1"/>
  <c r="G4072" i="1"/>
  <c r="H4071" i="1"/>
  <c r="G4071" i="1"/>
  <c r="H4070" i="1"/>
  <c r="G4070" i="1"/>
  <c r="H4069" i="1"/>
  <c r="G4069" i="1"/>
  <c r="H4068" i="1"/>
  <c r="G4068" i="1"/>
  <c r="H4067" i="1"/>
  <c r="G4067" i="1"/>
  <c r="H4066" i="1"/>
  <c r="G4066" i="1"/>
  <c r="H4065" i="1"/>
  <c r="G4065" i="1"/>
  <c r="H4064" i="1"/>
  <c r="G4064" i="1"/>
  <c r="H4063" i="1"/>
  <c r="G4063" i="1"/>
  <c r="H4062" i="1"/>
  <c r="G4062" i="1"/>
  <c r="H4061" i="1"/>
  <c r="G4061" i="1"/>
  <c r="H4058" i="1"/>
  <c r="G4058" i="1"/>
  <c r="H4057" i="1"/>
  <c r="G4057" i="1"/>
  <c r="H4056" i="1"/>
  <c r="G4056" i="1"/>
  <c r="H4055" i="1"/>
  <c r="G4055" i="1"/>
  <c r="H4054" i="1"/>
  <c r="G4054" i="1"/>
  <c r="H4053" i="1"/>
  <c r="G4053" i="1"/>
  <c r="H4052" i="1"/>
  <c r="G4052" i="1"/>
  <c r="H4051" i="1"/>
  <c r="G4051" i="1"/>
  <c r="H4050" i="1"/>
  <c r="G4050" i="1"/>
  <c r="H4049" i="1"/>
  <c r="G4049" i="1"/>
  <c r="H4048" i="1"/>
  <c r="G4048" i="1"/>
  <c r="H4047" i="1"/>
  <c r="G4047" i="1"/>
  <c r="H4046" i="1"/>
  <c r="G4046" i="1"/>
  <c r="H4045" i="1"/>
  <c r="G4045" i="1"/>
  <c r="H4044" i="1"/>
  <c r="G4044" i="1"/>
  <c r="H4043" i="1"/>
  <c r="G4043" i="1"/>
  <c r="H4042" i="1"/>
  <c r="G4042" i="1"/>
  <c r="H4041" i="1"/>
  <c r="G4041" i="1"/>
  <c r="H4040" i="1"/>
  <c r="G4040" i="1"/>
  <c r="H4039" i="1"/>
  <c r="G4039" i="1"/>
  <c r="H4038" i="1"/>
  <c r="G4038" i="1"/>
  <c r="H4037" i="1"/>
  <c r="G4037" i="1"/>
  <c r="F4036" i="1"/>
  <c r="H4035" i="1"/>
  <c r="G4035" i="1"/>
  <c r="H4034" i="1"/>
  <c r="G4034" i="1"/>
  <c r="H4033" i="1"/>
  <c r="G4033" i="1"/>
  <c r="H4032" i="1"/>
  <c r="G4032" i="1"/>
  <c r="H4031" i="1"/>
  <c r="G4031" i="1"/>
  <c r="H4030" i="1"/>
  <c r="G4030" i="1"/>
  <c r="H4029" i="1"/>
  <c r="G4029" i="1"/>
  <c r="H4028" i="1"/>
  <c r="G4028" i="1"/>
  <c r="H4027" i="1"/>
  <c r="G4027" i="1"/>
  <c r="H4026" i="1"/>
  <c r="G4026" i="1"/>
  <c r="H4025" i="1"/>
  <c r="G4025" i="1"/>
  <c r="H4024" i="1"/>
  <c r="G4024" i="1"/>
  <c r="H4023" i="1"/>
  <c r="G4023" i="1"/>
  <c r="F4022" i="1"/>
  <c r="H4021" i="1"/>
  <c r="G4021" i="1"/>
  <c r="H4020" i="1"/>
  <c r="G4020" i="1"/>
  <c r="H4019" i="1"/>
  <c r="G4019" i="1"/>
  <c r="H4018" i="1"/>
  <c r="G4018" i="1"/>
  <c r="H4017" i="1"/>
  <c r="G4017" i="1"/>
  <c r="H4016" i="1"/>
  <c r="G4016" i="1"/>
  <c r="H4015" i="1"/>
  <c r="G4015" i="1"/>
  <c r="H4014" i="1"/>
  <c r="G4014" i="1"/>
  <c r="H4013" i="1"/>
  <c r="G4013" i="1"/>
  <c r="H4012" i="1"/>
  <c r="G4012" i="1"/>
  <c r="H4011" i="1"/>
  <c r="G4011" i="1"/>
  <c r="H4010" i="1"/>
  <c r="G4010" i="1"/>
  <c r="H4009" i="1"/>
  <c r="G4009" i="1"/>
  <c r="H4008" i="1"/>
  <c r="G4008" i="1"/>
  <c r="H4007" i="1"/>
  <c r="G4007" i="1"/>
  <c r="H4006" i="1"/>
  <c r="G4006" i="1"/>
  <c r="H4005" i="1"/>
  <c r="G4005" i="1"/>
  <c r="H4004" i="1"/>
  <c r="G4004" i="1"/>
  <c r="H4003" i="1"/>
  <c r="G4003" i="1"/>
  <c r="H4002" i="1"/>
  <c r="G4002" i="1"/>
  <c r="H4001" i="1"/>
  <c r="G4001" i="1"/>
  <c r="H4000" i="1"/>
  <c r="G4000" i="1"/>
  <c r="H3999" i="1"/>
  <c r="G3999" i="1"/>
  <c r="H3998" i="1"/>
  <c r="G3998" i="1"/>
  <c r="H3995" i="1"/>
  <c r="G3995" i="1"/>
  <c r="H3994" i="1"/>
  <c r="G3994" i="1"/>
  <c r="H3993" i="1"/>
  <c r="G3993" i="1"/>
  <c r="H3992" i="1"/>
  <c r="G3992" i="1"/>
  <c r="H3991" i="1"/>
  <c r="G3991" i="1"/>
  <c r="H3990" i="1"/>
  <c r="G3990" i="1"/>
  <c r="H3989" i="1"/>
  <c r="G3989" i="1"/>
  <c r="H3988" i="1"/>
  <c r="G3988" i="1"/>
  <c r="H3987" i="1"/>
  <c r="G3987" i="1"/>
  <c r="H3986" i="1"/>
  <c r="G3986" i="1"/>
  <c r="H3985" i="1"/>
  <c r="G3985" i="1"/>
  <c r="H3984" i="1"/>
  <c r="G3984" i="1"/>
  <c r="H3983" i="1"/>
  <c r="G3983" i="1"/>
  <c r="H3982" i="1"/>
  <c r="G3982" i="1"/>
  <c r="H3981" i="1"/>
  <c r="G3981" i="1"/>
  <c r="H3980" i="1"/>
  <c r="G3980" i="1"/>
  <c r="H3979" i="1"/>
  <c r="G3979" i="1"/>
  <c r="H3978" i="1"/>
  <c r="G3978" i="1"/>
  <c r="H3977" i="1"/>
  <c r="G3977" i="1"/>
  <c r="H3976" i="1"/>
  <c r="G3976" i="1"/>
  <c r="H3975" i="1"/>
  <c r="G3975" i="1"/>
  <c r="H3972" i="1"/>
  <c r="G3972" i="1"/>
  <c r="H3971" i="1"/>
  <c r="G3971" i="1"/>
  <c r="H3970" i="1"/>
  <c r="G3970" i="1"/>
  <c r="H3969" i="1"/>
  <c r="G3969" i="1"/>
  <c r="H3968" i="1"/>
  <c r="G3968" i="1"/>
  <c r="H3967" i="1"/>
  <c r="G3967" i="1"/>
  <c r="H3966" i="1"/>
  <c r="G3966" i="1"/>
  <c r="H3965" i="1"/>
  <c r="G3965" i="1"/>
  <c r="H3964" i="1"/>
  <c r="G3964" i="1"/>
  <c r="H3963" i="1"/>
  <c r="G3963" i="1"/>
  <c r="H3962" i="1"/>
  <c r="G3962" i="1"/>
  <c r="H3961" i="1"/>
  <c r="G3961" i="1"/>
  <c r="H3960" i="1"/>
  <c r="G3960" i="1"/>
  <c r="H3956" i="1"/>
  <c r="G3956" i="1"/>
  <c r="H3955" i="1"/>
  <c r="G3955" i="1"/>
  <c r="H3954" i="1"/>
  <c r="G3954" i="1"/>
  <c r="H3953" i="1"/>
  <c r="G3953" i="1"/>
  <c r="H3952" i="1"/>
  <c r="G3952" i="1"/>
  <c r="H3951" i="1"/>
  <c r="G3951" i="1"/>
  <c r="H3950" i="1"/>
  <c r="G3950" i="1"/>
  <c r="H3949" i="1"/>
  <c r="G3949" i="1"/>
  <c r="G3948" i="1"/>
  <c r="H3947" i="1"/>
  <c r="G3947" i="1"/>
  <c r="H3946" i="1"/>
  <c r="G3946" i="1"/>
  <c r="H3945" i="1"/>
  <c r="G3945" i="1"/>
  <c r="H3944" i="1"/>
  <c r="G3944" i="1"/>
  <c r="H3943" i="1"/>
  <c r="G3943" i="1"/>
  <c r="H3942" i="1"/>
  <c r="G3942" i="1"/>
  <c r="H3941" i="1"/>
  <c r="G3941" i="1"/>
  <c r="H3940" i="1"/>
  <c r="G3940" i="1"/>
  <c r="H3939" i="1"/>
  <c r="G3939" i="1"/>
  <c r="H3938" i="1"/>
  <c r="G3938" i="1"/>
  <c r="H3937" i="1"/>
  <c r="G3937" i="1"/>
  <c r="H3936" i="1"/>
  <c r="G3936" i="1"/>
  <c r="H3935" i="1"/>
  <c r="G3935" i="1"/>
  <c r="H3934" i="1"/>
  <c r="G3934" i="1"/>
  <c r="H3933" i="1"/>
  <c r="G3933" i="1"/>
  <c r="H3932" i="1"/>
  <c r="G3932" i="1"/>
  <c r="H3931" i="1"/>
  <c r="G3931" i="1"/>
  <c r="H3930" i="1"/>
  <c r="G3930" i="1"/>
  <c r="H3927" i="1"/>
  <c r="G3927" i="1"/>
  <c r="H3926" i="1"/>
  <c r="G3926" i="1"/>
  <c r="H3925" i="1"/>
  <c r="G3925" i="1"/>
  <c r="H3924" i="1"/>
  <c r="G3924" i="1"/>
  <c r="H3923" i="1"/>
  <c r="G3923" i="1"/>
  <c r="H3922" i="1"/>
  <c r="G3922" i="1"/>
  <c r="H3921" i="1"/>
  <c r="G3921" i="1"/>
  <c r="H3920" i="1"/>
  <c r="G3920" i="1"/>
  <c r="H3919" i="1"/>
  <c r="G3919" i="1"/>
  <c r="H3918" i="1"/>
  <c r="G3918" i="1"/>
  <c r="H3917" i="1"/>
  <c r="G3917" i="1"/>
  <c r="H3916" i="1"/>
  <c r="G3916" i="1"/>
  <c r="H3915" i="1"/>
  <c r="G3915" i="1"/>
  <c r="H3914" i="1"/>
  <c r="G3914" i="1"/>
  <c r="H3913" i="1"/>
  <c r="G3913" i="1"/>
  <c r="H3912" i="1"/>
  <c r="G3912" i="1"/>
  <c r="H3911" i="1"/>
  <c r="G3911" i="1"/>
  <c r="H3910" i="1"/>
  <c r="G3910" i="1"/>
  <c r="H3909" i="1"/>
  <c r="G3909" i="1"/>
  <c r="H3908" i="1"/>
  <c r="G3908" i="1"/>
  <c r="H3907" i="1"/>
  <c r="G3907" i="1"/>
  <c r="H3906" i="1"/>
  <c r="G3906" i="1"/>
  <c r="H3904" i="1"/>
  <c r="G3904" i="1"/>
  <c r="H3903" i="1"/>
  <c r="G3903" i="1"/>
  <c r="H3902" i="1"/>
  <c r="G3902" i="1"/>
  <c r="H3901" i="1"/>
  <c r="G3901" i="1"/>
  <c r="H3900" i="1"/>
  <c r="G3900" i="1"/>
  <c r="H3899" i="1"/>
  <c r="G3899" i="1"/>
  <c r="H3898" i="1"/>
  <c r="G3898" i="1"/>
  <c r="H3897" i="1"/>
  <c r="G3897" i="1"/>
  <c r="H3896" i="1"/>
  <c r="G3896" i="1"/>
  <c r="H3895" i="1"/>
  <c r="G3895" i="1"/>
  <c r="H3894" i="1"/>
  <c r="G3894" i="1"/>
  <c r="H3893" i="1"/>
  <c r="H3889" i="1"/>
  <c r="G3889" i="1"/>
  <c r="H3888" i="1"/>
  <c r="G3888" i="1"/>
  <c r="H3887" i="1"/>
  <c r="G3887" i="1"/>
  <c r="H3886" i="1"/>
  <c r="G3886" i="1"/>
  <c r="H3885" i="1"/>
  <c r="G3885" i="1"/>
  <c r="H3884" i="1"/>
  <c r="G3884" i="1"/>
  <c r="H3883" i="1"/>
  <c r="G3883" i="1"/>
  <c r="H3882" i="1"/>
  <c r="G3882" i="1"/>
  <c r="H3881" i="1"/>
  <c r="G3881" i="1"/>
  <c r="H3880" i="1"/>
  <c r="G3880" i="1"/>
  <c r="H3879" i="1"/>
  <c r="G3879" i="1"/>
  <c r="H3878" i="1"/>
  <c r="G3878" i="1"/>
  <c r="H3877" i="1"/>
  <c r="G3877" i="1"/>
  <c r="H3876" i="1"/>
  <c r="G3876" i="1"/>
  <c r="H3875" i="1"/>
  <c r="G3875" i="1"/>
  <c r="H3874" i="1"/>
  <c r="G3874" i="1"/>
  <c r="H3873" i="1"/>
  <c r="G3873" i="1"/>
  <c r="H3872" i="1"/>
  <c r="G3872" i="1"/>
  <c r="H3871" i="1"/>
  <c r="G3871" i="1"/>
  <c r="H3870" i="1"/>
  <c r="G3870" i="1"/>
  <c r="H3869" i="1"/>
  <c r="G3869" i="1"/>
  <c r="H3868" i="1"/>
  <c r="G3868" i="1"/>
  <c r="H3867" i="1"/>
  <c r="G3867" i="1"/>
  <c r="H3866" i="1"/>
  <c r="G3866" i="1"/>
  <c r="H3865" i="1"/>
  <c r="G3865" i="1"/>
  <c r="H3864" i="1"/>
  <c r="G3864" i="1"/>
  <c r="H3860" i="1"/>
  <c r="G3860" i="1"/>
  <c r="H3859" i="1"/>
  <c r="G3859" i="1"/>
  <c r="H3858" i="1"/>
  <c r="G3858" i="1"/>
  <c r="H3857" i="1"/>
  <c r="G3857" i="1"/>
  <c r="H3856" i="1"/>
  <c r="G3856" i="1"/>
  <c r="H3855" i="1"/>
  <c r="G3855" i="1"/>
  <c r="H3854" i="1"/>
  <c r="G3854" i="1"/>
  <c r="H3853" i="1"/>
  <c r="G3853" i="1"/>
  <c r="H3852" i="1"/>
  <c r="G3852" i="1"/>
  <c r="H3851" i="1"/>
  <c r="G3851" i="1"/>
  <c r="H3850" i="1"/>
  <c r="G3850" i="1"/>
  <c r="H3849" i="1"/>
  <c r="G3849" i="1"/>
  <c r="H3848" i="1"/>
  <c r="G3848" i="1"/>
  <c r="H3847" i="1"/>
  <c r="G3847" i="1"/>
  <c r="H3846" i="1"/>
  <c r="G3846" i="1"/>
  <c r="H3845" i="1"/>
  <c r="G3845" i="1"/>
  <c r="H3844" i="1"/>
  <c r="G3844" i="1"/>
  <c r="F3843" i="1"/>
  <c r="H3842" i="1"/>
  <c r="G3842" i="1"/>
  <c r="H3841" i="1"/>
  <c r="G3841" i="1"/>
  <c r="H3840" i="1"/>
  <c r="G3840" i="1"/>
  <c r="H3839" i="1"/>
  <c r="G3839" i="1"/>
  <c r="H3838" i="1"/>
  <c r="G3838" i="1"/>
  <c r="H3837" i="1"/>
  <c r="G3837" i="1"/>
  <c r="H3836" i="1"/>
  <c r="G3836" i="1"/>
  <c r="H3835" i="1"/>
  <c r="G3835" i="1"/>
  <c r="F3834" i="1"/>
  <c r="H3833" i="1"/>
  <c r="G3833" i="1"/>
  <c r="H3832" i="1"/>
  <c r="G3832" i="1"/>
  <c r="H3831" i="1"/>
  <c r="G3831" i="1"/>
  <c r="H3830" i="1"/>
  <c r="G3830" i="1"/>
  <c r="H3829" i="1"/>
  <c r="G3829" i="1"/>
  <c r="H3828" i="1"/>
  <c r="G3828" i="1"/>
  <c r="H3827" i="1"/>
  <c r="G3827" i="1"/>
  <c r="H3826" i="1"/>
  <c r="G3826" i="1"/>
  <c r="H3825" i="1"/>
  <c r="G3825" i="1"/>
  <c r="H3824" i="1"/>
  <c r="G3824" i="1"/>
  <c r="H3823" i="1"/>
  <c r="G3823" i="1"/>
  <c r="H3822" i="1"/>
  <c r="G3822" i="1"/>
  <c r="H3821" i="1"/>
  <c r="G3821" i="1"/>
  <c r="F3820" i="1"/>
  <c r="H3819" i="1"/>
  <c r="G3819" i="1"/>
  <c r="H3818" i="1"/>
  <c r="G3818" i="1"/>
  <c r="H3817" i="1"/>
  <c r="G3817" i="1"/>
  <c r="H3816" i="1"/>
  <c r="G3816" i="1"/>
  <c r="H3815" i="1"/>
  <c r="G3815" i="1"/>
  <c r="H3814" i="1"/>
  <c r="G3814" i="1"/>
  <c r="H3813" i="1"/>
  <c r="G3813" i="1"/>
  <c r="H3812" i="1"/>
  <c r="G3812" i="1"/>
  <c r="H3811" i="1"/>
  <c r="G3811" i="1"/>
  <c r="F3810" i="1"/>
  <c r="H3809" i="1"/>
  <c r="G3809" i="1"/>
  <c r="H3808" i="1"/>
  <c r="G3808" i="1"/>
  <c r="H3807" i="1"/>
  <c r="G3807" i="1"/>
  <c r="H3806" i="1"/>
  <c r="G3806" i="1"/>
  <c r="H3805" i="1"/>
  <c r="G3805" i="1"/>
  <c r="F3804" i="1"/>
  <c r="H3803" i="1"/>
  <c r="G3803" i="1"/>
  <c r="H3802" i="1"/>
  <c r="G3802" i="1"/>
  <c r="H3801" i="1"/>
  <c r="G3801" i="1"/>
  <c r="H3800" i="1"/>
  <c r="G3800" i="1"/>
  <c r="H3799" i="1"/>
  <c r="G3799" i="1"/>
  <c r="H3798" i="1"/>
  <c r="G3798" i="1"/>
  <c r="H3797" i="1"/>
  <c r="G3797" i="1"/>
  <c r="H3796" i="1"/>
  <c r="G3796" i="1"/>
  <c r="H3795" i="1"/>
  <c r="G3795" i="1"/>
  <c r="H3794" i="1"/>
  <c r="G3794" i="1"/>
  <c r="H3793" i="1"/>
  <c r="G3793" i="1"/>
  <c r="H3792" i="1"/>
  <c r="G3792" i="1"/>
  <c r="H3791" i="1"/>
  <c r="G3791" i="1"/>
  <c r="H3790" i="1"/>
  <c r="G3790" i="1"/>
  <c r="H3789" i="1"/>
  <c r="G3789" i="1"/>
  <c r="H3788" i="1"/>
  <c r="G3788" i="1"/>
  <c r="F3787" i="1"/>
  <c r="H3786" i="1"/>
  <c r="G3786" i="1"/>
  <c r="H3785" i="1"/>
  <c r="G3785" i="1"/>
  <c r="H3784" i="1"/>
  <c r="G3784" i="1"/>
  <c r="H3783" i="1"/>
  <c r="G3783" i="1"/>
  <c r="H3782" i="1"/>
  <c r="G3782" i="1"/>
  <c r="H3781" i="1"/>
  <c r="G3781" i="1"/>
  <c r="H3780" i="1"/>
  <c r="G3780" i="1"/>
  <c r="H3779" i="1"/>
  <c r="G3779" i="1"/>
  <c r="F3778" i="1"/>
  <c r="H3777" i="1"/>
  <c r="G3777" i="1"/>
  <c r="H3776" i="1"/>
  <c r="G3776" i="1"/>
  <c r="H3775" i="1"/>
  <c r="G3775" i="1"/>
  <c r="H3774" i="1"/>
  <c r="G3774" i="1"/>
  <c r="H3773" i="1"/>
  <c r="G3773" i="1"/>
  <c r="H3772" i="1"/>
  <c r="G3772" i="1"/>
  <c r="H3771" i="1"/>
  <c r="G3771" i="1"/>
  <c r="H3770" i="1"/>
  <c r="G3770" i="1"/>
  <c r="H3769" i="1"/>
  <c r="G3769" i="1"/>
  <c r="H3768" i="1"/>
  <c r="G3768" i="1"/>
  <c r="H3767" i="1"/>
  <c r="G3767" i="1"/>
  <c r="H3766" i="1"/>
  <c r="G3766" i="1"/>
  <c r="H3765" i="1"/>
  <c r="G3765" i="1"/>
  <c r="F3764" i="1"/>
  <c r="H3763" i="1"/>
  <c r="G3763" i="1"/>
  <c r="H3762" i="1"/>
  <c r="G3762" i="1"/>
  <c r="H3761" i="1"/>
  <c r="G3761" i="1"/>
  <c r="H3760" i="1"/>
  <c r="G3760" i="1"/>
  <c r="H3759" i="1"/>
  <c r="G3759" i="1"/>
  <c r="H3758" i="1"/>
  <c r="G3758" i="1"/>
  <c r="F3757" i="1"/>
  <c r="H3756" i="1"/>
  <c r="G3756" i="1"/>
  <c r="H3755" i="1"/>
  <c r="G3755" i="1"/>
  <c r="H3754" i="1"/>
  <c r="G3754" i="1"/>
  <c r="H3753" i="1"/>
  <c r="G3753" i="1"/>
  <c r="H3752" i="1"/>
  <c r="G3752" i="1"/>
  <c r="F3751" i="1"/>
  <c r="H3750" i="1"/>
  <c r="G3750" i="1"/>
  <c r="H3749" i="1"/>
  <c r="G3749" i="1"/>
  <c r="H3748" i="1"/>
  <c r="G3748" i="1"/>
  <c r="H3747" i="1"/>
  <c r="G3747" i="1"/>
  <c r="H3746" i="1"/>
  <c r="G3746" i="1"/>
  <c r="F3745" i="1"/>
  <c r="H3744" i="1"/>
  <c r="G3744" i="1"/>
  <c r="H3743" i="1"/>
  <c r="G3743" i="1"/>
  <c r="H3742" i="1"/>
  <c r="G3742" i="1"/>
  <c r="H3741" i="1"/>
  <c r="G3741" i="1"/>
  <c r="H3740" i="1"/>
  <c r="G3740" i="1"/>
  <c r="H3739" i="1"/>
  <c r="G3739" i="1"/>
  <c r="H3738" i="1"/>
  <c r="G3738" i="1"/>
  <c r="H3737" i="1"/>
  <c r="G3737" i="1"/>
  <c r="H3736" i="1"/>
  <c r="G3736" i="1"/>
  <c r="H3735" i="1"/>
  <c r="G3735" i="1"/>
  <c r="F3734" i="1"/>
  <c r="H3733" i="1"/>
  <c r="G3733" i="1"/>
  <c r="H3732" i="1"/>
  <c r="G3732" i="1"/>
  <c r="H3731" i="1"/>
  <c r="G3731" i="1"/>
  <c r="H3730" i="1"/>
  <c r="G3730" i="1"/>
  <c r="H3729" i="1"/>
  <c r="G3729" i="1"/>
  <c r="H3728" i="1"/>
  <c r="G3728" i="1"/>
  <c r="H3727" i="1"/>
  <c r="G3727" i="1"/>
  <c r="F3726" i="1"/>
  <c r="H3725" i="1"/>
  <c r="G3725" i="1"/>
  <c r="H3724" i="1"/>
  <c r="G3724" i="1"/>
  <c r="H3723" i="1"/>
  <c r="G3723" i="1"/>
  <c r="H3722" i="1"/>
  <c r="G3722" i="1"/>
  <c r="H3721" i="1"/>
  <c r="G3721" i="1"/>
  <c r="H3720" i="1"/>
  <c r="G3720" i="1"/>
  <c r="H3719" i="1"/>
  <c r="G3719" i="1"/>
  <c r="H3718" i="1"/>
  <c r="G3718" i="1"/>
  <c r="F3717" i="1"/>
  <c r="H3716" i="1"/>
  <c r="G3716" i="1"/>
  <c r="H3715" i="1"/>
  <c r="G3715" i="1"/>
  <c r="H3714" i="1"/>
  <c r="G3714" i="1"/>
  <c r="H3713" i="1"/>
  <c r="G3713" i="1"/>
  <c r="H3712" i="1"/>
  <c r="G3712" i="1"/>
  <c r="H3711" i="1"/>
  <c r="G3711" i="1"/>
  <c r="H3710" i="1"/>
  <c r="G3710" i="1"/>
  <c r="H3709" i="1"/>
  <c r="G3709" i="1"/>
  <c r="H3708" i="1"/>
  <c r="G3708" i="1"/>
  <c r="H3707" i="1"/>
  <c r="G3707" i="1"/>
  <c r="F3706" i="1"/>
  <c r="H3705" i="1"/>
  <c r="G3705" i="1"/>
  <c r="H3704" i="1"/>
  <c r="G3704" i="1"/>
  <c r="H3703" i="1"/>
  <c r="G3703" i="1"/>
  <c r="H3702" i="1"/>
  <c r="G3702" i="1"/>
  <c r="H3701" i="1"/>
  <c r="G3701" i="1"/>
  <c r="H3700" i="1"/>
  <c r="G3700" i="1"/>
  <c r="H3699" i="1"/>
  <c r="G3699" i="1"/>
  <c r="H3698" i="1"/>
  <c r="G3698" i="1"/>
  <c r="H3697" i="1"/>
  <c r="G3697" i="1"/>
  <c r="H3696" i="1"/>
  <c r="G3696" i="1"/>
  <c r="F3695" i="1"/>
  <c r="H3694" i="1"/>
  <c r="G3694" i="1"/>
  <c r="H3693" i="1"/>
  <c r="G3693" i="1"/>
  <c r="H3692" i="1"/>
  <c r="G3692" i="1"/>
  <c r="H3691" i="1"/>
  <c r="G3691" i="1"/>
  <c r="H3690" i="1"/>
  <c r="G3690" i="1"/>
  <c r="H3689" i="1"/>
  <c r="G3689" i="1"/>
  <c r="H3688" i="1"/>
  <c r="G3688" i="1"/>
  <c r="H3687" i="1"/>
  <c r="G3687" i="1"/>
  <c r="H3686" i="1"/>
  <c r="G3686" i="1"/>
  <c r="H3685" i="1"/>
  <c r="G3685" i="1"/>
  <c r="H3684" i="1"/>
  <c r="G3684" i="1"/>
  <c r="H3683" i="1"/>
  <c r="G3683" i="1"/>
  <c r="F3682" i="1"/>
  <c r="H3680" i="1"/>
  <c r="G3680" i="1"/>
  <c r="H3679" i="1"/>
  <c r="G3679" i="1"/>
  <c r="H3678" i="1"/>
  <c r="G3678" i="1"/>
  <c r="H3677" i="1"/>
  <c r="G3677" i="1"/>
  <c r="H3676" i="1"/>
  <c r="G3676" i="1"/>
  <c r="H3675" i="1"/>
  <c r="G3675" i="1"/>
  <c r="H3674" i="1"/>
  <c r="G3674" i="1"/>
  <c r="H3673" i="1"/>
  <c r="G3673" i="1"/>
  <c r="H3672" i="1"/>
  <c r="G3672" i="1"/>
  <c r="H3671" i="1"/>
  <c r="G3671" i="1"/>
  <c r="H3670" i="1"/>
  <c r="G3670" i="1"/>
  <c r="H3669" i="1"/>
  <c r="G3669" i="1"/>
  <c r="F3668" i="1"/>
  <c r="H3667" i="1"/>
  <c r="G3667" i="1"/>
  <c r="H3666" i="1"/>
  <c r="G3666" i="1"/>
  <c r="H3665" i="1"/>
  <c r="G3665" i="1"/>
  <c r="H3664" i="1"/>
  <c r="G3664" i="1"/>
  <c r="H3663" i="1"/>
  <c r="G3663" i="1"/>
  <c r="H3662" i="1"/>
  <c r="G3662" i="1"/>
  <c r="H3660" i="1"/>
  <c r="G3660" i="1"/>
  <c r="H3659" i="1"/>
  <c r="G3659" i="1"/>
  <c r="F3658" i="1"/>
  <c r="H3657" i="1"/>
  <c r="G3657" i="1"/>
  <c r="F3656" i="1"/>
  <c r="H3655" i="1"/>
  <c r="G3655" i="1"/>
  <c r="F3654" i="1"/>
  <c r="H3653" i="1"/>
  <c r="G3653" i="1"/>
  <c r="H3652" i="1"/>
  <c r="G3652" i="1"/>
  <c r="F3651" i="1"/>
  <c r="H3650" i="1"/>
  <c r="G3650" i="1"/>
  <c r="H3649" i="1"/>
  <c r="G3649" i="1"/>
  <c r="H3648" i="1"/>
  <c r="G3648" i="1"/>
  <c r="H3647" i="1"/>
  <c r="G3647" i="1"/>
  <c r="H3646" i="1"/>
  <c r="G3646" i="1"/>
  <c r="F3645" i="1"/>
  <c r="H3644" i="1"/>
  <c r="G3644" i="1"/>
  <c r="F3643" i="1"/>
  <c r="H3642" i="1"/>
  <c r="G3642" i="1"/>
  <c r="H3641" i="1"/>
  <c r="G3641" i="1"/>
  <c r="H3640" i="1"/>
  <c r="G3640" i="1"/>
  <c r="H3639" i="1"/>
  <c r="G3639" i="1"/>
  <c r="H3637" i="1"/>
  <c r="G3637" i="1"/>
  <c r="H3636" i="1"/>
  <c r="G3636" i="1"/>
  <c r="H3635" i="1"/>
  <c r="G3635" i="1"/>
  <c r="H3634" i="1"/>
  <c r="G3634" i="1"/>
  <c r="H3633" i="1"/>
  <c r="G3633" i="1"/>
  <c r="F3632" i="1"/>
  <c r="H3631" i="1"/>
  <c r="G3631" i="1"/>
  <c r="F3630" i="1"/>
  <c r="H3629" i="1"/>
  <c r="G3629" i="1"/>
  <c r="F3628" i="1"/>
  <c r="H3627" i="1"/>
  <c r="G3627" i="1"/>
  <c r="F3626" i="1"/>
  <c r="H3625" i="1"/>
  <c r="G3625" i="1"/>
  <c r="H3623" i="1"/>
  <c r="G3623" i="1"/>
  <c r="H3621" i="1"/>
  <c r="G3621" i="1"/>
  <c r="H3620" i="1"/>
  <c r="G3620" i="1"/>
  <c r="H3619" i="1"/>
  <c r="G3619" i="1"/>
  <c r="H3618" i="1"/>
  <c r="G3618" i="1"/>
  <c r="F3617" i="1"/>
  <c r="H3616" i="1"/>
  <c r="G3616" i="1"/>
  <c r="H3613" i="1"/>
  <c r="G3613" i="1"/>
  <c r="H3612" i="1"/>
  <c r="G3612" i="1"/>
  <c r="H3611" i="1"/>
  <c r="G3611" i="1"/>
  <c r="H3610" i="1"/>
  <c r="G3610" i="1"/>
  <c r="H3609" i="1"/>
  <c r="G3609" i="1"/>
  <c r="H3608" i="1"/>
  <c r="G3608" i="1"/>
  <c r="H3607" i="1"/>
  <c r="G3607" i="1"/>
  <c r="H3606" i="1"/>
  <c r="G3606" i="1"/>
  <c r="H3605" i="1"/>
  <c r="G3605" i="1"/>
  <c r="H3604" i="1"/>
  <c r="G3604" i="1"/>
  <c r="H3603" i="1"/>
  <c r="G3603" i="1"/>
  <c r="F3602" i="1"/>
  <c r="H3601" i="1"/>
  <c r="G3601" i="1"/>
  <c r="H3600" i="1"/>
  <c r="G3600" i="1"/>
  <c r="H3599" i="1"/>
  <c r="G3599" i="1"/>
  <c r="H3598" i="1"/>
  <c r="G3598" i="1"/>
  <c r="H3597" i="1"/>
  <c r="G3597" i="1"/>
  <c r="H3596" i="1"/>
  <c r="G3596" i="1"/>
  <c r="H3595" i="1"/>
  <c r="G3595" i="1"/>
  <c r="H3594" i="1"/>
  <c r="G3594" i="1"/>
  <c r="F3593" i="1"/>
  <c r="F3592" i="1"/>
  <c r="H3591" i="1"/>
  <c r="G3591" i="1"/>
  <c r="H3590" i="1"/>
  <c r="G3590" i="1"/>
  <c r="H3589" i="1"/>
  <c r="G3589" i="1"/>
  <c r="H3588" i="1"/>
  <c r="G3588" i="1"/>
  <c r="H3587" i="1"/>
  <c r="G3587" i="1"/>
  <c r="H3586" i="1"/>
  <c r="G3586" i="1"/>
  <c r="H3585" i="1"/>
  <c r="G3585" i="1"/>
  <c r="H3584" i="1"/>
  <c r="G3584" i="1"/>
  <c r="H3583" i="1"/>
  <c r="G3583" i="1"/>
  <c r="H3582" i="1"/>
  <c r="G3582" i="1"/>
  <c r="H3581" i="1"/>
  <c r="G3581" i="1"/>
  <c r="F3580" i="1"/>
  <c r="F3579" i="1"/>
  <c r="H3578" i="1"/>
  <c r="G3578" i="1"/>
  <c r="H3577" i="1"/>
  <c r="G3577" i="1"/>
  <c r="F3576" i="1"/>
  <c r="H3575" i="1"/>
  <c r="G3575" i="1"/>
  <c r="H3574" i="1"/>
  <c r="G3574" i="1"/>
  <c r="H3573" i="1"/>
  <c r="G3573" i="1"/>
  <c r="H3572" i="1"/>
  <c r="G3572" i="1"/>
  <c r="H3571" i="1"/>
  <c r="G3571" i="1"/>
  <c r="H3570" i="1"/>
  <c r="G3570" i="1"/>
  <c r="F3569" i="1"/>
  <c r="H3568" i="1"/>
  <c r="G3568" i="1"/>
  <c r="H3567" i="1"/>
  <c r="G3567" i="1"/>
  <c r="H3566" i="1"/>
  <c r="G3566" i="1"/>
  <c r="H3565" i="1"/>
  <c r="G3565" i="1"/>
  <c r="H3564" i="1"/>
  <c r="G3564" i="1"/>
  <c r="H3563" i="1"/>
  <c r="G3563" i="1"/>
  <c r="H3562" i="1"/>
  <c r="G3562" i="1"/>
  <c r="H3561" i="1"/>
  <c r="G3561" i="1"/>
  <c r="H3560" i="1"/>
  <c r="G3560" i="1"/>
  <c r="H3559" i="1"/>
  <c r="G3559" i="1"/>
  <c r="F3558" i="1"/>
  <c r="G3556" i="1"/>
  <c r="H3555" i="1"/>
  <c r="G3555" i="1"/>
  <c r="H3554" i="1"/>
  <c r="G3554" i="1"/>
  <c r="H3553" i="1"/>
  <c r="G3553" i="1"/>
  <c r="H3552" i="1"/>
  <c r="G3552" i="1"/>
  <c r="F3551" i="1"/>
  <c r="H3550" i="1"/>
  <c r="G3550" i="1"/>
  <c r="H3549" i="1"/>
  <c r="G3549" i="1"/>
  <c r="F3548" i="1"/>
  <c r="H3547" i="1"/>
  <c r="G3547" i="1"/>
  <c r="H3546" i="1"/>
  <c r="G3546" i="1"/>
  <c r="H3545" i="1"/>
  <c r="G3545" i="1"/>
  <c r="H3544" i="1"/>
  <c r="G3544" i="1"/>
  <c r="H3543" i="1"/>
  <c r="G3543" i="1"/>
  <c r="H3542" i="1"/>
  <c r="G3542" i="1"/>
  <c r="H3541" i="1"/>
  <c r="G3541" i="1"/>
  <c r="F3540" i="1"/>
  <c r="H3539" i="1"/>
  <c r="G3539" i="1"/>
  <c r="H3538" i="1"/>
  <c r="G3538" i="1"/>
  <c r="H3537" i="1"/>
  <c r="G3537" i="1"/>
  <c r="H3536" i="1"/>
  <c r="G3536" i="1"/>
  <c r="H3535" i="1"/>
  <c r="G3535" i="1"/>
  <c r="H3534" i="1"/>
  <c r="G3534" i="1"/>
  <c r="H3533" i="1"/>
  <c r="G3533" i="1"/>
  <c r="H3532" i="1"/>
  <c r="G3532" i="1"/>
  <c r="H3531" i="1"/>
  <c r="G3531" i="1"/>
  <c r="H3530" i="1"/>
  <c r="G3530" i="1"/>
  <c r="F3529" i="1"/>
  <c r="H3528" i="1"/>
  <c r="G3528" i="1"/>
  <c r="H3527" i="1"/>
  <c r="G3527" i="1"/>
  <c r="H3526" i="1"/>
  <c r="G3526" i="1"/>
  <c r="H3525" i="1"/>
  <c r="G3525" i="1"/>
  <c r="H3524" i="1"/>
  <c r="G3524" i="1"/>
  <c r="H3523" i="1"/>
  <c r="G3523" i="1"/>
  <c r="H3522" i="1"/>
  <c r="G3522" i="1"/>
  <c r="H3521" i="1"/>
  <c r="G3521" i="1"/>
  <c r="H3520" i="1"/>
  <c r="G3520" i="1"/>
  <c r="H3519" i="1"/>
  <c r="G3519" i="1"/>
  <c r="H3518" i="1"/>
  <c r="G3518" i="1"/>
  <c r="F3517" i="1"/>
  <c r="H3515" i="1"/>
  <c r="G3515" i="1"/>
  <c r="H3514" i="1"/>
  <c r="G3514" i="1"/>
  <c r="H3513" i="1"/>
  <c r="G3513" i="1"/>
  <c r="H3512" i="1"/>
  <c r="G3512" i="1"/>
  <c r="H3511" i="1"/>
  <c r="G3511" i="1"/>
  <c r="H3510" i="1"/>
  <c r="G3510" i="1"/>
  <c r="H3509" i="1"/>
  <c r="G3509" i="1"/>
  <c r="H3508" i="1"/>
  <c r="G3508" i="1"/>
  <c r="H3507" i="1"/>
  <c r="G3507" i="1"/>
  <c r="H3506" i="1"/>
  <c r="G3506" i="1"/>
  <c r="H3505" i="1"/>
  <c r="G3505" i="1"/>
  <c r="H3504" i="1"/>
  <c r="G3504" i="1"/>
  <c r="H3503" i="1"/>
  <c r="G3503" i="1"/>
  <c r="H3502" i="1"/>
  <c r="G3502" i="1"/>
  <c r="H3501" i="1"/>
  <c r="G3501" i="1"/>
  <c r="H3500" i="1"/>
  <c r="G3500" i="1"/>
  <c r="H3499" i="1"/>
  <c r="G3499" i="1"/>
  <c r="H3498" i="1"/>
  <c r="G3498" i="1"/>
  <c r="H3497" i="1"/>
  <c r="G3497" i="1"/>
  <c r="H3496" i="1"/>
  <c r="G3496" i="1"/>
  <c r="H3495" i="1"/>
  <c r="G3495" i="1"/>
  <c r="H3494" i="1"/>
  <c r="G3494" i="1"/>
  <c r="H3493" i="1"/>
  <c r="G3493" i="1"/>
  <c r="H3492" i="1"/>
  <c r="G3492" i="1"/>
  <c r="H3491" i="1"/>
  <c r="G3491" i="1"/>
  <c r="H3490" i="1"/>
  <c r="G3490" i="1"/>
  <c r="H3489" i="1"/>
  <c r="G3489" i="1"/>
  <c r="H3488" i="1"/>
  <c r="G3488" i="1"/>
  <c r="H3487" i="1"/>
  <c r="G3487" i="1"/>
  <c r="H3486" i="1"/>
  <c r="G3486" i="1"/>
  <c r="H3485" i="1"/>
  <c r="G3485" i="1"/>
  <c r="H3484" i="1"/>
  <c r="G3484" i="1"/>
  <c r="H3483" i="1"/>
  <c r="G3483" i="1"/>
  <c r="H3482" i="1"/>
  <c r="G3482" i="1"/>
  <c r="H3481" i="1"/>
  <c r="G3481" i="1"/>
  <c r="H3480" i="1"/>
  <c r="G3480" i="1"/>
  <c r="H3478" i="1"/>
  <c r="G3478" i="1"/>
  <c r="H3477" i="1"/>
  <c r="G3477" i="1"/>
  <c r="H3476" i="1"/>
  <c r="G3476" i="1"/>
  <c r="H3475" i="1"/>
  <c r="G3475" i="1"/>
  <c r="H3474" i="1"/>
  <c r="G3474" i="1"/>
  <c r="H3473" i="1"/>
  <c r="G3473" i="1"/>
  <c r="H3472" i="1"/>
  <c r="G3472" i="1"/>
  <c r="H3471" i="1"/>
  <c r="G3471" i="1"/>
  <c r="H3470" i="1"/>
  <c r="G3470" i="1"/>
  <c r="H3469" i="1"/>
  <c r="G3469" i="1"/>
  <c r="H3466" i="1"/>
  <c r="G3466" i="1"/>
  <c r="H3465" i="1"/>
  <c r="G3465" i="1"/>
  <c r="H3464" i="1"/>
  <c r="G3464" i="1"/>
  <c r="H3463" i="1"/>
  <c r="G3463" i="1"/>
  <c r="H3462" i="1"/>
  <c r="G3462" i="1"/>
  <c r="H3461" i="1"/>
  <c r="G3461" i="1"/>
  <c r="H3460" i="1"/>
  <c r="G3460" i="1"/>
  <c r="H3459" i="1"/>
  <c r="G3459" i="1"/>
  <c r="H3458" i="1"/>
  <c r="G3458" i="1"/>
  <c r="H3457" i="1"/>
  <c r="G3457" i="1"/>
  <c r="H3456" i="1"/>
  <c r="G3456" i="1"/>
  <c r="H3455" i="1"/>
  <c r="G3455" i="1"/>
  <c r="H3454" i="1"/>
  <c r="G3454" i="1"/>
  <c r="H3453" i="1"/>
  <c r="G3453" i="1"/>
  <c r="H3452" i="1"/>
  <c r="G3452" i="1"/>
  <c r="H3451" i="1"/>
  <c r="G3451" i="1"/>
  <c r="H3450" i="1"/>
  <c r="G3450" i="1"/>
  <c r="H3449" i="1"/>
  <c r="G3449" i="1"/>
  <c r="H3448" i="1"/>
  <c r="G3448" i="1"/>
  <c r="H3447" i="1"/>
  <c r="G3447" i="1"/>
  <c r="H3446" i="1"/>
  <c r="G3446" i="1"/>
  <c r="H3445" i="1"/>
  <c r="G3445" i="1"/>
  <c r="H3444" i="1"/>
  <c r="G3444" i="1"/>
  <c r="H3443" i="1"/>
  <c r="G3443" i="1"/>
  <c r="H3442" i="1"/>
  <c r="G3442" i="1"/>
  <c r="H3441" i="1"/>
  <c r="G3441" i="1"/>
  <c r="H3440" i="1"/>
  <c r="G3440" i="1"/>
  <c r="H3439" i="1"/>
  <c r="G3439" i="1"/>
  <c r="H3438" i="1"/>
  <c r="G3438" i="1"/>
  <c r="H3437" i="1"/>
  <c r="G3437" i="1"/>
  <c r="H3436" i="1"/>
  <c r="G3436" i="1"/>
  <c r="H3435" i="1"/>
  <c r="G3435" i="1"/>
  <c r="H3434" i="1"/>
  <c r="G3434" i="1"/>
  <c r="H3433" i="1"/>
  <c r="G3433" i="1"/>
  <c r="H3432" i="1"/>
  <c r="G3432" i="1"/>
  <c r="H3431" i="1"/>
  <c r="G3431" i="1"/>
  <c r="H3430" i="1"/>
  <c r="G3430" i="1"/>
  <c r="H3429" i="1"/>
  <c r="G3429" i="1"/>
  <c r="H3428" i="1"/>
  <c r="G3428" i="1"/>
  <c r="H3427" i="1"/>
  <c r="G3427" i="1"/>
  <c r="H3426" i="1"/>
  <c r="G3426" i="1"/>
  <c r="H3425" i="1"/>
  <c r="G3425" i="1"/>
  <c r="H3424" i="1"/>
  <c r="G3424" i="1"/>
  <c r="H3423" i="1"/>
  <c r="G3423" i="1"/>
  <c r="H3422" i="1"/>
  <c r="G3422" i="1"/>
  <c r="H3421" i="1"/>
  <c r="G3421" i="1"/>
  <c r="H3420" i="1"/>
  <c r="G3420" i="1"/>
  <c r="H3419" i="1"/>
  <c r="G3419" i="1"/>
  <c r="H3418" i="1"/>
  <c r="G3418" i="1"/>
  <c r="H3417" i="1"/>
  <c r="G3417" i="1"/>
  <c r="H3416" i="1"/>
  <c r="G3416" i="1"/>
  <c r="H3415" i="1"/>
  <c r="G3415" i="1"/>
  <c r="H3414" i="1"/>
  <c r="G3414" i="1"/>
  <c r="H3413" i="1"/>
  <c r="G3413" i="1"/>
  <c r="H3412" i="1"/>
  <c r="G3412" i="1"/>
  <c r="H3411" i="1"/>
  <c r="G3411" i="1"/>
  <c r="H3410" i="1"/>
  <c r="G3410" i="1"/>
  <c r="H3409" i="1"/>
  <c r="G3409" i="1"/>
  <c r="H3408" i="1"/>
  <c r="G3408" i="1"/>
  <c r="H3406" i="1"/>
  <c r="G3406" i="1"/>
  <c r="H3405" i="1"/>
  <c r="G3405" i="1"/>
  <c r="H3404" i="1"/>
  <c r="G3404" i="1"/>
  <c r="H3403" i="1"/>
  <c r="G3403" i="1"/>
  <c r="H3402" i="1"/>
  <c r="G3402" i="1"/>
  <c r="H3401" i="1"/>
  <c r="G3401" i="1"/>
  <c r="H3400" i="1"/>
  <c r="G3400" i="1"/>
  <c r="H3399" i="1"/>
  <c r="G3399" i="1"/>
  <c r="H3396" i="1"/>
  <c r="G3396" i="1"/>
  <c r="H3395" i="1"/>
  <c r="G3395" i="1"/>
  <c r="H3394" i="1"/>
  <c r="G3394" i="1"/>
  <c r="H3393" i="1"/>
  <c r="G3393" i="1"/>
  <c r="H3392" i="1"/>
  <c r="G3392" i="1"/>
  <c r="H3391" i="1"/>
  <c r="G3391" i="1"/>
  <c r="H3390" i="1"/>
  <c r="G3390" i="1"/>
  <c r="H3389" i="1"/>
  <c r="G3389" i="1"/>
  <c r="H3388" i="1"/>
  <c r="G3388" i="1"/>
  <c r="H3387" i="1"/>
  <c r="G3387" i="1"/>
  <c r="H3386" i="1"/>
  <c r="G3386" i="1"/>
  <c r="H3385" i="1"/>
  <c r="G3385" i="1"/>
  <c r="H3384" i="1"/>
  <c r="G3384" i="1"/>
  <c r="H3383" i="1"/>
  <c r="G3383" i="1"/>
  <c r="H3382" i="1"/>
  <c r="G3382" i="1"/>
  <c r="H3381" i="1"/>
  <c r="G3381" i="1"/>
  <c r="H3380" i="1"/>
  <c r="G3380" i="1"/>
  <c r="H3379" i="1"/>
  <c r="G3379" i="1"/>
  <c r="H3376" i="1"/>
  <c r="G3376" i="1"/>
  <c r="H3375" i="1"/>
  <c r="G3375" i="1"/>
  <c r="H3374" i="1"/>
  <c r="G3374" i="1"/>
  <c r="H3373" i="1"/>
  <c r="G3373" i="1"/>
  <c r="H3372" i="1"/>
  <c r="G3372" i="1"/>
  <c r="H3371" i="1"/>
  <c r="G3371" i="1"/>
  <c r="H3370" i="1"/>
  <c r="G3370" i="1"/>
  <c r="H3369" i="1"/>
  <c r="G3369" i="1"/>
  <c r="H3368" i="1"/>
  <c r="G3368" i="1"/>
  <c r="H3367" i="1"/>
  <c r="G3367" i="1"/>
  <c r="H3366" i="1"/>
  <c r="G3366" i="1"/>
  <c r="H3365" i="1"/>
  <c r="G3365" i="1"/>
  <c r="H3364" i="1"/>
  <c r="G3364" i="1"/>
  <c r="H3363" i="1"/>
  <c r="G3363" i="1"/>
  <c r="H3362" i="1"/>
  <c r="G3362" i="1"/>
  <c r="H3361" i="1"/>
  <c r="G3361" i="1"/>
  <c r="H3360" i="1"/>
  <c r="G3360" i="1"/>
  <c r="H3359" i="1"/>
  <c r="G3359" i="1"/>
  <c r="H3358" i="1"/>
  <c r="G3358" i="1"/>
  <c r="H3357" i="1"/>
  <c r="G3357" i="1"/>
  <c r="H3356" i="1"/>
  <c r="G3356" i="1"/>
  <c r="H3355" i="1"/>
  <c r="G3355" i="1"/>
  <c r="H3354" i="1"/>
  <c r="G3354" i="1"/>
  <c r="H3353" i="1"/>
  <c r="G3353" i="1"/>
  <c r="H3352" i="1"/>
  <c r="G3352" i="1"/>
  <c r="H3351" i="1"/>
  <c r="G3351" i="1"/>
  <c r="H3350" i="1"/>
  <c r="G3350" i="1"/>
  <c r="H3349" i="1"/>
  <c r="G3349" i="1"/>
  <c r="H3348" i="1"/>
  <c r="G3348" i="1"/>
  <c r="H3347" i="1"/>
  <c r="G3347" i="1"/>
  <c r="H3346" i="1"/>
  <c r="G3346" i="1"/>
  <c r="H3345" i="1"/>
  <c r="G3345" i="1"/>
  <c r="H3344" i="1"/>
  <c r="G3344" i="1"/>
  <c r="H3343" i="1"/>
  <c r="G3343" i="1"/>
  <c r="H3342" i="1"/>
  <c r="G3342" i="1"/>
  <c r="H3341" i="1"/>
  <c r="G3341" i="1"/>
  <c r="H3340" i="1"/>
  <c r="G3340" i="1"/>
  <c r="H3339" i="1"/>
  <c r="G3339" i="1"/>
  <c r="H3338" i="1"/>
  <c r="G3338" i="1"/>
  <c r="H3337" i="1"/>
  <c r="G3337" i="1"/>
  <c r="H3336" i="1"/>
  <c r="G3336" i="1"/>
  <c r="H3335" i="1"/>
  <c r="G3335" i="1"/>
  <c r="H3334" i="1"/>
  <c r="G3334" i="1"/>
  <c r="H3333" i="1"/>
  <c r="G3333" i="1"/>
  <c r="H3331" i="1"/>
  <c r="G3331" i="1"/>
  <c r="H3330" i="1"/>
  <c r="G3330" i="1"/>
  <c r="H3329" i="1"/>
  <c r="G3329" i="1"/>
  <c r="H3328" i="1"/>
  <c r="G3328" i="1"/>
  <c r="H3327" i="1"/>
  <c r="G3327" i="1"/>
  <c r="H3326" i="1"/>
  <c r="G3326" i="1"/>
  <c r="H3325" i="1"/>
  <c r="G3325" i="1"/>
  <c r="H3324" i="1"/>
  <c r="G3324" i="1"/>
  <c r="H3323" i="1"/>
  <c r="G3323" i="1"/>
  <c r="H3322" i="1"/>
  <c r="G3322" i="1"/>
  <c r="H3321" i="1"/>
  <c r="G3321" i="1"/>
  <c r="H3320" i="1"/>
  <c r="G3320" i="1"/>
  <c r="H3319" i="1"/>
  <c r="G3319" i="1"/>
  <c r="H3318" i="1"/>
  <c r="G3318" i="1"/>
  <c r="H3317" i="1"/>
  <c r="G3317" i="1"/>
  <c r="H3316" i="1"/>
  <c r="G3316" i="1"/>
  <c r="H3315" i="1"/>
  <c r="G3315" i="1"/>
  <c r="H3314" i="1"/>
  <c r="G3314" i="1"/>
  <c r="H3313" i="1"/>
  <c r="G3313" i="1"/>
  <c r="H3312" i="1"/>
  <c r="G3312" i="1"/>
  <c r="H3311" i="1"/>
  <c r="G3311" i="1"/>
  <c r="H3310" i="1"/>
  <c r="G3310" i="1"/>
  <c r="H3309" i="1"/>
  <c r="G3309" i="1"/>
  <c r="H3308" i="1"/>
  <c r="G3308" i="1"/>
  <c r="H3307" i="1"/>
  <c r="G3307" i="1"/>
  <c r="H3306" i="1"/>
  <c r="G3306" i="1"/>
  <c r="H3305" i="1"/>
  <c r="G3305" i="1"/>
  <c r="F3304" i="1"/>
  <c r="H3303" i="1"/>
  <c r="G3303" i="1"/>
  <c r="H3302" i="1"/>
  <c r="G3302" i="1"/>
  <c r="H3301" i="1"/>
  <c r="G3301" i="1"/>
  <c r="H3300" i="1"/>
  <c r="G3300" i="1"/>
  <c r="H3299" i="1"/>
  <c r="G3299" i="1"/>
  <c r="H3298" i="1"/>
  <c r="G3298" i="1"/>
  <c r="H3297" i="1"/>
  <c r="G3297" i="1"/>
  <c r="H3296" i="1"/>
  <c r="G3296" i="1"/>
  <c r="H3295" i="1"/>
  <c r="G3295" i="1"/>
  <c r="H3294" i="1"/>
  <c r="G3294" i="1"/>
  <c r="H3293" i="1"/>
  <c r="G3293" i="1"/>
  <c r="H3292" i="1"/>
  <c r="G3292" i="1"/>
  <c r="H3291" i="1"/>
  <c r="G3291" i="1"/>
  <c r="H3290" i="1"/>
  <c r="G3290" i="1"/>
  <c r="H3289" i="1"/>
  <c r="G3289" i="1"/>
  <c r="H3288" i="1"/>
  <c r="G3288" i="1"/>
  <c r="H3287" i="1"/>
  <c r="G3287" i="1"/>
  <c r="H3286" i="1"/>
  <c r="G3286" i="1"/>
  <c r="H3285" i="1"/>
  <c r="G3285" i="1"/>
  <c r="H3284" i="1"/>
  <c r="G3284" i="1"/>
  <c r="H3283" i="1"/>
  <c r="G3283" i="1"/>
  <c r="H3282" i="1"/>
  <c r="G3282" i="1"/>
  <c r="H3281" i="1"/>
  <c r="G3281" i="1"/>
  <c r="H3280" i="1"/>
  <c r="G3280" i="1"/>
  <c r="H3279" i="1"/>
  <c r="G3279" i="1"/>
  <c r="H3278" i="1"/>
  <c r="G3278" i="1"/>
  <c r="H3277" i="1"/>
  <c r="G3277" i="1"/>
  <c r="H3276" i="1"/>
  <c r="G3276" i="1"/>
  <c r="H3275" i="1"/>
  <c r="G3275" i="1"/>
  <c r="H3274" i="1"/>
  <c r="G3274" i="1"/>
  <c r="H3273" i="1"/>
  <c r="G3273" i="1"/>
  <c r="H3272" i="1"/>
  <c r="G3272" i="1"/>
  <c r="H3271" i="1"/>
  <c r="G3271" i="1"/>
  <c r="H3270" i="1"/>
  <c r="G3270" i="1"/>
  <c r="H3269" i="1"/>
  <c r="G3269" i="1"/>
  <c r="H3268" i="1"/>
  <c r="G3268" i="1"/>
  <c r="H3267" i="1"/>
  <c r="G3267" i="1"/>
  <c r="H3266" i="1"/>
  <c r="G3266" i="1"/>
  <c r="H3265" i="1"/>
  <c r="G3265" i="1"/>
  <c r="H3264" i="1"/>
  <c r="G3264" i="1"/>
  <c r="H3263" i="1"/>
  <c r="G3263" i="1"/>
  <c r="H3262" i="1"/>
  <c r="G3262" i="1"/>
  <c r="H3261" i="1"/>
  <c r="G3261" i="1"/>
  <c r="H3260" i="1"/>
  <c r="G3260" i="1"/>
  <c r="H3259" i="1"/>
  <c r="G3259" i="1"/>
  <c r="H3258" i="1"/>
  <c r="G3258" i="1"/>
  <c r="H3257" i="1"/>
  <c r="G3257" i="1"/>
  <c r="H3256" i="1"/>
  <c r="G3256" i="1"/>
  <c r="H3255" i="1"/>
  <c r="G3255" i="1"/>
  <c r="H3254" i="1"/>
  <c r="G3254" i="1"/>
  <c r="H3253" i="1"/>
  <c r="G3253" i="1"/>
  <c r="H3252" i="1"/>
  <c r="G3252" i="1"/>
  <c r="H3251" i="1"/>
  <c r="G3251" i="1"/>
  <c r="H3250" i="1"/>
  <c r="G3250" i="1"/>
  <c r="H3249" i="1"/>
  <c r="G3249" i="1"/>
  <c r="F3248" i="1"/>
  <c r="H3247" i="1"/>
  <c r="G3247" i="1"/>
  <c r="H3246" i="1"/>
  <c r="G3246" i="1"/>
  <c r="H3245" i="1"/>
  <c r="G3245" i="1"/>
  <c r="H3244" i="1"/>
  <c r="G3244" i="1"/>
  <c r="H3243" i="1"/>
  <c r="G3243" i="1"/>
  <c r="H3242" i="1"/>
  <c r="G3242" i="1"/>
  <c r="H3241" i="1"/>
  <c r="G3241" i="1"/>
  <c r="H3240" i="1"/>
  <c r="G3240" i="1"/>
  <c r="F3239" i="1"/>
  <c r="H3238" i="1"/>
  <c r="G3238" i="1"/>
  <c r="H3237" i="1"/>
  <c r="G3237" i="1"/>
  <c r="H3236" i="1"/>
  <c r="G3236" i="1"/>
  <c r="H3235" i="1"/>
  <c r="G3235" i="1"/>
  <c r="H3234" i="1"/>
  <c r="G3234" i="1"/>
  <c r="H3233" i="1"/>
  <c r="G3233" i="1"/>
  <c r="H3232" i="1"/>
  <c r="G3232" i="1"/>
  <c r="H3231" i="1"/>
  <c r="G3231" i="1"/>
  <c r="H3230" i="1"/>
  <c r="G3230" i="1"/>
  <c r="H3229" i="1"/>
  <c r="G3229" i="1"/>
  <c r="H3228" i="1"/>
  <c r="G3228" i="1"/>
  <c r="H3227" i="1"/>
  <c r="G3227" i="1"/>
  <c r="H3226" i="1"/>
  <c r="G3226" i="1"/>
  <c r="H3225" i="1"/>
  <c r="G3225" i="1"/>
  <c r="H3224" i="1"/>
  <c r="G3224" i="1"/>
  <c r="H3223" i="1"/>
  <c r="G3223" i="1"/>
  <c r="F3222" i="1"/>
  <c r="H3221" i="1"/>
  <c r="G3221" i="1"/>
  <c r="H3220" i="1"/>
  <c r="G3220" i="1"/>
  <c r="H3219" i="1"/>
  <c r="G3219" i="1"/>
  <c r="H3218" i="1"/>
  <c r="G3218" i="1"/>
  <c r="H3217" i="1"/>
  <c r="G3217" i="1"/>
  <c r="H3216" i="1"/>
  <c r="G3216" i="1"/>
  <c r="H3215" i="1"/>
  <c r="G3215" i="1"/>
  <c r="H3214" i="1"/>
  <c r="G3214" i="1"/>
  <c r="H3213" i="1"/>
  <c r="G3213" i="1"/>
  <c r="H3212" i="1"/>
  <c r="G3212" i="1"/>
  <c r="H3211" i="1"/>
  <c r="G3211" i="1"/>
  <c r="F3210" i="1"/>
  <c r="H3208" i="1"/>
  <c r="G3208" i="1"/>
  <c r="H3207" i="1"/>
  <c r="H3206" i="1"/>
  <c r="G3206" i="1"/>
  <c r="H3205" i="1"/>
  <c r="G3205" i="1"/>
  <c r="H3204" i="1"/>
  <c r="G3204" i="1"/>
  <c r="H3203" i="1"/>
  <c r="G3203" i="1"/>
  <c r="H3202" i="1"/>
  <c r="G3202" i="1"/>
  <c r="H3201" i="1"/>
  <c r="G3201" i="1"/>
  <c r="H3200" i="1"/>
  <c r="G3200" i="1"/>
  <c r="H3199" i="1"/>
  <c r="G3199" i="1"/>
  <c r="H3198" i="1"/>
  <c r="G3198" i="1"/>
  <c r="H3197" i="1"/>
  <c r="G3197" i="1"/>
  <c r="H3196" i="1"/>
  <c r="G3196" i="1"/>
  <c r="H3195" i="1"/>
  <c r="G3195" i="1"/>
  <c r="H3194" i="1"/>
  <c r="G3194" i="1"/>
  <c r="H3193" i="1"/>
  <c r="G3193" i="1"/>
  <c r="H3192" i="1"/>
  <c r="G3192" i="1"/>
  <c r="H3191" i="1"/>
  <c r="G3191" i="1"/>
  <c r="H3190" i="1"/>
  <c r="G3190" i="1"/>
  <c r="H3189" i="1"/>
  <c r="G3189" i="1"/>
  <c r="H3188" i="1"/>
  <c r="G3188" i="1"/>
  <c r="H3187" i="1"/>
  <c r="G3187" i="1"/>
  <c r="H3186" i="1"/>
  <c r="G3186" i="1"/>
  <c r="H3185" i="1"/>
  <c r="G3185" i="1"/>
  <c r="H3184" i="1"/>
  <c r="G3184" i="1"/>
  <c r="H3183" i="1"/>
  <c r="G3183" i="1"/>
  <c r="H3182" i="1"/>
  <c r="G3182" i="1"/>
  <c r="H3181" i="1"/>
  <c r="G3181" i="1"/>
  <c r="H3180" i="1"/>
  <c r="G3180" i="1"/>
  <c r="H3179" i="1"/>
  <c r="G3179" i="1"/>
  <c r="H3178" i="1"/>
  <c r="G3178" i="1"/>
  <c r="H3177" i="1"/>
  <c r="G3177" i="1"/>
  <c r="H3176" i="1"/>
  <c r="G3176" i="1"/>
  <c r="H3175" i="1"/>
  <c r="G3175" i="1"/>
  <c r="H3174" i="1"/>
  <c r="G3174" i="1"/>
  <c r="H3173" i="1"/>
  <c r="G3173" i="1"/>
  <c r="H3172" i="1"/>
  <c r="G3172" i="1"/>
  <c r="H3171" i="1"/>
  <c r="G3171" i="1"/>
  <c r="H3170" i="1"/>
  <c r="G3170" i="1"/>
  <c r="H3169" i="1"/>
  <c r="G3169" i="1"/>
  <c r="H3168" i="1"/>
  <c r="G3168" i="1"/>
  <c r="H3167" i="1"/>
  <c r="G3167" i="1"/>
  <c r="H3166" i="1"/>
  <c r="G3166" i="1"/>
  <c r="H3165" i="1"/>
  <c r="G3165" i="1"/>
  <c r="H3164" i="1"/>
  <c r="G3164" i="1"/>
  <c r="H3163" i="1"/>
  <c r="G3163" i="1"/>
  <c r="H3160" i="1"/>
  <c r="G3160" i="1"/>
  <c r="H3159" i="1"/>
  <c r="G3159" i="1"/>
  <c r="H3158" i="1"/>
  <c r="G3158" i="1"/>
  <c r="H3157" i="1"/>
  <c r="G3157" i="1"/>
  <c r="H3156" i="1"/>
  <c r="G3156" i="1"/>
  <c r="H3155" i="1"/>
  <c r="G3155" i="1"/>
  <c r="H3154" i="1"/>
  <c r="G3154" i="1"/>
  <c r="H3153" i="1"/>
  <c r="G3153" i="1"/>
  <c r="H3152" i="1"/>
  <c r="G3152" i="1"/>
  <c r="H3151" i="1"/>
  <c r="G3151" i="1"/>
  <c r="H3150" i="1"/>
  <c r="G3150" i="1"/>
  <c r="H3149" i="1"/>
  <c r="G3149" i="1"/>
  <c r="H3148" i="1"/>
  <c r="G3148" i="1"/>
  <c r="H3147" i="1"/>
  <c r="G3147" i="1"/>
  <c r="H3146" i="1"/>
  <c r="G3146" i="1"/>
  <c r="H3145" i="1"/>
  <c r="G3145" i="1"/>
  <c r="H3144" i="1"/>
  <c r="G3144" i="1"/>
  <c r="H3143" i="1"/>
  <c r="G3143" i="1"/>
  <c r="H3142" i="1"/>
  <c r="G3142" i="1"/>
  <c r="H3141" i="1"/>
  <c r="G3141" i="1"/>
  <c r="H3140" i="1"/>
  <c r="G3140" i="1"/>
  <c r="H3139" i="1"/>
  <c r="G3139" i="1"/>
  <c r="H3138" i="1"/>
  <c r="G3138" i="1"/>
  <c r="H3137" i="1"/>
  <c r="G3137" i="1"/>
  <c r="H3136" i="1"/>
  <c r="G3136" i="1"/>
  <c r="H2767" i="1"/>
  <c r="G2767" i="1"/>
  <c r="H2766" i="1"/>
  <c r="G2766" i="1"/>
  <c r="H2765" i="1"/>
  <c r="G2765" i="1"/>
  <c r="H2764" i="1"/>
  <c r="G2764" i="1"/>
  <c r="H2763" i="1"/>
  <c r="G2763" i="1"/>
  <c r="H2762" i="1"/>
  <c r="G2762" i="1"/>
  <c r="H2761" i="1"/>
  <c r="G2761" i="1"/>
  <c r="H2760" i="1"/>
  <c r="G2760" i="1"/>
  <c r="H2759" i="1"/>
  <c r="G2759" i="1"/>
  <c r="H2758" i="1"/>
  <c r="G2758" i="1"/>
  <c r="H2757" i="1"/>
  <c r="G2757" i="1"/>
  <c r="H2756" i="1"/>
  <c r="G2756" i="1"/>
  <c r="H2755" i="1"/>
  <c r="G2755" i="1"/>
  <c r="H2754" i="1"/>
  <c r="G2754" i="1"/>
  <c r="H2753" i="1"/>
  <c r="G2753" i="1"/>
  <c r="H2752" i="1"/>
  <c r="G2752" i="1"/>
  <c r="H2751" i="1"/>
  <c r="G2751" i="1"/>
  <c r="H2750" i="1"/>
  <c r="G2750" i="1"/>
  <c r="H2749" i="1"/>
  <c r="G2749" i="1"/>
  <c r="H2748" i="1"/>
  <c r="G2748" i="1"/>
  <c r="H2747" i="1"/>
  <c r="G2747" i="1"/>
  <c r="H2746" i="1"/>
  <c r="G2746" i="1"/>
  <c r="H2745" i="1"/>
  <c r="G2745" i="1"/>
  <c r="H2744" i="1"/>
  <c r="G2744" i="1"/>
  <c r="H2743" i="1"/>
  <c r="G2743" i="1"/>
  <c r="H2742" i="1"/>
  <c r="G2742" i="1"/>
  <c r="H2741" i="1"/>
  <c r="G2741" i="1"/>
  <c r="H2740" i="1"/>
  <c r="G2740" i="1"/>
  <c r="H2739" i="1"/>
  <c r="G2739" i="1"/>
  <c r="H2738" i="1"/>
  <c r="G2738" i="1"/>
  <c r="H2737" i="1"/>
  <c r="G2737" i="1"/>
  <c r="H2736" i="1"/>
  <c r="G2736" i="1"/>
  <c r="H2735" i="1"/>
  <c r="G2735" i="1"/>
  <c r="H2734" i="1"/>
  <c r="G2734" i="1"/>
  <c r="H2733" i="1"/>
  <c r="G2733" i="1"/>
  <c r="H2732" i="1"/>
  <c r="G2732" i="1"/>
  <c r="H2731" i="1"/>
  <c r="G2731" i="1"/>
  <c r="H2730" i="1"/>
  <c r="G2730" i="1"/>
  <c r="H2729" i="1"/>
  <c r="G2729" i="1"/>
  <c r="H2728" i="1"/>
  <c r="G2728" i="1"/>
  <c r="H2727" i="1"/>
  <c r="G2727" i="1"/>
  <c r="H2726" i="1"/>
  <c r="G2726" i="1"/>
  <c r="H2725" i="1"/>
  <c r="G2725" i="1"/>
  <c r="H2724" i="1"/>
  <c r="G2724" i="1"/>
  <c r="H2723" i="1"/>
  <c r="G2723" i="1"/>
  <c r="H2722" i="1"/>
  <c r="G2722" i="1"/>
  <c r="H2721" i="1"/>
  <c r="G2721" i="1"/>
  <c r="H2720" i="1"/>
  <c r="G2720" i="1"/>
  <c r="H2719" i="1"/>
  <c r="G2719" i="1"/>
  <c r="H2718" i="1"/>
  <c r="G2718" i="1"/>
  <c r="H2717" i="1"/>
  <c r="G2717" i="1"/>
  <c r="H2716" i="1"/>
  <c r="G2716" i="1"/>
  <c r="H2715" i="1"/>
  <c r="G2715" i="1"/>
  <c r="H2714" i="1"/>
  <c r="G2714" i="1"/>
  <c r="H2713" i="1"/>
  <c r="G2713" i="1"/>
  <c r="H2712" i="1"/>
  <c r="G2712" i="1"/>
  <c r="H2711" i="1"/>
  <c r="G2711" i="1"/>
  <c r="H2710" i="1"/>
  <c r="G2710" i="1"/>
  <c r="H2709" i="1"/>
  <c r="G2709" i="1"/>
  <c r="H2708" i="1"/>
  <c r="G2708" i="1"/>
  <c r="H2707" i="1"/>
  <c r="G2707" i="1"/>
  <c r="H2706" i="1"/>
  <c r="G2706" i="1"/>
  <c r="H2705" i="1"/>
  <c r="G2705" i="1"/>
  <c r="H2704" i="1"/>
  <c r="G2704" i="1"/>
  <c r="H2703" i="1"/>
  <c r="G2703" i="1"/>
  <c r="H2702" i="1"/>
  <c r="G2702" i="1"/>
  <c r="H2701" i="1"/>
  <c r="G2701" i="1"/>
  <c r="H2700" i="1"/>
  <c r="G2700" i="1"/>
  <c r="H2699" i="1"/>
  <c r="G2699" i="1"/>
  <c r="H2698" i="1"/>
  <c r="G2698" i="1"/>
  <c r="H2697" i="1"/>
  <c r="G2697" i="1"/>
  <c r="H2696" i="1"/>
  <c r="G2696" i="1"/>
  <c r="H2695" i="1"/>
  <c r="G2695" i="1"/>
  <c r="H2694" i="1"/>
  <c r="G2694" i="1"/>
  <c r="H2693" i="1"/>
  <c r="G2693" i="1"/>
  <c r="H2692" i="1"/>
  <c r="G2692" i="1"/>
  <c r="H2691" i="1"/>
  <c r="G2691" i="1"/>
  <c r="H2690" i="1"/>
  <c r="G2690" i="1"/>
  <c r="H2689" i="1"/>
  <c r="G2689" i="1"/>
  <c r="H2688" i="1"/>
  <c r="G2688" i="1"/>
  <c r="H2687" i="1"/>
  <c r="G2687" i="1"/>
  <c r="H2686" i="1"/>
  <c r="G2686" i="1"/>
  <c r="H2684" i="1"/>
  <c r="G2684" i="1"/>
  <c r="H2683" i="1"/>
  <c r="G2683" i="1"/>
  <c r="H2682" i="1"/>
  <c r="G2682" i="1"/>
  <c r="H2681" i="1"/>
  <c r="G2681" i="1"/>
  <c r="H2680" i="1"/>
  <c r="G2680" i="1"/>
  <c r="H2679" i="1"/>
  <c r="G2679" i="1"/>
  <c r="H2678" i="1"/>
  <c r="G2678" i="1"/>
  <c r="H2677" i="1"/>
  <c r="G2677" i="1"/>
  <c r="H2676" i="1"/>
  <c r="G2676" i="1"/>
  <c r="H2675" i="1"/>
  <c r="G2675" i="1"/>
  <c r="H2674" i="1"/>
  <c r="G2674" i="1"/>
  <c r="H2673" i="1"/>
  <c r="G2673" i="1"/>
  <c r="H2672" i="1"/>
  <c r="G2672" i="1"/>
  <c r="H2671" i="1"/>
  <c r="G2671" i="1"/>
  <c r="H2670" i="1"/>
  <c r="G2670" i="1"/>
  <c r="H2669" i="1"/>
  <c r="G2669" i="1"/>
  <c r="H2668" i="1"/>
  <c r="G2668" i="1"/>
  <c r="H2667" i="1"/>
  <c r="G2667" i="1"/>
  <c r="H2666" i="1"/>
  <c r="G2666" i="1"/>
  <c r="H2665" i="1"/>
  <c r="G2665" i="1"/>
  <c r="H2664" i="1"/>
  <c r="G2664" i="1"/>
  <c r="H2663" i="1"/>
  <c r="G2663" i="1"/>
  <c r="H2662" i="1"/>
  <c r="G2662" i="1"/>
  <c r="H2661" i="1"/>
  <c r="G2661" i="1"/>
  <c r="H2660" i="1"/>
  <c r="G2660" i="1"/>
  <c r="H2659" i="1"/>
  <c r="G2659" i="1"/>
  <c r="H2658" i="1"/>
  <c r="G2658" i="1"/>
  <c r="H2657" i="1"/>
  <c r="G2657" i="1"/>
  <c r="H2656" i="1"/>
  <c r="G2656" i="1"/>
  <c r="H2655" i="1"/>
  <c r="G2655" i="1"/>
  <c r="H2654" i="1"/>
  <c r="G2654" i="1"/>
  <c r="H2653" i="1"/>
  <c r="G2653" i="1"/>
  <c r="H2652" i="1"/>
  <c r="G2652" i="1"/>
  <c r="H2651" i="1"/>
  <c r="G2651" i="1"/>
  <c r="H2650" i="1"/>
  <c r="G2650" i="1"/>
  <c r="H2649" i="1"/>
  <c r="G2649" i="1"/>
  <c r="H2648" i="1"/>
  <c r="G2648" i="1"/>
  <c r="H2647" i="1"/>
  <c r="G2647" i="1"/>
  <c r="H2646" i="1"/>
  <c r="G2646" i="1"/>
  <c r="H2645" i="1"/>
  <c r="G2645" i="1"/>
  <c r="H2644" i="1"/>
  <c r="G2644" i="1"/>
  <c r="H2643" i="1"/>
  <c r="G2643" i="1"/>
  <c r="H2642" i="1"/>
  <c r="G2642" i="1"/>
  <c r="H2641" i="1"/>
  <c r="G2641" i="1"/>
  <c r="H2640" i="1"/>
  <c r="G2640" i="1"/>
  <c r="H2639" i="1"/>
  <c r="G2639" i="1"/>
  <c r="H2638" i="1"/>
  <c r="G2638" i="1"/>
  <c r="H2637" i="1"/>
  <c r="G2637" i="1"/>
  <c r="H2636" i="1"/>
  <c r="G2636" i="1"/>
  <c r="H2634" i="1"/>
  <c r="G2634" i="1"/>
  <c r="H2633" i="1"/>
  <c r="G2633" i="1"/>
  <c r="H2632" i="1"/>
  <c r="G2632" i="1"/>
  <c r="H2630" i="1"/>
  <c r="G2630" i="1"/>
  <c r="H2629" i="1"/>
  <c r="G2629" i="1"/>
  <c r="H2628" i="1"/>
  <c r="G2628" i="1"/>
  <c r="H2627" i="1"/>
  <c r="G2627" i="1"/>
  <c r="H2626" i="1"/>
  <c r="G2626" i="1"/>
  <c r="H2625" i="1"/>
  <c r="G2625" i="1"/>
  <c r="H2624" i="1"/>
  <c r="G2624" i="1"/>
  <c r="H2623" i="1"/>
  <c r="G2623" i="1"/>
  <c r="H2621" i="1"/>
  <c r="G2621" i="1"/>
  <c r="H2620" i="1"/>
  <c r="G2620" i="1"/>
  <c r="H2619" i="1"/>
  <c r="G2619" i="1"/>
  <c r="H2618" i="1"/>
  <c r="G2618" i="1"/>
  <c r="H2617" i="1"/>
  <c r="G2617" i="1"/>
  <c r="H2616" i="1"/>
  <c r="G2616" i="1"/>
  <c r="H2615" i="1"/>
  <c r="G2615" i="1"/>
  <c r="H2614" i="1"/>
  <c r="G2614" i="1"/>
  <c r="H2613" i="1"/>
  <c r="G2613" i="1"/>
  <c r="H2612" i="1"/>
  <c r="G2612" i="1"/>
  <c r="H2611" i="1"/>
  <c r="G2611" i="1"/>
  <c r="H2610" i="1"/>
  <c r="G2610" i="1"/>
  <c r="H2609" i="1"/>
  <c r="G2609" i="1"/>
  <c r="H2608" i="1"/>
  <c r="G2608" i="1"/>
  <c r="H2607" i="1"/>
  <c r="G2607" i="1"/>
  <c r="H2605" i="1"/>
  <c r="G2605" i="1"/>
  <c r="H2604" i="1"/>
  <c r="G2604" i="1"/>
  <c r="H2603" i="1"/>
  <c r="G2603" i="1"/>
  <c r="H2602" i="1"/>
  <c r="G2602" i="1"/>
  <c r="H2601" i="1"/>
  <c r="G2601" i="1"/>
  <c r="H2600" i="1"/>
  <c r="G2600" i="1"/>
  <c r="H2599" i="1"/>
  <c r="G2599" i="1"/>
  <c r="H2598" i="1"/>
  <c r="G2598" i="1"/>
  <c r="H2597" i="1"/>
  <c r="G2597" i="1"/>
  <c r="H2596" i="1"/>
  <c r="G2596" i="1"/>
  <c r="H2595" i="1"/>
  <c r="G2595" i="1"/>
  <c r="H2594" i="1"/>
  <c r="G2594" i="1"/>
  <c r="H2593" i="1"/>
  <c r="G2593" i="1"/>
  <c r="H2592" i="1"/>
  <c r="G2592" i="1"/>
  <c r="H2591" i="1"/>
  <c r="G2591" i="1"/>
  <c r="H2590" i="1"/>
  <c r="G2590" i="1"/>
  <c r="H2589" i="1"/>
  <c r="G2589" i="1"/>
  <c r="H2588" i="1"/>
  <c r="G2588" i="1"/>
  <c r="H2587" i="1"/>
  <c r="G2587" i="1"/>
  <c r="H2586" i="1"/>
  <c r="G2586" i="1"/>
  <c r="H2585" i="1"/>
  <c r="G2585" i="1"/>
  <c r="H2584" i="1"/>
  <c r="G2584" i="1"/>
  <c r="H2583" i="1"/>
  <c r="G2583" i="1"/>
  <c r="H2582" i="1"/>
  <c r="G2582" i="1"/>
  <c r="H2581" i="1"/>
  <c r="G2581" i="1"/>
  <c r="H2580" i="1"/>
  <c r="G2580" i="1"/>
  <c r="H2579" i="1"/>
  <c r="G2579" i="1"/>
  <c r="H2578" i="1"/>
  <c r="G2578" i="1"/>
  <c r="H2577" i="1"/>
  <c r="G2577" i="1"/>
  <c r="H2576" i="1"/>
  <c r="G2576" i="1"/>
  <c r="H2575" i="1"/>
  <c r="G2575" i="1"/>
  <c r="H2574" i="1"/>
  <c r="G2574" i="1"/>
  <c r="H2573" i="1"/>
  <c r="G2573" i="1"/>
  <c r="H2572" i="1"/>
  <c r="G2572" i="1"/>
  <c r="H2571" i="1"/>
  <c r="G2571" i="1"/>
  <c r="H2570" i="1"/>
  <c r="G2570" i="1"/>
  <c r="H2569" i="1"/>
  <c r="G2569" i="1"/>
  <c r="H2568" i="1"/>
  <c r="G2568" i="1"/>
  <c r="H2567" i="1"/>
  <c r="G2567" i="1"/>
  <c r="H2566" i="1"/>
  <c r="G2566" i="1"/>
  <c r="H2565" i="1"/>
  <c r="G2565" i="1"/>
  <c r="H2564" i="1"/>
  <c r="G2564" i="1"/>
  <c r="H2563" i="1"/>
  <c r="G2563" i="1"/>
  <c r="H2562" i="1"/>
  <c r="G2562" i="1"/>
  <c r="H2561" i="1"/>
  <c r="G2561" i="1"/>
  <c r="H2559" i="1"/>
  <c r="G2559" i="1"/>
  <c r="H2558" i="1"/>
  <c r="G2558" i="1"/>
  <c r="H2557" i="1"/>
  <c r="G2557" i="1"/>
  <c r="H2556" i="1"/>
  <c r="G2556" i="1"/>
  <c r="H2555" i="1"/>
  <c r="G2555" i="1"/>
  <c r="H2553" i="1"/>
  <c r="G2553" i="1"/>
  <c r="H2552" i="1"/>
  <c r="G2552" i="1"/>
  <c r="H2551" i="1"/>
  <c r="G2551" i="1"/>
  <c r="H2550" i="1"/>
  <c r="G2550" i="1"/>
  <c r="H2549" i="1"/>
  <c r="G2549" i="1"/>
  <c r="H2548" i="1"/>
  <c r="G2548" i="1"/>
  <c r="H2547" i="1"/>
  <c r="G2547" i="1"/>
  <c r="H2546" i="1"/>
  <c r="G2546" i="1"/>
  <c r="H2545" i="1"/>
  <c r="G2545" i="1"/>
  <c r="H2542" i="1"/>
  <c r="G2542" i="1"/>
  <c r="H2541" i="1"/>
  <c r="G2541" i="1"/>
  <c r="H2540" i="1"/>
  <c r="G2540" i="1"/>
  <c r="H2539" i="1"/>
  <c r="G2539" i="1"/>
  <c r="H2538" i="1"/>
  <c r="G2538" i="1"/>
  <c r="H2537" i="1"/>
  <c r="G2537" i="1"/>
  <c r="H2536" i="1"/>
  <c r="G2536" i="1"/>
  <c r="H2535" i="1"/>
  <c r="G2535" i="1"/>
  <c r="H2534" i="1"/>
  <c r="G2534" i="1"/>
  <c r="H2533" i="1"/>
  <c r="G2533" i="1"/>
  <c r="H2532" i="1"/>
  <c r="G2532" i="1"/>
  <c r="H2531" i="1"/>
  <c r="G2531" i="1"/>
  <c r="H2530" i="1"/>
  <c r="G2530" i="1"/>
  <c r="H2529" i="1"/>
  <c r="G2529" i="1"/>
  <c r="H2528" i="1"/>
  <c r="G2528" i="1"/>
  <c r="H2527" i="1"/>
  <c r="G2527" i="1"/>
  <c r="H2526" i="1"/>
  <c r="G2526" i="1"/>
  <c r="H2525" i="1"/>
  <c r="G2525" i="1"/>
  <c r="H2524" i="1"/>
  <c r="G2524" i="1"/>
  <c r="H2523" i="1"/>
  <c r="G2523" i="1"/>
  <c r="H2522" i="1"/>
  <c r="G2522" i="1"/>
  <c r="H2521" i="1"/>
  <c r="G2521" i="1"/>
  <c r="H2520" i="1"/>
  <c r="G2520" i="1"/>
  <c r="H2519" i="1"/>
  <c r="G2519" i="1"/>
  <c r="H2518" i="1"/>
  <c r="G2518" i="1"/>
  <c r="H2514" i="1"/>
  <c r="G2514" i="1"/>
  <c r="H2513" i="1"/>
  <c r="G2513" i="1"/>
  <c r="H2512" i="1"/>
  <c r="G2512" i="1"/>
  <c r="H2511" i="1"/>
  <c r="G2511" i="1"/>
  <c r="H2510" i="1"/>
  <c r="G2510" i="1"/>
  <c r="H2509" i="1"/>
  <c r="G2509" i="1"/>
  <c r="H2508" i="1"/>
  <c r="G2508" i="1"/>
  <c r="H2507" i="1"/>
  <c r="G2507" i="1"/>
  <c r="H2506" i="1"/>
  <c r="G2506" i="1"/>
  <c r="H2505" i="1"/>
  <c r="G2505" i="1"/>
  <c r="H2504" i="1"/>
  <c r="G2504" i="1"/>
  <c r="H2503" i="1"/>
  <c r="G2503" i="1"/>
  <c r="H2502" i="1"/>
  <c r="G2502" i="1"/>
  <c r="H2501" i="1"/>
  <c r="G2501" i="1"/>
  <c r="H2500" i="1"/>
  <c r="G2500" i="1"/>
  <c r="H2499" i="1"/>
  <c r="G2499" i="1"/>
  <c r="H2498" i="1"/>
  <c r="G2498" i="1"/>
  <c r="H2497" i="1"/>
  <c r="G2497" i="1"/>
  <c r="H2496" i="1"/>
  <c r="G2496" i="1"/>
  <c r="H2495" i="1"/>
  <c r="G2495" i="1"/>
  <c r="H2494" i="1"/>
  <c r="G2494" i="1"/>
  <c r="H2493" i="1"/>
  <c r="G2493" i="1"/>
  <c r="H2492" i="1"/>
  <c r="G2492" i="1"/>
  <c r="H2491" i="1"/>
  <c r="G2491" i="1"/>
  <c r="H2490" i="1"/>
  <c r="G2490" i="1"/>
  <c r="H2489" i="1"/>
  <c r="G2489" i="1"/>
  <c r="H2488" i="1"/>
  <c r="G2488" i="1"/>
  <c r="H2487" i="1"/>
  <c r="G2487" i="1"/>
  <c r="H2486" i="1"/>
  <c r="G2486" i="1"/>
  <c r="H2485" i="1"/>
  <c r="G2485" i="1"/>
  <c r="H2484" i="1"/>
  <c r="G2484" i="1"/>
  <c r="H2483" i="1"/>
  <c r="G2483" i="1"/>
  <c r="H2482" i="1"/>
  <c r="G2482" i="1"/>
  <c r="H2481" i="1"/>
  <c r="G2481" i="1"/>
  <c r="H2480" i="1"/>
  <c r="G2480" i="1"/>
  <c r="H2479" i="1"/>
  <c r="G2479" i="1"/>
  <c r="H2477" i="1"/>
  <c r="G2477" i="1"/>
  <c r="H2476" i="1"/>
  <c r="G2476" i="1"/>
  <c r="H2475" i="1"/>
  <c r="G2475" i="1"/>
  <c r="H2474" i="1"/>
  <c r="G2474" i="1"/>
  <c r="H2473" i="1"/>
  <c r="G2473" i="1"/>
  <c r="H2472" i="1"/>
  <c r="G2472" i="1"/>
  <c r="H2471" i="1"/>
  <c r="G2471" i="1"/>
  <c r="H2470" i="1"/>
  <c r="G2470" i="1"/>
  <c r="H2469" i="1"/>
  <c r="G2469" i="1"/>
  <c r="H2468" i="1"/>
  <c r="G2468" i="1"/>
  <c r="H2467" i="1"/>
  <c r="G2467" i="1"/>
  <c r="H2466" i="1"/>
  <c r="G2466" i="1"/>
  <c r="H2465" i="1"/>
  <c r="G2465" i="1"/>
  <c r="H2457" i="1"/>
  <c r="G2457" i="1"/>
  <c r="H2456" i="1"/>
  <c r="G2456" i="1"/>
  <c r="H2455" i="1"/>
  <c r="G2455" i="1"/>
  <c r="H2454" i="1"/>
  <c r="G2454" i="1"/>
  <c r="H2453" i="1"/>
  <c r="G2453" i="1"/>
  <c r="H2452" i="1"/>
  <c r="G2452" i="1"/>
  <c r="H2451" i="1"/>
  <c r="G2451" i="1"/>
  <c r="H2450" i="1"/>
  <c r="G2450" i="1"/>
  <c r="H2449" i="1"/>
  <c r="G2449" i="1"/>
  <c r="H2448" i="1"/>
  <c r="G2448" i="1"/>
  <c r="H2447" i="1"/>
  <c r="G2447" i="1"/>
  <c r="H2446" i="1"/>
  <c r="G2446" i="1"/>
  <c r="H2445" i="1"/>
  <c r="G2445" i="1"/>
  <c r="H2444" i="1"/>
  <c r="G2444" i="1"/>
  <c r="H2443" i="1"/>
  <c r="G2443" i="1"/>
  <c r="H2440" i="1"/>
  <c r="G2440" i="1"/>
  <c r="H2439" i="1"/>
  <c r="G2439" i="1"/>
  <c r="H2438" i="1"/>
  <c r="G2438" i="1"/>
  <c r="H2437" i="1"/>
  <c r="G2437" i="1"/>
  <c r="H2436" i="1"/>
  <c r="G2436" i="1"/>
  <c r="H2435" i="1"/>
  <c r="G2435" i="1"/>
  <c r="H2434" i="1"/>
  <c r="G2434" i="1"/>
  <c r="H2433" i="1"/>
  <c r="G2433" i="1"/>
  <c r="H2432" i="1"/>
  <c r="G2432" i="1"/>
  <c r="H2431" i="1"/>
  <c r="G2431" i="1"/>
  <c r="H2430" i="1"/>
  <c r="G2430" i="1"/>
  <c r="H2429" i="1"/>
  <c r="G2429" i="1"/>
  <c r="H2428" i="1"/>
  <c r="G2428" i="1"/>
  <c r="H2427" i="1"/>
  <c r="G2427" i="1"/>
  <c r="H2426" i="1"/>
  <c r="G2426" i="1"/>
  <c r="H2425" i="1"/>
  <c r="G2425" i="1"/>
  <c r="H2424" i="1"/>
  <c r="G2424" i="1"/>
  <c r="H2423" i="1"/>
  <c r="G2423" i="1"/>
  <c r="H2422" i="1"/>
  <c r="G2422" i="1"/>
  <c r="H2421" i="1"/>
  <c r="G2421" i="1"/>
  <c r="H2420" i="1"/>
  <c r="G2420" i="1"/>
  <c r="H2419" i="1"/>
  <c r="G2419" i="1"/>
  <c r="H2418" i="1"/>
  <c r="G2418" i="1"/>
  <c r="H2417" i="1"/>
  <c r="G2417" i="1"/>
  <c r="H2416" i="1"/>
  <c r="G2416" i="1"/>
  <c r="H2415" i="1"/>
  <c r="G2415" i="1"/>
  <c r="H2414" i="1"/>
  <c r="G2414" i="1"/>
  <c r="H2413" i="1"/>
  <c r="G2413" i="1"/>
  <c r="H2412" i="1"/>
  <c r="G2412" i="1"/>
  <c r="H2411" i="1"/>
  <c r="G2411" i="1"/>
  <c r="H2410" i="1"/>
  <c r="G2410" i="1"/>
  <c r="H2409" i="1"/>
  <c r="G2409" i="1"/>
  <c r="H2408" i="1"/>
  <c r="G2408" i="1"/>
  <c r="H2407" i="1"/>
  <c r="G2407" i="1"/>
  <c r="H2406" i="1"/>
  <c r="G2406" i="1"/>
  <c r="H2405" i="1"/>
  <c r="G2405" i="1"/>
  <c r="H2404" i="1"/>
  <c r="G2404" i="1"/>
  <c r="H2403" i="1"/>
  <c r="G2403" i="1"/>
  <c r="H2402" i="1"/>
  <c r="G2402" i="1"/>
  <c r="H2401" i="1"/>
  <c r="G2401" i="1"/>
  <c r="H2400" i="1"/>
  <c r="G2400" i="1"/>
  <c r="H2399" i="1"/>
  <c r="G2399" i="1"/>
  <c r="H2398" i="1"/>
  <c r="G2398" i="1"/>
  <c r="H2397" i="1"/>
  <c r="G2397" i="1"/>
  <c r="H2396" i="1"/>
  <c r="G2396" i="1"/>
  <c r="H2395" i="1"/>
  <c r="G2395" i="1"/>
  <c r="H2394" i="1"/>
  <c r="G2394" i="1"/>
  <c r="H2393" i="1"/>
  <c r="G2393" i="1"/>
  <c r="H2392" i="1"/>
  <c r="G2392" i="1"/>
  <c r="H2391" i="1"/>
  <c r="G2391" i="1"/>
  <c r="H2390" i="1"/>
  <c r="G2390" i="1"/>
  <c r="H2389" i="1"/>
  <c r="G2389" i="1"/>
  <c r="H2388" i="1"/>
  <c r="G2388" i="1"/>
  <c r="H2387" i="1"/>
  <c r="G2387" i="1"/>
  <c r="H2386" i="1"/>
  <c r="G2386" i="1"/>
  <c r="H2385" i="1"/>
  <c r="G2385" i="1"/>
  <c r="H2384" i="1"/>
  <c r="G2384" i="1"/>
  <c r="H2366" i="1"/>
  <c r="G2366" i="1"/>
  <c r="H2365" i="1"/>
  <c r="G2365" i="1"/>
  <c r="H2364" i="1"/>
  <c r="G2364" i="1"/>
  <c r="H2363" i="1"/>
  <c r="G2363" i="1"/>
  <c r="H2362" i="1"/>
  <c r="G2362" i="1"/>
  <c r="H2361" i="1"/>
  <c r="G2361" i="1"/>
  <c r="H2360" i="1"/>
  <c r="G2360" i="1"/>
  <c r="H2359" i="1"/>
  <c r="G2359" i="1"/>
  <c r="H2358" i="1"/>
  <c r="G2358" i="1"/>
  <c r="H2357" i="1"/>
  <c r="G2357" i="1"/>
  <c r="H2356" i="1"/>
  <c r="G2356" i="1"/>
  <c r="H2355" i="1"/>
  <c r="G2355" i="1"/>
  <c r="H2354" i="1"/>
  <c r="G2354" i="1"/>
  <c r="H2353" i="1"/>
  <c r="G2353" i="1"/>
  <c r="H2352" i="1"/>
  <c r="G2352" i="1"/>
  <c r="H2351" i="1"/>
  <c r="G2351" i="1"/>
  <c r="H2350" i="1"/>
  <c r="G2350" i="1"/>
  <c r="H2349" i="1"/>
  <c r="G2349" i="1"/>
  <c r="H2348" i="1"/>
  <c r="G2348" i="1"/>
  <c r="H2347" i="1"/>
  <c r="G2347" i="1"/>
  <c r="H2346" i="1"/>
  <c r="G2346" i="1"/>
  <c r="H2345" i="1"/>
  <c r="G2345" i="1"/>
  <c r="H2344" i="1"/>
  <c r="G2344" i="1"/>
  <c r="H2343" i="1"/>
  <c r="G2343" i="1"/>
  <c r="H2342" i="1"/>
  <c r="G2342" i="1"/>
  <c r="H2341" i="1"/>
  <c r="G2341" i="1"/>
  <c r="H2338" i="1"/>
  <c r="G2338" i="1"/>
  <c r="H2337" i="1"/>
  <c r="G2337" i="1"/>
  <c r="H2336" i="1"/>
  <c r="G2336" i="1"/>
  <c r="H2335" i="1"/>
  <c r="G2335" i="1"/>
  <c r="H2334" i="1"/>
  <c r="G2334" i="1"/>
  <c r="H2333" i="1"/>
  <c r="G2333" i="1"/>
  <c r="H2332" i="1"/>
  <c r="G2332" i="1"/>
  <c r="H2331" i="1"/>
  <c r="G2331" i="1"/>
  <c r="H2330" i="1"/>
  <c r="G2330" i="1"/>
  <c r="H2329" i="1"/>
  <c r="G2329" i="1"/>
  <c r="H2328" i="1"/>
  <c r="G2328" i="1"/>
  <c r="H2327" i="1"/>
  <c r="G2327" i="1"/>
  <c r="H2326" i="1"/>
  <c r="G2326" i="1"/>
  <c r="H2325" i="1"/>
  <c r="G2325" i="1"/>
  <c r="H2324" i="1"/>
  <c r="G2324" i="1"/>
  <c r="H2323" i="1"/>
  <c r="G2323" i="1"/>
  <c r="H2322" i="1"/>
  <c r="G2322" i="1"/>
  <c r="H2321" i="1"/>
  <c r="G2321" i="1"/>
  <c r="H2320" i="1"/>
  <c r="G2320" i="1"/>
  <c r="H2319" i="1"/>
  <c r="G2319" i="1"/>
  <c r="H2318" i="1"/>
  <c r="G2318" i="1"/>
  <c r="H2317" i="1"/>
  <c r="G2317" i="1"/>
  <c r="H2316" i="1"/>
  <c r="G2316" i="1"/>
  <c r="H2315" i="1"/>
  <c r="G2315" i="1"/>
  <c r="H2314" i="1"/>
  <c r="G2314" i="1"/>
  <c r="H2313" i="1"/>
  <c r="G2313" i="1"/>
  <c r="H2312" i="1"/>
  <c r="G2312" i="1"/>
  <c r="H2311" i="1"/>
  <c r="G2311" i="1"/>
  <c r="H2310" i="1"/>
  <c r="G2310" i="1"/>
  <c r="H2308" i="1"/>
  <c r="G2308" i="1"/>
  <c r="H2300" i="1"/>
  <c r="G2300" i="1"/>
  <c r="H2299" i="1"/>
  <c r="G2299" i="1"/>
  <c r="H2298" i="1"/>
  <c r="G2298" i="1"/>
  <c r="H2297" i="1"/>
  <c r="G2297" i="1"/>
  <c r="H2296" i="1"/>
  <c r="G2296" i="1"/>
  <c r="H2295" i="1"/>
  <c r="G2295" i="1"/>
  <c r="H2294" i="1"/>
  <c r="G2294" i="1"/>
  <c r="H2292" i="1"/>
  <c r="G2292" i="1"/>
  <c r="H2291" i="1"/>
  <c r="G2291" i="1"/>
  <c r="H2290" i="1"/>
  <c r="G2290" i="1"/>
  <c r="H2289" i="1"/>
  <c r="G2289" i="1"/>
  <c r="H2288" i="1"/>
  <c r="G2288" i="1"/>
  <c r="H2287" i="1"/>
  <c r="G2287" i="1"/>
  <c r="H2286" i="1"/>
  <c r="G2286" i="1"/>
  <c r="H2285" i="1"/>
  <c r="G2285" i="1"/>
  <c r="H2280" i="1"/>
  <c r="G2280" i="1"/>
  <c r="H2279" i="1"/>
  <c r="G2279" i="1"/>
  <c r="H2278" i="1"/>
  <c r="G2278" i="1"/>
  <c r="H2277" i="1"/>
  <c r="G2277" i="1"/>
  <c r="H2276" i="1"/>
  <c r="G2276" i="1"/>
  <c r="H2275" i="1"/>
  <c r="G2275" i="1"/>
  <c r="H2274" i="1"/>
  <c r="G2274" i="1"/>
  <c r="H2273" i="1"/>
  <c r="G2273" i="1"/>
  <c r="H2272" i="1"/>
  <c r="G2272" i="1"/>
  <c r="H2271" i="1"/>
  <c r="G2271" i="1"/>
  <c r="H2270" i="1"/>
  <c r="G2270" i="1"/>
  <c r="H2269" i="1"/>
  <c r="G2269" i="1"/>
  <c r="H2268" i="1"/>
  <c r="G2268" i="1"/>
  <c r="H2267" i="1"/>
  <c r="G2267" i="1"/>
  <c r="H2266" i="1"/>
  <c r="G2266" i="1"/>
  <c r="H2265" i="1"/>
  <c r="G2265" i="1"/>
  <c r="H2264" i="1"/>
  <c r="G2264" i="1"/>
  <c r="H2263" i="1"/>
  <c r="G2263" i="1"/>
  <c r="H2262" i="1"/>
  <c r="G2262" i="1"/>
  <c r="H2261" i="1"/>
  <c r="G2261" i="1"/>
  <c r="H2260" i="1"/>
  <c r="G2260" i="1"/>
  <c r="H2259" i="1"/>
  <c r="G2259" i="1"/>
  <c r="H2258" i="1"/>
  <c r="G2258" i="1"/>
  <c r="H2257" i="1"/>
  <c r="G2257" i="1"/>
  <c r="H2256" i="1"/>
  <c r="G2256" i="1"/>
  <c r="H2255" i="1"/>
  <c r="G2255" i="1"/>
  <c r="H2254" i="1"/>
  <c r="G2254" i="1"/>
  <c r="H2248" i="1"/>
  <c r="G2248" i="1"/>
  <c r="H2247" i="1"/>
  <c r="G2247" i="1"/>
  <c r="H2246" i="1"/>
  <c r="G2246" i="1"/>
  <c r="H2245" i="1"/>
  <c r="G2245" i="1"/>
  <c r="H2244" i="1"/>
  <c r="G2244" i="1"/>
  <c r="H2243" i="1"/>
  <c r="G2243" i="1"/>
  <c r="H2242" i="1"/>
  <c r="G2242" i="1"/>
  <c r="H2241" i="1"/>
  <c r="G2241" i="1"/>
  <c r="H2240" i="1"/>
  <c r="G2240" i="1"/>
  <c r="H2239" i="1"/>
  <c r="G2239" i="1"/>
  <c r="H2238" i="1"/>
  <c r="G2238" i="1"/>
  <c r="H2237" i="1"/>
  <c r="G2237" i="1"/>
  <c r="H2233" i="1"/>
  <c r="G2233" i="1"/>
  <c r="H2231" i="1"/>
  <c r="G2231" i="1"/>
  <c r="H2230" i="1"/>
  <c r="G2230" i="1"/>
  <c r="H2229" i="1"/>
  <c r="G2229" i="1"/>
  <c r="H2228" i="1"/>
  <c r="G2228" i="1"/>
  <c r="H2227" i="1"/>
  <c r="G2227" i="1"/>
  <c r="H2226" i="1"/>
  <c r="G2226" i="1"/>
  <c r="H2225" i="1"/>
  <c r="G2225" i="1"/>
  <c r="H2224" i="1"/>
  <c r="G2224" i="1"/>
  <c r="H2223" i="1"/>
  <c r="G2223" i="1"/>
  <c r="H2222" i="1"/>
  <c r="G2222" i="1"/>
  <c r="H2221" i="1"/>
  <c r="G2221" i="1"/>
  <c r="H2220" i="1"/>
  <c r="G2220" i="1"/>
  <c r="H2219" i="1"/>
  <c r="G2219" i="1"/>
  <c r="H2218" i="1"/>
  <c r="G2218" i="1"/>
  <c r="H2217" i="1"/>
  <c r="G2217" i="1"/>
  <c r="H2216" i="1"/>
  <c r="G2216" i="1"/>
  <c r="H2215" i="1"/>
  <c r="G2215" i="1"/>
  <c r="H2214" i="1"/>
  <c r="G2214" i="1"/>
  <c r="H2213" i="1"/>
  <c r="G2213" i="1"/>
  <c r="H2212" i="1"/>
  <c r="G2212" i="1"/>
  <c r="H2211" i="1"/>
  <c r="G2211" i="1"/>
  <c r="H2210" i="1"/>
  <c r="G2210" i="1"/>
  <c r="H2209" i="1"/>
  <c r="G2209" i="1"/>
  <c r="H2208" i="1"/>
  <c r="G2208" i="1"/>
  <c r="H2207" i="1"/>
  <c r="G2207" i="1"/>
  <c r="H2206" i="1"/>
  <c r="G2206" i="1"/>
  <c r="H2205" i="1"/>
  <c r="G2205" i="1"/>
  <c r="H2204" i="1"/>
  <c r="G2204" i="1"/>
  <c r="H2203" i="1"/>
  <c r="G2203" i="1"/>
  <c r="H2202" i="1"/>
  <c r="G2202" i="1"/>
  <c r="H2201" i="1"/>
  <c r="G2201" i="1"/>
  <c r="H2200" i="1"/>
  <c r="G2200" i="1"/>
  <c r="H2199" i="1"/>
  <c r="G2199" i="1"/>
  <c r="H2198" i="1"/>
  <c r="G2198" i="1"/>
  <c r="H2197" i="1"/>
  <c r="G2197" i="1"/>
  <c r="H2196" i="1"/>
  <c r="G2196" i="1"/>
  <c r="H2195" i="1"/>
  <c r="G2195" i="1"/>
  <c r="H2194" i="1"/>
  <c r="G2194" i="1"/>
  <c r="H2193" i="1"/>
  <c r="G2193" i="1"/>
  <c r="H2192" i="1"/>
  <c r="G2192" i="1"/>
  <c r="H2191" i="1"/>
  <c r="G2191" i="1"/>
  <c r="H2190" i="1"/>
  <c r="G2190" i="1"/>
  <c r="H2189" i="1"/>
  <c r="G2189" i="1"/>
  <c r="H2188" i="1"/>
  <c r="G2188" i="1"/>
  <c r="H2187" i="1"/>
  <c r="G2187" i="1"/>
  <c r="H2186" i="1"/>
  <c r="G2186" i="1"/>
  <c r="H2185" i="1"/>
  <c r="G2185" i="1"/>
  <c r="H2184" i="1"/>
  <c r="G2184" i="1"/>
  <c r="H2183" i="1"/>
  <c r="G2183" i="1"/>
  <c r="H2182" i="1"/>
  <c r="G2182" i="1"/>
  <c r="H2181" i="1"/>
  <c r="G2181" i="1"/>
  <c r="H2180" i="1"/>
  <c r="G2180" i="1"/>
  <c r="H2179" i="1"/>
  <c r="G2179" i="1"/>
  <c r="H2178" i="1"/>
  <c r="G2178" i="1"/>
  <c r="H2177" i="1"/>
  <c r="G2177" i="1"/>
  <c r="H2176" i="1"/>
  <c r="G2176" i="1"/>
  <c r="H2175" i="1"/>
  <c r="G2175" i="1"/>
  <c r="H2174" i="1"/>
  <c r="G2174" i="1"/>
  <c r="H2173" i="1"/>
  <c r="G2173" i="1"/>
  <c r="H2172" i="1"/>
  <c r="G2172" i="1"/>
  <c r="H2171" i="1"/>
  <c r="G2171" i="1"/>
  <c r="H2170" i="1"/>
  <c r="G2170" i="1"/>
  <c r="H2169" i="1"/>
  <c r="G2169" i="1"/>
  <c r="H2168" i="1"/>
  <c r="G2168" i="1"/>
  <c r="H2167" i="1"/>
  <c r="G2167" i="1"/>
  <c r="H2166" i="1"/>
  <c r="G2166" i="1"/>
  <c r="H2165" i="1"/>
  <c r="G2165" i="1"/>
  <c r="H2164" i="1"/>
  <c r="G2164" i="1"/>
  <c r="H2163" i="1"/>
  <c r="G2163" i="1"/>
  <c r="H2161" i="1"/>
  <c r="G2161" i="1"/>
  <c r="H2160" i="1"/>
  <c r="G2160" i="1"/>
  <c r="H2159" i="1"/>
  <c r="G2159" i="1"/>
  <c r="H2158" i="1"/>
  <c r="G2158" i="1"/>
  <c r="H2157" i="1"/>
  <c r="G2157" i="1"/>
  <c r="H2156" i="1"/>
  <c r="G2156" i="1"/>
  <c r="H2155" i="1"/>
  <c r="G2155" i="1"/>
  <c r="H2154" i="1"/>
  <c r="G2154" i="1"/>
  <c r="H2153" i="1"/>
  <c r="G2153" i="1"/>
  <c r="H2152" i="1"/>
  <c r="G2152" i="1"/>
  <c r="H2151" i="1"/>
  <c r="G2151" i="1"/>
  <c r="H2150" i="1"/>
  <c r="G2150" i="1"/>
  <c r="H2149" i="1"/>
  <c r="G2149" i="1"/>
  <c r="H2148" i="1"/>
  <c r="G2148" i="1"/>
  <c r="H2147" i="1"/>
  <c r="G2147" i="1"/>
  <c r="H2146" i="1"/>
  <c r="G2146" i="1"/>
  <c r="H2145" i="1"/>
  <c r="G2145" i="1"/>
  <c r="H2144" i="1"/>
  <c r="G2144" i="1"/>
  <c r="H2143" i="1"/>
  <c r="G2143" i="1"/>
  <c r="H2142" i="1"/>
  <c r="G2142" i="1"/>
  <c r="H2141" i="1"/>
  <c r="G2141" i="1"/>
  <c r="H2140" i="1"/>
  <c r="G2140" i="1"/>
  <c r="H2139" i="1"/>
  <c r="G2139" i="1"/>
  <c r="H2138" i="1"/>
  <c r="G2138" i="1"/>
  <c r="H2137" i="1"/>
  <c r="G2137" i="1"/>
  <c r="H2136" i="1"/>
  <c r="G2136" i="1"/>
  <c r="H2135" i="1"/>
  <c r="G2135" i="1"/>
  <c r="H2134" i="1"/>
  <c r="G2134" i="1"/>
  <c r="H2133" i="1"/>
  <c r="G2133" i="1"/>
  <c r="H2132" i="1"/>
  <c r="G2132" i="1"/>
  <c r="H2131" i="1"/>
  <c r="G2131" i="1"/>
  <c r="H2130" i="1"/>
  <c r="G2130" i="1"/>
  <c r="H2129" i="1"/>
  <c r="G2129" i="1"/>
  <c r="H2128" i="1"/>
  <c r="G2128" i="1"/>
  <c r="H2127" i="1"/>
  <c r="G2127" i="1"/>
  <c r="H2126" i="1"/>
  <c r="G2126" i="1"/>
  <c r="H2125" i="1"/>
  <c r="G2125" i="1"/>
  <c r="H2124" i="1"/>
  <c r="G2124" i="1"/>
  <c r="H2123" i="1"/>
  <c r="G2123" i="1"/>
  <c r="H2122" i="1"/>
  <c r="G2122" i="1"/>
  <c r="H2121" i="1"/>
  <c r="G2121" i="1"/>
  <c r="H2120" i="1"/>
  <c r="G2120" i="1"/>
  <c r="H2119" i="1"/>
  <c r="G2119" i="1"/>
  <c r="H2118" i="1"/>
  <c r="G2118" i="1"/>
  <c r="H2117" i="1"/>
  <c r="G2117" i="1"/>
  <c r="H2116" i="1"/>
  <c r="G2116" i="1"/>
  <c r="H2115" i="1"/>
  <c r="G2115" i="1"/>
  <c r="H2114" i="1"/>
  <c r="G2114" i="1"/>
  <c r="H2113" i="1"/>
  <c r="G2113" i="1"/>
  <c r="H2112" i="1"/>
  <c r="G2112" i="1"/>
  <c r="H2111" i="1"/>
  <c r="G2111" i="1"/>
  <c r="H2110" i="1"/>
  <c r="G2110" i="1"/>
  <c r="H2109" i="1"/>
  <c r="G2109" i="1"/>
  <c r="H2108" i="1"/>
  <c r="G2108" i="1"/>
  <c r="H2107" i="1"/>
  <c r="G2107" i="1"/>
  <c r="H2106" i="1"/>
  <c r="G2106" i="1"/>
  <c r="H2105" i="1"/>
  <c r="G2105" i="1"/>
  <c r="H2104" i="1"/>
  <c r="G2104" i="1"/>
  <c r="H2103" i="1"/>
  <c r="G2103" i="1"/>
  <c r="H2101" i="1"/>
  <c r="G2101" i="1"/>
  <c r="H2100" i="1"/>
  <c r="G2100" i="1"/>
  <c r="H2099" i="1"/>
  <c r="G2099" i="1"/>
  <c r="H2098" i="1"/>
  <c r="G2098" i="1"/>
  <c r="H2097" i="1"/>
  <c r="G2097" i="1"/>
  <c r="H2096" i="1"/>
  <c r="G2096" i="1"/>
  <c r="H2095" i="1"/>
  <c r="G2095" i="1"/>
  <c r="H2094" i="1"/>
  <c r="G2094" i="1"/>
  <c r="H2093" i="1"/>
  <c r="G2093" i="1"/>
  <c r="H2092" i="1"/>
  <c r="G2092" i="1"/>
  <c r="H2091" i="1"/>
  <c r="G2091" i="1"/>
  <c r="H2090" i="1"/>
  <c r="G2090" i="1"/>
  <c r="H2089" i="1"/>
  <c r="G2089" i="1"/>
  <c r="H2088" i="1"/>
  <c r="G2088" i="1"/>
  <c r="H2087" i="1"/>
  <c r="G2087" i="1"/>
  <c r="H2086" i="1"/>
  <c r="G2086" i="1"/>
  <c r="H2085" i="1"/>
  <c r="G2085" i="1"/>
  <c r="H2084" i="1"/>
  <c r="G2084" i="1"/>
  <c r="H2083" i="1"/>
  <c r="G2083" i="1"/>
  <c r="H2082" i="1"/>
  <c r="G2082" i="1"/>
  <c r="H2081" i="1"/>
  <c r="G2081" i="1"/>
  <c r="H2080" i="1"/>
  <c r="G2080" i="1"/>
  <c r="H2079" i="1"/>
  <c r="G2079" i="1"/>
  <c r="H2078" i="1"/>
  <c r="G2078" i="1"/>
  <c r="H2077" i="1"/>
  <c r="G2077" i="1"/>
  <c r="H2075" i="1"/>
  <c r="G2075" i="1"/>
  <c r="H2074" i="1"/>
  <c r="G2074" i="1"/>
  <c r="H2073" i="1"/>
  <c r="G2073" i="1"/>
  <c r="H2072" i="1"/>
  <c r="G2072" i="1"/>
  <c r="H2071" i="1"/>
  <c r="G2071" i="1"/>
  <c r="H2070" i="1"/>
  <c r="G2070" i="1"/>
  <c r="H2069" i="1"/>
  <c r="G2069" i="1"/>
  <c r="H2068" i="1"/>
  <c r="G2068" i="1"/>
  <c r="H2067" i="1"/>
  <c r="G2067" i="1"/>
  <c r="H2066" i="1"/>
  <c r="G2066" i="1"/>
  <c r="H2065" i="1"/>
  <c r="G2065" i="1"/>
  <c r="H2064" i="1"/>
  <c r="G2064" i="1"/>
  <c r="H2063" i="1"/>
  <c r="G2063" i="1"/>
  <c r="H2061" i="1"/>
  <c r="G2061" i="1"/>
  <c r="H2060" i="1"/>
  <c r="G2060" i="1"/>
  <c r="H2059" i="1"/>
  <c r="G2059" i="1"/>
  <c r="H2058" i="1"/>
  <c r="G2058" i="1"/>
  <c r="H2057" i="1"/>
  <c r="G2057" i="1"/>
  <c r="H2056" i="1"/>
  <c r="G2056" i="1"/>
  <c r="H2055" i="1"/>
  <c r="G2055" i="1"/>
  <c r="H2054" i="1"/>
  <c r="G2054" i="1"/>
  <c r="H2053" i="1"/>
  <c r="G2053" i="1"/>
  <c r="H2052" i="1"/>
  <c r="G2052" i="1"/>
  <c r="H2051" i="1"/>
  <c r="G2051" i="1"/>
  <c r="H2050" i="1"/>
  <c r="G2050" i="1"/>
  <c r="H2049" i="1"/>
  <c r="G2049" i="1"/>
  <c r="H2048" i="1"/>
  <c r="G2048" i="1"/>
  <c r="H2047" i="1"/>
  <c r="G2047" i="1"/>
  <c r="H2046" i="1"/>
  <c r="G2046" i="1"/>
  <c r="H2045" i="1"/>
  <c r="G2045" i="1"/>
  <c r="H2044" i="1"/>
  <c r="G2044" i="1"/>
  <c r="H2043" i="1"/>
  <c r="G2043" i="1"/>
  <c r="H2042" i="1"/>
  <c r="G2042" i="1"/>
  <c r="H2041" i="1"/>
  <c r="G2041" i="1"/>
  <c r="H2040" i="1"/>
  <c r="G2040" i="1"/>
  <c r="H2039" i="1"/>
  <c r="G2039" i="1"/>
  <c r="H2038" i="1"/>
  <c r="G2038" i="1"/>
  <c r="H2037" i="1"/>
  <c r="G2037" i="1"/>
  <c r="H2036" i="1"/>
  <c r="G2036" i="1"/>
  <c r="H2035" i="1"/>
  <c r="G2035" i="1"/>
  <c r="H2034" i="1"/>
  <c r="G2034" i="1"/>
  <c r="H2033" i="1"/>
  <c r="G2033" i="1"/>
  <c r="H2032" i="1"/>
  <c r="G2032" i="1"/>
  <c r="H2031" i="1"/>
  <c r="G2031" i="1"/>
  <c r="H2030" i="1"/>
  <c r="G2030" i="1"/>
  <c r="H2029" i="1"/>
  <c r="G2029" i="1"/>
  <c r="H2028" i="1"/>
  <c r="G2028" i="1"/>
  <c r="H2027" i="1"/>
  <c r="G2027" i="1"/>
  <c r="H2026" i="1"/>
  <c r="G2026" i="1"/>
  <c r="H2025" i="1"/>
  <c r="G2025" i="1"/>
  <c r="H2024" i="1"/>
  <c r="G2024" i="1"/>
  <c r="H2023" i="1"/>
  <c r="G2023" i="1"/>
  <c r="H2022" i="1"/>
  <c r="G2022" i="1"/>
  <c r="H2021" i="1"/>
  <c r="G2021" i="1"/>
  <c r="H2020" i="1"/>
  <c r="G2020" i="1"/>
  <c r="H2019" i="1"/>
  <c r="G2019" i="1"/>
  <c r="H2018" i="1"/>
  <c r="G2018" i="1"/>
  <c r="H2017" i="1"/>
  <c r="G2017" i="1"/>
  <c r="H2016" i="1"/>
  <c r="G2016" i="1"/>
  <c r="H2015" i="1"/>
  <c r="G2015" i="1"/>
  <c r="H2014" i="1"/>
  <c r="G2014" i="1"/>
  <c r="H2013" i="1"/>
  <c r="G2013" i="1"/>
  <c r="H2012" i="1"/>
  <c r="G2012" i="1"/>
  <c r="H2011" i="1"/>
  <c r="G2011" i="1"/>
  <c r="H2010" i="1"/>
  <c r="G2010" i="1"/>
  <c r="H2009" i="1"/>
  <c r="G2009" i="1"/>
  <c r="H2008" i="1"/>
  <c r="G2008" i="1"/>
  <c r="H2007" i="1"/>
  <c r="G2007" i="1"/>
  <c r="H2006" i="1"/>
  <c r="G2006" i="1"/>
  <c r="H2005" i="1"/>
  <c r="G2005" i="1"/>
  <c r="H2004" i="1"/>
  <c r="G2004" i="1"/>
  <c r="H2003" i="1"/>
  <c r="G2003" i="1"/>
  <c r="H2002" i="1"/>
  <c r="G2002" i="1"/>
  <c r="H2001" i="1"/>
  <c r="G2001" i="1"/>
  <c r="H2000" i="1"/>
  <c r="G2000" i="1"/>
  <c r="H1999" i="1"/>
  <c r="G1999" i="1"/>
  <c r="H1998" i="1"/>
  <c r="G1998" i="1"/>
  <c r="H1997" i="1"/>
  <c r="G1997" i="1"/>
  <c r="H1996" i="1"/>
  <c r="G1996" i="1"/>
  <c r="H1995" i="1"/>
  <c r="G1995" i="1"/>
  <c r="H1994" i="1"/>
  <c r="G1994" i="1"/>
  <c r="H1993" i="1"/>
  <c r="G1993" i="1"/>
  <c r="H1992" i="1"/>
  <c r="G1992" i="1"/>
  <c r="H1991" i="1"/>
  <c r="G1991" i="1"/>
  <c r="H1990" i="1"/>
  <c r="G1990" i="1"/>
  <c r="H1989" i="1"/>
  <c r="G1989" i="1"/>
  <c r="H1988" i="1"/>
  <c r="G1988" i="1"/>
  <c r="H1987" i="1"/>
  <c r="G1987" i="1"/>
  <c r="H1986" i="1"/>
  <c r="G1986" i="1"/>
  <c r="H1985" i="1"/>
  <c r="G1985" i="1"/>
  <c r="H1984" i="1"/>
  <c r="G1984" i="1"/>
  <c r="H1983" i="1"/>
  <c r="G1983" i="1"/>
  <c r="H1982" i="1"/>
  <c r="G1982" i="1"/>
  <c r="H1981" i="1"/>
  <c r="G1981" i="1"/>
  <c r="H1980" i="1"/>
  <c r="G1980" i="1"/>
  <c r="H1979" i="1"/>
  <c r="G1979" i="1"/>
  <c r="H1978" i="1"/>
  <c r="G1978" i="1"/>
  <c r="H1977" i="1"/>
  <c r="G1977" i="1"/>
  <c r="H1976" i="1"/>
  <c r="G1976" i="1"/>
  <c r="H1975" i="1"/>
  <c r="G1975" i="1"/>
  <c r="H1974" i="1"/>
  <c r="G1974" i="1"/>
  <c r="H1973" i="1"/>
  <c r="G1973" i="1"/>
  <c r="H1972" i="1"/>
  <c r="G1972" i="1"/>
  <c r="H1971" i="1"/>
  <c r="G1971" i="1"/>
  <c r="H1970" i="1"/>
  <c r="G1970" i="1"/>
  <c r="H1969" i="1"/>
  <c r="G1969" i="1"/>
  <c r="H1968" i="1"/>
  <c r="G1968" i="1"/>
  <c r="H1967" i="1"/>
  <c r="G1967" i="1"/>
  <c r="H1966" i="1"/>
  <c r="G1966" i="1"/>
  <c r="H1965" i="1"/>
  <c r="G1965" i="1"/>
  <c r="H1964" i="1"/>
  <c r="G1964" i="1"/>
  <c r="H1963" i="1"/>
  <c r="G1963" i="1"/>
  <c r="H1962" i="1"/>
  <c r="G1962" i="1"/>
  <c r="H1961" i="1"/>
  <c r="G1961" i="1"/>
  <c r="H1960" i="1"/>
  <c r="G1960" i="1"/>
  <c r="H1959" i="1"/>
  <c r="G1959" i="1"/>
  <c r="H1958" i="1"/>
  <c r="G1958" i="1"/>
  <c r="H1957" i="1"/>
  <c r="G1957" i="1"/>
  <c r="H1956" i="1"/>
  <c r="G1956" i="1"/>
  <c r="H1955" i="1"/>
  <c r="G1955" i="1"/>
  <c r="H1954" i="1"/>
  <c r="G1954" i="1"/>
  <c r="H1953" i="1"/>
  <c r="G1953" i="1"/>
  <c r="H1952" i="1"/>
  <c r="G1952" i="1"/>
  <c r="H1951" i="1"/>
  <c r="G1951" i="1"/>
  <c r="H1950" i="1"/>
  <c r="G1950" i="1"/>
  <c r="H1949" i="1"/>
  <c r="G1949" i="1"/>
  <c r="H1948" i="1"/>
  <c r="G1948" i="1"/>
  <c r="H1947" i="1"/>
  <c r="G1947" i="1"/>
  <c r="H1946" i="1"/>
  <c r="G1946" i="1"/>
  <c r="H1945" i="1"/>
  <c r="G1945" i="1"/>
  <c r="H1944" i="1"/>
  <c r="G1944" i="1"/>
  <c r="H1943" i="1"/>
  <c r="G1943" i="1"/>
  <c r="H1942" i="1"/>
  <c r="G1942" i="1"/>
  <c r="H1941" i="1"/>
  <c r="G1941" i="1"/>
  <c r="H1940" i="1"/>
  <c r="G1940" i="1"/>
  <c r="H1939" i="1"/>
  <c r="G1939" i="1"/>
  <c r="H1938" i="1"/>
  <c r="G1938" i="1"/>
  <c r="H1937" i="1"/>
  <c r="G1937" i="1"/>
  <c r="H1936" i="1"/>
  <c r="G1936" i="1"/>
  <c r="H1935" i="1"/>
  <c r="G1935" i="1"/>
  <c r="H1934" i="1"/>
  <c r="G1934" i="1"/>
  <c r="H1933" i="1"/>
  <c r="G1933" i="1"/>
  <c r="H1932" i="1"/>
  <c r="G1932" i="1"/>
  <c r="H1931" i="1"/>
  <c r="G1931" i="1"/>
  <c r="H1930" i="1"/>
  <c r="G1930" i="1"/>
  <c r="H1929" i="1"/>
  <c r="G1929" i="1"/>
  <c r="H1928" i="1"/>
  <c r="G1928" i="1"/>
  <c r="H1927" i="1"/>
  <c r="G1927" i="1"/>
  <c r="H1926" i="1"/>
  <c r="G1926" i="1"/>
  <c r="H1925" i="1"/>
  <c r="G1925" i="1"/>
  <c r="H1924" i="1"/>
  <c r="G1924" i="1"/>
  <c r="H1923" i="1"/>
  <c r="G1923" i="1"/>
  <c r="H1922" i="1"/>
  <c r="G1922" i="1"/>
  <c r="H1921" i="1"/>
  <c r="G1921" i="1"/>
  <c r="H1920" i="1"/>
  <c r="G1920" i="1"/>
  <c r="H1919" i="1"/>
  <c r="G1919" i="1"/>
  <c r="H1918" i="1"/>
  <c r="G1918" i="1"/>
  <c r="H1917" i="1"/>
  <c r="G1917" i="1"/>
  <c r="H1916" i="1"/>
  <c r="G1916" i="1"/>
  <c r="H1915" i="1"/>
  <c r="G1915" i="1"/>
  <c r="H1914" i="1"/>
  <c r="G1914" i="1"/>
  <c r="H1913" i="1"/>
  <c r="G1913" i="1"/>
  <c r="H1912" i="1"/>
  <c r="G1912" i="1"/>
  <c r="H1911" i="1"/>
  <c r="G1911" i="1"/>
  <c r="H1910" i="1"/>
  <c r="G1910" i="1"/>
  <c r="H1909" i="1"/>
  <c r="G1909" i="1"/>
  <c r="H1908" i="1"/>
  <c r="G1908" i="1"/>
  <c r="H1907" i="1"/>
  <c r="G1907" i="1"/>
  <c r="H1905" i="1"/>
  <c r="G1905" i="1"/>
  <c r="H1904" i="1"/>
  <c r="G1904" i="1"/>
  <c r="H1902" i="1"/>
  <c r="G1902" i="1"/>
  <c r="H1901" i="1"/>
  <c r="G1901" i="1"/>
  <c r="H1900" i="1"/>
  <c r="G1900" i="1"/>
  <c r="H1899" i="1"/>
  <c r="G1899" i="1"/>
  <c r="H1898" i="1"/>
  <c r="G1898" i="1"/>
  <c r="H1897" i="1"/>
  <c r="G1897" i="1"/>
  <c r="H1896" i="1"/>
  <c r="G1896" i="1"/>
  <c r="H1895" i="1"/>
  <c r="G1895" i="1"/>
  <c r="H1894" i="1"/>
  <c r="G1894" i="1"/>
  <c r="H1893" i="1"/>
  <c r="G1893" i="1"/>
  <c r="H1892" i="1"/>
  <c r="G1892" i="1"/>
  <c r="H1891" i="1"/>
  <c r="G1891" i="1"/>
  <c r="H1890" i="1"/>
  <c r="G1890" i="1"/>
  <c r="H1889" i="1"/>
  <c r="G1889" i="1"/>
  <c r="H1888" i="1"/>
  <c r="G1888" i="1"/>
  <c r="H1887" i="1"/>
  <c r="G1887" i="1"/>
  <c r="H1886" i="1"/>
  <c r="G1886" i="1"/>
  <c r="H1885" i="1"/>
  <c r="G1885" i="1"/>
  <c r="H1884" i="1"/>
  <c r="G1884" i="1"/>
  <c r="H1883" i="1"/>
  <c r="G1883" i="1"/>
  <c r="H1882" i="1"/>
  <c r="G1882" i="1"/>
  <c r="H1881" i="1"/>
  <c r="G1881" i="1"/>
  <c r="H1880" i="1"/>
  <c r="G1880" i="1"/>
  <c r="H1879" i="1"/>
  <c r="G1879" i="1"/>
  <c r="H1878" i="1"/>
  <c r="G1878" i="1"/>
  <c r="H1877" i="1"/>
  <c r="G1877" i="1"/>
  <c r="H1876" i="1"/>
  <c r="G1876" i="1"/>
  <c r="H1875" i="1"/>
  <c r="G1875" i="1"/>
  <c r="H1874" i="1"/>
  <c r="G1874" i="1"/>
  <c r="H1873" i="1"/>
  <c r="G1873" i="1"/>
  <c r="H1872" i="1"/>
  <c r="G1872" i="1"/>
  <c r="H1871" i="1"/>
  <c r="G1871" i="1"/>
  <c r="H1870" i="1"/>
  <c r="G1870" i="1"/>
  <c r="H1869" i="1"/>
  <c r="G1869" i="1"/>
  <c r="H1868" i="1"/>
  <c r="G1868" i="1"/>
  <c r="H1867" i="1"/>
  <c r="G1867" i="1"/>
  <c r="H1866" i="1"/>
  <c r="G1866" i="1"/>
  <c r="H1865" i="1"/>
  <c r="G1865" i="1"/>
  <c r="H1864" i="1"/>
  <c r="G1864" i="1"/>
  <c r="H1863" i="1"/>
  <c r="G1863" i="1"/>
  <c r="H1862" i="1"/>
  <c r="G1862" i="1"/>
  <c r="H1861" i="1"/>
  <c r="G1861" i="1"/>
  <c r="H1860" i="1"/>
  <c r="G1860" i="1"/>
  <c r="H1859" i="1"/>
  <c r="G1859" i="1"/>
  <c r="H1858" i="1"/>
  <c r="G1858" i="1"/>
  <c r="H1857" i="1"/>
  <c r="G1857" i="1"/>
  <c r="H1856" i="1"/>
  <c r="G1856" i="1"/>
  <c r="H1855" i="1"/>
  <c r="G1855" i="1"/>
  <c r="H1854" i="1"/>
  <c r="G1854" i="1"/>
  <c r="H1853" i="1"/>
  <c r="G1853" i="1"/>
  <c r="H1852" i="1"/>
  <c r="G1852" i="1"/>
  <c r="H1851" i="1"/>
  <c r="G1851" i="1"/>
  <c r="H1850" i="1"/>
  <c r="G1850" i="1"/>
  <c r="H1849" i="1"/>
  <c r="G1849" i="1"/>
  <c r="H1848" i="1"/>
  <c r="G1848" i="1"/>
  <c r="H1847" i="1"/>
  <c r="G1847" i="1"/>
  <c r="H1846" i="1"/>
  <c r="G1846" i="1"/>
  <c r="H1845" i="1"/>
  <c r="G1845" i="1"/>
  <c r="H1844" i="1"/>
  <c r="G1844" i="1"/>
  <c r="H1843" i="1"/>
  <c r="G1843" i="1"/>
  <c r="H1841" i="1"/>
  <c r="G1841" i="1"/>
  <c r="H1840" i="1"/>
  <c r="G1840" i="1"/>
  <c r="H1839" i="1"/>
  <c r="G1839" i="1"/>
  <c r="H1838" i="1"/>
  <c r="G1838" i="1"/>
  <c r="H1837" i="1"/>
  <c r="G1837" i="1"/>
  <c r="H1836" i="1"/>
  <c r="G1836" i="1"/>
  <c r="H1835" i="1"/>
  <c r="G1835" i="1"/>
  <c r="H1834" i="1"/>
  <c r="G1834" i="1"/>
  <c r="H1833" i="1"/>
  <c r="G1833" i="1"/>
  <c r="H1832" i="1"/>
  <c r="G1832" i="1"/>
  <c r="H1831" i="1"/>
  <c r="G1831" i="1"/>
  <c r="H1830" i="1"/>
  <c r="G1830" i="1"/>
  <c r="H1829" i="1"/>
  <c r="G1829" i="1"/>
  <c r="H1828" i="1"/>
  <c r="G1828" i="1"/>
  <c r="H1827" i="1"/>
  <c r="G1827" i="1"/>
  <c r="H1826" i="1"/>
  <c r="G1826" i="1"/>
  <c r="H1825" i="1"/>
  <c r="G1825" i="1"/>
  <c r="H1824" i="1"/>
  <c r="G1824" i="1"/>
  <c r="H1823" i="1"/>
  <c r="G1823" i="1"/>
  <c r="H1822" i="1"/>
  <c r="G1822" i="1"/>
  <c r="H1821" i="1"/>
  <c r="G1821" i="1"/>
  <c r="H1820" i="1"/>
  <c r="G1820" i="1"/>
  <c r="H1819" i="1"/>
  <c r="G1819" i="1"/>
  <c r="H1818" i="1"/>
  <c r="G1818" i="1"/>
  <c r="H1817" i="1"/>
  <c r="G1817" i="1"/>
  <c r="H1816" i="1"/>
  <c r="G1816" i="1"/>
  <c r="H1815" i="1"/>
  <c r="G1815" i="1"/>
  <c r="H1814" i="1"/>
  <c r="G1814" i="1"/>
  <c r="H1813" i="1"/>
  <c r="G1813" i="1"/>
  <c r="H1812" i="1"/>
  <c r="G1812" i="1"/>
  <c r="H1811" i="1"/>
  <c r="G1811" i="1"/>
  <c r="H1810" i="1"/>
  <c r="G1810" i="1"/>
  <c r="H1809" i="1"/>
  <c r="G1809" i="1"/>
  <c r="H1808" i="1"/>
  <c r="G1808" i="1"/>
  <c r="H1807" i="1"/>
  <c r="G1807" i="1"/>
  <c r="H1806" i="1"/>
  <c r="G1806" i="1"/>
  <c r="H1805" i="1"/>
  <c r="G1805" i="1"/>
  <c r="H1804" i="1"/>
  <c r="G1804" i="1"/>
  <c r="H1803" i="1"/>
  <c r="G1803" i="1"/>
  <c r="H1802" i="1"/>
  <c r="G1802" i="1"/>
  <c r="H1801" i="1"/>
  <c r="G1801" i="1"/>
  <c r="H1800" i="1"/>
  <c r="G1800" i="1"/>
  <c r="H1799" i="1"/>
  <c r="G1799" i="1"/>
  <c r="H1798" i="1"/>
  <c r="G1798" i="1"/>
  <c r="H1797" i="1"/>
  <c r="G1797" i="1"/>
  <c r="H1796" i="1"/>
  <c r="G1796" i="1"/>
  <c r="H1795" i="1"/>
  <c r="G1795" i="1"/>
  <c r="H1794" i="1"/>
  <c r="G1794" i="1"/>
  <c r="H1792" i="1"/>
  <c r="G1792" i="1"/>
  <c r="H1791" i="1"/>
  <c r="G1791" i="1"/>
  <c r="H1790" i="1"/>
  <c r="G1790" i="1"/>
  <c r="H1789" i="1"/>
  <c r="G1789" i="1"/>
  <c r="H1788" i="1"/>
  <c r="G1788" i="1"/>
  <c r="H1787" i="1"/>
  <c r="G1787" i="1"/>
  <c r="H1786" i="1"/>
  <c r="G1786" i="1"/>
  <c r="H1785" i="1"/>
  <c r="G1785" i="1"/>
  <c r="H1784" i="1"/>
  <c r="G1784" i="1"/>
  <c r="H1781" i="1"/>
  <c r="G1781" i="1"/>
  <c r="H1780" i="1"/>
  <c r="G1780" i="1"/>
  <c r="H1779" i="1"/>
  <c r="G1779" i="1"/>
  <c r="H1777" i="1"/>
  <c r="G1777" i="1"/>
  <c r="H1776" i="1"/>
  <c r="G1776" i="1"/>
  <c r="H1775" i="1"/>
  <c r="G1775" i="1"/>
  <c r="H1774" i="1"/>
  <c r="G1774" i="1"/>
  <c r="H1772" i="1"/>
  <c r="G1772" i="1"/>
  <c r="H1771" i="1"/>
  <c r="G1771" i="1"/>
  <c r="H1770" i="1"/>
  <c r="G1770" i="1"/>
  <c r="H1769" i="1"/>
  <c r="G1769" i="1"/>
  <c r="H1768" i="1"/>
  <c r="G1768" i="1"/>
  <c r="H1767" i="1"/>
  <c r="G1767" i="1"/>
  <c r="H1766" i="1"/>
  <c r="G1766" i="1"/>
  <c r="H1765" i="1"/>
  <c r="G1765" i="1"/>
  <c r="H1764" i="1"/>
  <c r="G1764" i="1"/>
  <c r="H1763" i="1"/>
  <c r="G1763" i="1"/>
  <c r="H1762" i="1"/>
  <c r="G1762" i="1"/>
  <c r="H1761" i="1"/>
  <c r="G1761" i="1"/>
  <c r="H1760" i="1"/>
  <c r="G1760" i="1"/>
  <c r="H1759" i="1"/>
  <c r="G1759" i="1"/>
  <c r="H1758" i="1"/>
  <c r="G1758" i="1"/>
  <c r="H1757" i="1"/>
  <c r="G1757" i="1"/>
  <c r="H1756" i="1"/>
  <c r="G1756" i="1"/>
  <c r="H1755" i="1"/>
  <c r="G1755" i="1"/>
  <c r="H1754" i="1"/>
  <c r="G1754" i="1"/>
  <c r="H1753" i="1"/>
  <c r="G1753" i="1"/>
  <c r="H1752" i="1"/>
  <c r="G1752" i="1"/>
  <c r="H1751" i="1"/>
  <c r="G1751" i="1"/>
  <c r="H1749" i="1"/>
  <c r="G1749" i="1"/>
  <c r="H1748" i="1"/>
  <c r="G1748" i="1"/>
  <c r="H1747" i="1"/>
  <c r="G1747" i="1"/>
  <c r="H1746" i="1"/>
  <c r="G1746" i="1"/>
  <c r="H1745" i="1"/>
  <c r="G1745" i="1"/>
  <c r="H1744" i="1"/>
  <c r="G1744" i="1"/>
  <c r="H1743" i="1"/>
  <c r="G1743" i="1"/>
  <c r="H1742" i="1"/>
  <c r="G1742" i="1"/>
  <c r="H1739" i="1"/>
  <c r="G1739" i="1"/>
  <c r="H1738" i="1"/>
  <c r="G1738" i="1"/>
  <c r="H1737" i="1"/>
  <c r="G1737" i="1"/>
  <c r="H1736" i="1"/>
  <c r="G1736" i="1"/>
  <c r="H1735" i="1"/>
  <c r="G1735" i="1"/>
  <c r="H1734" i="1"/>
  <c r="G1734" i="1"/>
  <c r="H1733" i="1"/>
  <c r="G1733" i="1"/>
  <c r="H1732" i="1"/>
  <c r="G1732" i="1"/>
  <c r="H1731" i="1"/>
  <c r="G1731" i="1"/>
  <c r="H1730" i="1"/>
  <c r="G1730" i="1"/>
  <c r="H1729" i="1"/>
  <c r="G1729" i="1"/>
  <c r="H1727" i="1"/>
  <c r="G1727" i="1"/>
  <c r="H1726" i="1"/>
  <c r="G1726" i="1"/>
  <c r="H1725" i="1"/>
  <c r="G1725" i="1"/>
  <c r="H1724" i="1"/>
  <c r="G1724" i="1"/>
  <c r="H1723" i="1"/>
  <c r="G1723" i="1"/>
  <c r="H1722" i="1"/>
  <c r="G1722" i="1"/>
  <c r="H1720" i="1"/>
  <c r="G1720" i="1"/>
  <c r="H1719" i="1"/>
  <c r="G1719" i="1"/>
  <c r="H1718" i="1"/>
  <c r="G1718" i="1"/>
  <c r="H1717" i="1"/>
  <c r="G1717" i="1"/>
  <c r="H1716" i="1"/>
  <c r="G1716" i="1"/>
  <c r="H1715" i="1"/>
  <c r="G1715" i="1"/>
  <c r="H1714" i="1"/>
  <c r="G1714" i="1"/>
  <c r="H1713" i="1"/>
  <c r="G1713" i="1"/>
  <c r="H1712" i="1"/>
  <c r="G1712" i="1"/>
  <c r="H1711" i="1"/>
  <c r="G1711" i="1"/>
  <c r="H1710" i="1"/>
  <c r="G1710" i="1"/>
  <c r="H1709" i="1"/>
  <c r="G1709" i="1"/>
  <c r="H1708" i="1"/>
  <c r="G1708" i="1"/>
  <c r="H1707" i="1"/>
  <c r="G1707" i="1"/>
  <c r="H1706" i="1"/>
  <c r="G1706" i="1"/>
  <c r="H1705" i="1"/>
  <c r="G1705" i="1"/>
  <c r="H1704" i="1"/>
  <c r="G1704" i="1"/>
  <c r="H1703" i="1"/>
  <c r="G1703" i="1"/>
  <c r="H1702" i="1"/>
  <c r="G1702" i="1"/>
  <c r="H1701" i="1"/>
  <c r="G1701" i="1"/>
  <c r="H1700" i="1"/>
  <c r="G1700" i="1"/>
  <c r="H1699" i="1"/>
  <c r="G1699" i="1"/>
  <c r="H1698" i="1"/>
  <c r="G1698" i="1"/>
  <c r="H1697" i="1"/>
  <c r="G1697" i="1"/>
  <c r="H1696" i="1"/>
  <c r="G1696" i="1"/>
  <c r="H1695" i="1"/>
  <c r="G1695" i="1"/>
  <c r="H1694" i="1"/>
  <c r="G1694" i="1"/>
  <c r="H1693" i="1"/>
  <c r="G1693" i="1"/>
  <c r="H1692" i="1"/>
  <c r="G1692" i="1"/>
  <c r="H1691" i="1"/>
  <c r="G1691" i="1"/>
  <c r="H1690" i="1"/>
  <c r="G1690" i="1"/>
  <c r="H1684" i="1"/>
  <c r="G1684" i="1"/>
  <c r="H1683" i="1"/>
  <c r="G1683" i="1"/>
  <c r="H1682" i="1"/>
  <c r="G1682" i="1"/>
  <c r="H1681" i="1"/>
  <c r="G1681" i="1"/>
  <c r="H1680" i="1"/>
  <c r="G1680" i="1"/>
  <c r="H1679" i="1"/>
  <c r="G1679" i="1"/>
  <c r="H1678" i="1"/>
  <c r="G1678" i="1"/>
  <c r="H1677" i="1"/>
  <c r="G1677" i="1"/>
  <c r="H1676" i="1"/>
  <c r="G1676" i="1"/>
  <c r="H1675" i="1"/>
  <c r="G1675" i="1"/>
  <c r="H1674" i="1"/>
  <c r="G1674" i="1"/>
  <c r="H1673" i="1"/>
  <c r="G1673" i="1"/>
  <c r="H1672" i="1"/>
  <c r="G1672" i="1"/>
  <c r="H1670" i="1"/>
  <c r="G1670" i="1"/>
  <c r="H1669" i="1"/>
  <c r="G1669" i="1"/>
  <c r="H1668" i="1"/>
  <c r="G1668" i="1"/>
  <c r="H1667" i="1"/>
  <c r="G1667" i="1"/>
  <c r="H1666" i="1"/>
  <c r="G1666" i="1"/>
  <c r="H1665" i="1"/>
  <c r="G1665" i="1"/>
  <c r="H1664" i="1"/>
  <c r="G1664" i="1"/>
  <c r="H1663" i="1"/>
  <c r="G1663" i="1"/>
  <c r="H1662" i="1"/>
  <c r="G1662" i="1"/>
  <c r="H1661" i="1"/>
  <c r="G1661" i="1"/>
  <c r="H1660" i="1"/>
  <c r="G1660" i="1"/>
  <c r="H1659" i="1"/>
  <c r="G1659" i="1"/>
  <c r="H1658" i="1"/>
  <c r="G1658" i="1"/>
  <c r="H1657" i="1"/>
  <c r="G1657" i="1"/>
  <c r="H1656" i="1"/>
  <c r="G1656" i="1"/>
  <c r="H1655" i="1"/>
  <c r="G1655" i="1"/>
  <c r="H1654" i="1"/>
  <c r="G1654" i="1"/>
  <c r="H1653" i="1"/>
  <c r="G1653" i="1"/>
  <c r="H1652" i="1"/>
  <c r="G1652" i="1"/>
  <c r="H1651" i="1"/>
  <c r="G1651" i="1"/>
  <c r="H1650" i="1"/>
  <c r="G1650" i="1"/>
  <c r="H1649" i="1"/>
  <c r="G1649" i="1"/>
  <c r="H1648" i="1"/>
  <c r="G1648" i="1"/>
  <c r="H1647" i="1"/>
  <c r="G1647" i="1"/>
  <c r="H1646" i="1"/>
  <c r="G1646" i="1"/>
  <c r="H1645" i="1"/>
  <c r="G1645" i="1"/>
  <c r="H1644" i="1"/>
  <c r="G1644" i="1"/>
  <c r="H1643" i="1"/>
  <c r="G1643" i="1"/>
  <c r="H1642" i="1"/>
  <c r="G1642" i="1"/>
  <c r="H1641" i="1"/>
  <c r="G1641" i="1"/>
  <c r="H1640" i="1"/>
  <c r="G1640" i="1"/>
  <c r="H1639" i="1"/>
  <c r="G1639" i="1"/>
  <c r="H1637" i="1"/>
  <c r="G1637" i="1"/>
  <c r="H1636" i="1"/>
  <c r="G1636" i="1"/>
  <c r="H1635" i="1"/>
  <c r="G1635" i="1"/>
  <c r="H1634" i="1"/>
  <c r="G1634" i="1"/>
  <c r="H1633" i="1"/>
  <c r="G1633" i="1"/>
  <c r="H1632" i="1"/>
  <c r="G1632" i="1"/>
  <c r="H1631" i="1"/>
  <c r="G1631" i="1"/>
  <c r="H1630" i="1"/>
  <c r="G1630" i="1"/>
  <c r="H1629" i="1"/>
  <c r="G1629" i="1"/>
  <c r="H1628" i="1"/>
  <c r="G1628" i="1"/>
  <c r="H1627" i="1"/>
  <c r="G1627" i="1"/>
  <c r="H1626" i="1"/>
  <c r="G1626" i="1"/>
  <c r="H1625" i="1"/>
  <c r="G1625" i="1"/>
  <c r="H1624" i="1"/>
  <c r="G1624" i="1"/>
  <c r="H1623" i="1"/>
  <c r="G1623" i="1"/>
  <c r="H1622" i="1"/>
  <c r="G1622" i="1"/>
  <c r="H1621" i="1"/>
  <c r="G1621" i="1"/>
  <c r="H1620" i="1"/>
  <c r="G1620" i="1"/>
  <c r="H1619" i="1"/>
  <c r="G1619" i="1"/>
  <c r="H1618" i="1"/>
  <c r="G1618" i="1"/>
  <c r="H1617" i="1"/>
  <c r="G1617" i="1"/>
  <c r="H1616" i="1"/>
  <c r="G1616" i="1"/>
  <c r="H1615" i="1"/>
  <c r="G1615" i="1"/>
  <c r="H1614" i="1"/>
  <c r="G1614" i="1"/>
  <c r="H1613" i="1"/>
  <c r="G1613" i="1"/>
  <c r="H1612" i="1"/>
  <c r="G1612" i="1"/>
  <c r="H1611" i="1"/>
  <c r="G1611" i="1"/>
  <c r="H1576" i="1"/>
  <c r="G1576" i="1"/>
  <c r="H1575" i="1"/>
  <c r="G1575" i="1"/>
  <c r="H1574" i="1"/>
  <c r="G1574" i="1"/>
  <c r="H1573" i="1"/>
  <c r="G1573" i="1"/>
  <c r="H1572" i="1"/>
  <c r="G1572" i="1"/>
  <c r="H1571" i="1"/>
  <c r="G1571" i="1"/>
  <c r="H1570" i="1"/>
  <c r="G1570" i="1"/>
  <c r="H1569" i="1"/>
  <c r="G1569" i="1"/>
  <c r="H1568" i="1"/>
  <c r="G1568" i="1"/>
  <c r="H1567" i="1"/>
  <c r="G1567" i="1"/>
  <c r="H1566" i="1"/>
  <c r="G1566" i="1"/>
  <c r="H1565" i="1"/>
  <c r="G1565" i="1"/>
  <c r="H1564" i="1"/>
  <c r="G1564" i="1"/>
  <c r="H1563" i="1"/>
  <c r="G1563" i="1"/>
  <c r="H1562" i="1"/>
  <c r="G1562" i="1"/>
  <c r="H1561" i="1"/>
  <c r="G1561" i="1"/>
  <c r="H1560" i="1"/>
  <c r="G1560" i="1"/>
  <c r="H1559" i="1"/>
  <c r="G1559" i="1"/>
  <c r="H1558" i="1"/>
  <c r="G1558" i="1"/>
  <c r="H1557" i="1"/>
  <c r="G1557" i="1"/>
  <c r="H1556" i="1"/>
  <c r="G1556" i="1"/>
  <c r="H1555" i="1"/>
  <c r="G1555" i="1"/>
  <c r="H1554" i="1"/>
  <c r="G1554" i="1"/>
  <c r="H1553" i="1"/>
  <c r="G1553" i="1"/>
  <c r="H1552" i="1"/>
  <c r="G1552" i="1"/>
  <c r="H1551" i="1"/>
  <c r="G1551" i="1"/>
  <c r="H1550" i="1"/>
  <c r="G1550" i="1"/>
  <c r="H1549" i="1"/>
  <c r="G1549" i="1"/>
  <c r="H1548" i="1"/>
  <c r="G1548" i="1"/>
  <c r="H1547" i="1"/>
  <c r="G1547" i="1"/>
  <c r="H1546" i="1"/>
  <c r="G1546" i="1"/>
  <c r="H1545" i="1"/>
  <c r="G1545" i="1"/>
  <c r="H1544" i="1"/>
  <c r="G1544" i="1"/>
  <c r="H1543" i="1"/>
  <c r="G1543" i="1"/>
  <c r="H1542" i="1"/>
  <c r="G1542" i="1"/>
  <c r="H1541" i="1"/>
  <c r="G1541" i="1"/>
  <c r="H1540" i="1"/>
  <c r="G1540" i="1"/>
  <c r="H1539" i="1"/>
  <c r="G1539" i="1"/>
  <c r="H1538" i="1"/>
  <c r="G1538" i="1"/>
  <c r="H1537" i="1"/>
  <c r="G1537" i="1"/>
  <c r="H1536" i="1"/>
  <c r="G1536" i="1"/>
  <c r="H1535" i="1"/>
  <c r="G1535" i="1"/>
  <c r="H1534" i="1"/>
  <c r="G1534" i="1"/>
  <c r="H1533" i="1"/>
  <c r="G1533" i="1"/>
  <c r="H1532" i="1"/>
  <c r="G1532" i="1"/>
  <c r="H1531" i="1"/>
  <c r="G1531" i="1"/>
  <c r="H1530" i="1"/>
  <c r="G1530" i="1"/>
  <c r="H1529" i="1"/>
  <c r="G1529" i="1"/>
  <c r="H1528" i="1"/>
  <c r="G1528" i="1"/>
  <c r="H1527" i="1"/>
  <c r="G1527" i="1"/>
  <c r="H1526" i="1"/>
  <c r="G1526" i="1"/>
  <c r="H1525" i="1"/>
  <c r="G1525" i="1"/>
  <c r="H1524" i="1"/>
  <c r="G1524" i="1"/>
  <c r="H1523" i="1"/>
  <c r="G1523" i="1"/>
  <c r="H1522" i="1"/>
  <c r="G1522" i="1"/>
  <c r="H1521" i="1"/>
  <c r="G1521" i="1"/>
  <c r="H1520" i="1"/>
  <c r="G1520" i="1"/>
  <c r="H1519" i="1"/>
  <c r="G1519" i="1"/>
  <c r="H1518" i="1"/>
  <c r="G1518" i="1"/>
  <c r="H1517" i="1"/>
  <c r="G1517" i="1"/>
  <c r="H1513" i="1"/>
  <c r="G1513" i="1"/>
  <c r="H1512" i="1"/>
  <c r="G1512" i="1"/>
  <c r="H1511" i="1"/>
  <c r="G1511" i="1"/>
  <c r="H1510" i="1"/>
  <c r="G1510" i="1"/>
  <c r="H1509" i="1"/>
  <c r="G1509" i="1"/>
  <c r="H1508" i="1"/>
  <c r="G1508" i="1"/>
  <c r="H1507" i="1"/>
  <c r="G1507" i="1"/>
  <c r="H1506" i="1"/>
  <c r="G1506" i="1"/>
  <c r="H1505" i="1"/>
  <c r="G1505" i="1"/>
  <c r="H1504" i="1"/>
  <c r="G1504" i="1"/>
  <c r="H1503" i="1"/>
  <c r="G1503" i="1"/>
  <c r="H1502" i="1"/>
  <c r="G1502" i="1"/>
  <c r="H1501" i="1"/>
  <c r="G1501" i="1"/>
  <c r="H1500" i="1"/>
  <c r="G1500" i="1"/>
  <c r="H1499" i="1"/>
  <c r="G1499" i="1"/>
  <c r="H1498" i="1"/>
  <c r="G1498" i="1"/>
  <c r="H1497" i="1"/>
  <c r="G1497" i="1"/>
  <c r="H1496" i="1"/>
  <c r="G1496" i="1"/>
  <c r="H1495" i="1"/>
  <c r="G1495" i="1"/>
  <c r="H1494" i="1"/>
  <c r="G1494" i="1"/>
  <c r="H1493" i="1"/>
  <c r="G1493" i="1"/>
  <c r="H1492" i="1"/>
  <c r="G1492" i="1"/>
  <c r="H1491" i="1"/>
  <c r="G1491" i="1"/>
  <c r="H1490" i="1"/>
  <c r="G1490" i="1"/>
  <c r="H1489" i="1"/>
  <c r="G1489" i="1"/>
  <c r="H1488" i="1"/>
  <c r="G1488" i="1"/>
  <c r="G1487" i="1"/>
  <c r="H1486" i="1"/>
  <c r="G1486" i="1"/>
  <c r="H1485" i="1"/>
  <c r="G1485" i="1"/>
  <c r="H1484" i="1"/>
  <c r="G1484" i="1"/>
  <c r="H1482" i="1"/>
  <c r="G1482" i="1"/>
  <c r="H1481" i="1"/>
  <c r="G1481" i="1"/>
  <c r="H1480" i="1"/>
  <c r="G1480" i="1"/>
  <c r="H1479" i="1"/>
  <c r="G1479" i="1"/>
  <c r="H1478" i="1"/>
  <c r="G1478" i="1"/>
  <c r="H1477" i="1"/>
  <c r="G1477" i="1"/>
  <c r="H1476" i="1"/>
  <c r="G1476" i="1"/>
  <c r="H1475" i="1"/>
  <c r="G1475" i="1"/>
  <c r="H1474" i="1"/>
  <c r="G1474" i="1"/>
  <c r="H1473" i="1"/>
  <c r="G1473" i="1"/>
  <c r="H1472" i="1"/>
  <c r="G1472" i="1"/>
  <c r="H1471" i="1"/>
  <c r="G1471" i="1"/>
  <c r="H1470" i="1"/>
  <c r="G1470" i="1"/>
  <c r="H1469" i="1"/>
  <c r="G1469" i="1"/>
  <c r="H1468" i="1"/>
  <c r="G1468" i="1"/>
  <c r="H1467" i="1"/>
  <c r="G1467" i="1"/>
  <c r="H1466" i="1"/>
  <c r="G1466" i="1"/>
  <c r="H1465" i="1"/>
  <c r="G1465" i="1"/>
  <c r="H1464" i="1"/>
  <c r="G1464" i="1"/>
  <c r="H1463" i="1"/>
  <c r="G1463" i="1"/>
  <c r="H1462" i="1"/>
  <c r="G1462" i="1"/>
  <c r="H1461" i="1"/>
  <c r="G1461" i="1"/>
  <c r="H1460" i="1"/>
  <c r="G1460" i="1"/>
  <c r="H1459" i="1"/>
  <c r="G1459" i="1"/>
  <c r="H1458" i="1"/>
  <c r="G1458" i="1"/>
  <c r="H1457" i="1"/>
  <c r="G1457" i="1"/>
  <c r="H1456" i="1"/>
  <c r="G1456" i="1"/>
  <c r="H1455" i="1"/>
  <c r="G1455" i="1"/>
  <c r="H1454" i="1"/>
  <c r="G1454" i="1"/>
  <c r="H1429" i="1"/>
  <c r="G1429" i="1"/>
  <c r="H1428" i="1"/>
  <c r="G1428" i="1"/>
  <c r="H1427" i="1"/>
  <c r="G1427" i="1"/>
  <c r="H1426" i="1"/>
  <c r="G1426" i="1"/>
  <c r="H1425" i="1"/>
  <c r="G1425" i="1"/>
  <c r="H1424" i="1"/>
  <c r="G1424" i="1"/>
  <c r="H1423" i="1"/>
  <c r="G1423" i="1"/>
  <c r="H1422" i="1"/>
  <c r="G1422" i="1"/>
  <c r="H1421" i="1"/>
  <c r="G1421" i="1"/>
  <c r="H1420" i="1"/>
  <c r="G1420" i="1"/>
  <c r="H1419" i="1"/>
  <c r="G1419" i="1"/>
  <c r="H1418" i="1"/>
  <c r="G1418" i="1"/>
  <c r="H1417" i="1"/>
  <c r="G1417" i="1"/>
  <c r="H1416" i="1"/>
  <c r="G1416" i="1"/>
  <c r="H1415" i="1"/>
  <c r="G1415" i="1"/>
  <c r="H1414" i="1"/>
  <c r="G1414" i="1"/>
  <c r="H1413" i="1"/>
  <c r="G1413" i="1"/>
  <c r="H1412" i="1"/>
  <c r="G1412" i="1"/>
  <c r="H1411" i="1"/>
  <c r="G1411" i="1"/>
  <c r="H1410" i="1"/>
  <c r="G1410" i="1"/>
  <c r="H1409" i="1"/>
  <c r="G1409" i="1"/>
  <c r="H1408" i="1"/>
  <c r="G1408" i="1"/>
  <c r="H1407" i="1"/>
  <c r="G1407" i="1"/>
  <c r="H1406" i="1"/>
  <c r="G1406" i="1"/>
  <c r="H1405" i="1"/>
  <c r="G1405" i="1"/>
  <c r="H1404" i="1"/>
  <c r="G1404" i="1"/>
  <c r="H1403" i="1"/>
  <c r="G1403" i="1"/>
  <c r="H1402" i="1"/>
  <c r="G1402" i="1"/>
  <c r="H1401" i="1"/>
  <c r="G1401" i="1"/>
  <c r="H1400" i="1"/>
  <c r="G1400" i="1"/>
  <c r="H1399" i="1"/>
  <c r="G1399" i="1"/>
  <c r="H1398" i="1"/>
  <c r="G1398" i="1"/>
  <c r="H1397" i="1"/>
  <c r="G1397" i="1"/>
  <c r="H1396" i="1"/>
  <c r="G1396" i="1"/>
  <c r="H1395" i="1"/>
  <c r="G1395" i="1"/>
  <c r="H1394" i="1"/>
  <c r="G1394" i="1"/>
  <c r="H1393" i="1"/>
  <c r="G1393" i="1"/>
  <c r="H1392" i="1"/>
  <c r="G1392" i="1"/>
  <c r="H1391" i="1"/>
  <c r="G1391" i="1"/>
  <c r="H1390" i="1"/>
  <c r="G1390" i="1"/>
  <c r="H1388" i="1"/>
  <c r="G1388" i="1"/>
  <c r="H1387" i="1"/>
  <c r="G1387" i="1"/>
  <c r="H1386" i="1"/>
  <c r="G1386" i="1"/>
  <c r="H1385" i="1"/>
  <c r="G1385" i="1"/>
  <c r="H1384" i="1"/>
  <c r="G1384" i="1"/>
  <c r="H1383" i="1"/>
  <c r="G1383" i="1"/>
  <c r="H1382" i="1"/>
  <c r="G1382" i="1"/>
  <c r="H1381" i="1"/>
  <c r="G1381" i="1"/>
  <c r="H1380" i="1"/>
  <c r="G1380" i="1"/>
  <c r="H1379" i="1"/>
  <c r="G1379" i="1"/>
  <c r="H1378" i="1"/>
  <c r="G1378" i="1"/>
  <c r="H1377" i="1"/>
  <c r="G1377" i="1"/>
  <c r="H1376" i="1"/>
  <c r="G1376" i="1"/>
  <c r="H1375" i="1"/>
  <c r="G1375" i="1"/>
  <c r="H1374" i="1"/>
  <c r="G1374" i="1"/>
  <c r="H1373" i="1"/>
  <c r="G1373" i="1"/>
  <c r="H1372" i="1"/>
  <c r="G1372" i="1"/>
  <c r="H1371" i="1"/>
  <c r="G1371" i="1"/>
  <c r="H1370" i="1"/>
  <c r="G1370" i="1"/>
  <c r="H1369" i="1"/>
  <c r="G1369" i="1"/>
  <c r="H1368" i="1"/>
  <c r="G1368" i="1"/>
  <c r="H1367" i="1"/>
  <c r="G1367" i="1"/>
  <c r="H1366" i="1"/>
  <c r="G1366" i="1"/>
  <c r="H1365" i="1"/>
  <c r="G1365" i="1"/>
  <c r="H1364" i="1"/>
  <c r="G1364" i="1"/>
  <c r="H1363" i="1"/>
  <c r="G1363" i="1"/>
  <c r="H1362" i="1"/>
  <c r="G1362" i="1"/>
  <c r="H1361" i="1"/>
  <c r="G1361" i="1"/>
  <c r="H1360" i="1"/>
  <c r="G1360" i="1"/>
  <c r="H1359" i="1"/>
  <c r="G1359" i="1"/>
  <c r="H1358" i="1"/>
  <c r="G1358" i="1"/>
  <c r="H1357" i="1"/>
  <c r="G1357" i="1"/>
  <c r="H1356" i="1"/>
  <c r="G1356" i="1"/>
  <c r="H1355" i="1"/>
  <c r="G1355" i="1"/>
  <c r="H1354" i="1"/>
  <c r="G1354" i="1"/>
  <c r="H1353" i="1"/>
  <c r="G1353" i="1"/>
  <c r="H1352" i="1"/>
  <c r="G1352" i="1"/>
  <c r="H1351" i="1"/>
  <c r="G1351" i="1"/>
  <c r="H1350" i="1"/>
  <c r="G1350" i="1"/>
  <c r="H1349" i="1"/>
  <c r="G1349" i="1"/>
  <c r="H1348" i="1"/>
  <c r="G1348" i="1"/>
  <c r="H1347" i="1"/>
  <c r="G1347" i="1"/>
  <c r="H1346" i="1"/>
  <c r="G1346" i="1"/>
  <c r="H1345" i="1"/>
  <c r="G1345" i="1"/>
  <c r="H1344" i="1"/>
  <c r="G1344" i="1"/>
  <c r="H1343" i="1"/>
  <c r="G1343" i="1"/>
  <c r="H1342" i="1"/>
  <c r="G1342" i="1"/>
  <c r="H1341" i="1"/>
  <c r="G1341" i="1"/>
  <c r="H1340" i="1"/>
  <c r="G1340" i="1"/>
  <c r="H1339" i="1"/>
  <c r="G1339" i="1"/>
  <c r="H1338" i="1"/>
  <c r="G1338" i="1"/>
  <c r="H1337" i="1"/>
  <c r="G1337" i="1"/>
  <c r="H1336" i="1"/>
  <c r="G1336" i="1"/>
  <c r="H1335" i="1"/>
  <c r="G1335" i="1"/>
  <c r="H1334" i="1"/>
  <c r="G1334" i="1"/>
  <c r="H1333" i="1"/>
  <c r="G1333" i="1"/>
  <c r="H1332" i="1"/>
  <c r="G1332" i="1"/>
  <c r="H1331" i="1"/>
  <c r="G1331" i="1"/>
  <c r="H1330" i="1"/>
  <c r="G1330" i="1"/>
  <c r="H1329" i="1"/>
  <c r="G1329" i="1"/>
  <c r="H1328" i="1"/>
  <c r="G1328" i="1"/>
  <c r="H1327" i="1"/>
  <c r="G1327" i="1"/>
  <c r="H1326" i="1"/>
  <c r="G1326" i="1"/>
  <c r="H1325" i="1"/>
  <c r="G1325" i="1"/>
  <c r="H1324" i="1"/>
  <c r="G1324" i="1"/>
  <c r="H1323" i="1"/>
  <c r="G1323" i="1"/>
  <c r="H1322" i="1"/>
  <c r="G1322" i="1"/>
  <c r="H1321" i="1"/>
  <c r="G1321" i="1"/>
  <c r="H1320" i="1"/>
  <c r="G1320" i="1"/>
  <c r="H1319" i="1"/>
  <c r="G1319" i="1"/>
  <c r="H1318" i="1"/>
  <c r="G1318" i="1"/>
  <c r="H1317" i="1"/>
  <c r="G1317" i="1"/>
  <c r="H1316" i="1"/>
  <c r="G1316" i="1"/>
  <c r="H1315" i="1"/>
  <c r="G1315" i="1"/>
  <c r="H1314" i="1"/>
  <c r="G1314" i="1"/>
  <c r="H1313" i="1"/>
  <c r="G1313" i="1"/>
  <c r="H1312" i="1"/>
  <c r="G1312" i="1"/>
  <c r="H1311" i="1"/>
  <c r="G1311" i="1"/>
  <c r="H1310" i="1"/>
  <c r="G1310" i="1"/>
  <c r="H1309" i="1"/>
  <c r="G1309" i="1"/>
  <c r="H1308" i="1"/>
  <c r="G1308" i="1"/>
  <c r="H1307" i="1"/>
  <c r="G1307" i="1"/>
  <c r="H1305" i="1"/>
  <c r="G1305" i="1"/>
  <c r="H1304" i="1"/>
  <c r="G1304" i="1"/>
  <c r="H1303" i="1"/>
  <c r="G1303" i="1"/>
  <c r="H1302" i="1"/>
  <c r="G1302" i="1"/>
  <c r="H1301" i="1"/>
  <c r="G1301" i="1"/>
  <c r="H1300" i="1"/>
  <c r="G1300" i="1"/>
  <c r="H1299" i="1"/>
  <c r="G1299" i="1"/>
  <c r="H1298" i="1"/>
  <c r="G1298" i="1"/>
  <c r="H1297" i="1"/>
  <c r="G1297" i="1"/>
  <c r="H1296" i="1"/>
  <c r="G1296" i="1"/>
  <c r="H1295" i="1"/>
  <c r="G1295" i="1"/>
  <c r="H1294" i="1"/>
  <c r="G1294" i="1"/>
  <c r="H1293" i="1"/>
  <c r="G1293" i="1"/>
  <c r="H1292" i="1"/>
  <c r="G1292" i="1"/>
  <c r="H1291" i="1"/>
  <c r="G1291" i="1"/>
  <c r="H1290" i="1"/>
  <c r="G1290" i="1"/>
  <c r="H1289" i="1"/>
  <c r="G1289" i="1"/>
  <c r="H1288" i="1"/>
  <c r="G1288" i="1"/>
  <c r="H1287" i="1"/>
  <c r="G1287" i="1"/>
  <c r="H1286" i="1"/>
  <c r="G1286" i="1"/>
  <c r="H1285" i="1"/>
  <c r="G1285" i="1"/>
  <c r="H1284" i="1"/>
  <c r="G1284" i="1"/>
  <c r="H1283" i="1"/>
  <c r="G1283" i="1"/>
  <c r="H1282" i="1"/>
  <c r="G1282" i="1"/>
  <c r="H1281" i="1"/>
  <c r="G1281" i="1"/>
  <c r="H1280" i="1"/>
  <c r="G1280" i="1"/>
  <c r="H1279" i="1"/>
  <c r="G1279" i="1"/>
  <c r="H1278" i="1"/>
  <c r="G1278" i="1"/>
  <c r="H1277" i="1"/>
  <c r="G1277" i="1"/>
  <c r="H1276" i="1"/>
  <c r="G1276" i="1"/>
  <c r="H1275" i="1"/>
  <c r="G1275" i="1"/>
  <c r="H1274" i="1"/>
  <c r="G1274" i="1"/>
  <c r="H1273" i="1"/>
  <c r="G1273" i="1"/>
  <c r="H1272" i="1"/>
  <c r="G1272" i="1"/>
  <c r="H1271" i="1"/>
  <c r="G1271" i="1"/>
  <c r="H1270" i="1"/>
  <c r="G1270" i="1"/>
  <c r="H1268" i="1"/>
  <c r="G1268" i="1"/>
  <c r="H1267" i="1"/>
  <c r="G1267" i="1"/>
  <c r="H1266" i="1"/>
  <c r="G1266" i="1"/>
  <c r="H1265" i="1"/>
  <c r="G1265" i="1"/>
  <c r="H1264" i="1"/>
  <c r="G1264" i="1"/>
  <c r="H1263" i="1"/>
  <c r="G1263" i="1"/>
  <c r="H1262" i="1"/>
  <c r="G1262" i="1"/>
  <c r="H1261" i="1"/>
  <c r="G1261" i="1"/>
  <c r="H1260" i="1"/>
  <c r="G1260" i="1"/>
  <c r="H1259" i="1"/>
  <c r="G1259" i="1"/>
  <c r="H1258" i="1"/>
  <c r="G1258" i="1"/>
  <c r="H1257" i="1"/>
  <c r="G1257" i="1"/>
  <c r="H1256" i="1"/>
  <c r="G1256" i="1"/>
  <c r="H1255" i="1"/>
  <c r="G1255" i="1"/>
  <c r="H1241" i="1"/>
  <c r="G1241" i="1"/>
  <c r="H1240" i="1"/>
  <c r="G1240" i="1"/>
  <c r="H1239" i="1"/>
  <c r="G1239" i="1"/>
  <c r="H1238" i="1"/>
  <c r="G1238" i="1"/>
  <c r="H1237" i="1"/>
  <c r="G1237" i="1"/>
  <c r="H1236" i="1"/>
  <c r="G1236" i="1"/>
  <c r="H1235" i="1"/>
  <c r="G1235" i="1"/>
  <c r="H1234" i="1"/>
  <c r="G1234" i="1"/>
  <c r="H1233" i="1"/>
  <c r="G1233" i="1"/>
  <c r="H1232" i="1"/>
  <c r="G1232" i="1"/>
  <c r="H1231" i="1"/>
  <c r="G1231" i="1"/>
  <c r="H1230" i="1"/>
  <c r="G1230" i="1"/>
  <c r="H1229" i="1"/>
  <c r="G1229" i="1"/>
  <c r="H1228" i="1"/>
  <c r="G1228" i="1"/>
  <c r="H1227" i="1"/>
  <c r="G1227" i="1"/>
  <c r="H1226" i="1"/>
  <c r="G1226" i="1"/>
  <c r="H1225" i="1"/>
  <c r="G1225" i="1"/>
  <c r="H1224" i="1"/>
  <c r="G1224" i="1"/>
  <c r="H1223" i="1"/>
  <c r="G1223" i="1"/>
  <c r="H1222" i="1"/>
  <c r="G1222" i="1"/>
  <c r="H1221" i="1"/>
  <c r="G1221" i="1"/>
  <c r="H1220" i="1"/>
  <c r="G1220" i="1"/>
  <c r="H1219" i="1"/>
  <c r="G1219" i="1"/>
  <c r="H1218" i="1"/>
  <c r="G1218" i="1"/>
  <c r="H1217" i="1"/>
  <c r="G1217" i="1"/>
  <c r="H1216" i="1"/>
  <c r="G1216" i="1"/>
  <c r="H1215" i="1"/>
  <c r="G1215" i="1"/>
  <c r="H1214" i="1"/>
  <c r="G1214" i="1"/>
  <c r="H1213" i="1"/>
  <c r="G1213" i="1"/>
  <c r="H1212" i="1"/>
  <c r="G1212" i="1"/>
  <c r="H1211" i="1"/>
  <c r="G1211" i="1"/>
  <c r="H1210" i="1"/>
  <c r="G1210" i="1"/>
  <c r="H1209" i="1"/>
  <c r="G1209" i="1"/>
  <c r="H1208" i="1"/>
  <c r="G1208" i="1"/>
  <c r="H1207" i="1"/>
  <c r="G1207" i="1"/>
  <c r="H1206" i="1"/>
  <c r="G1206" i="1"/>
  <c r="H1205" i="1"/>
  <c r="G1205" i="1"/>
  <c r="H1204" i="1"/>
  <c r="G1204" i="1"/>
  <c r="H1203" i="1"/>
  <c r="G1203" i="1"/>
  <c r="H1202" i="1"/>
  <c r="G1202" i="1"/>
  <c r="H1201" i="1"/>
  <c r="G1201" i="1"/>
  <c r="H1200" i="1"/>
  <c r="G1200" i="1"/>
  <c r="H1199" i="1"/>
  <c r="G1199" i="1"/>
  <c r="H1198" i="1"/>
  <c r="G1198" i="1"/>
  <c r="H1197" i="1"/>
  <c r="G1197" i="1"/>
  <c r="H1194" i="1"/>
  <c r="G1194" i="1"/>
  <c r="H1193" i="1"/>
  <c r="G1193" i="1"/>
  <c r="H1192" i="1"/>
  <c r="G1192" i="1"/>
  <c r="H1191" i="1"/>
  <c r="G1191" i="1"/>
  <c r="H1190" i="1"/>
  <c r="G1190" i="1"/>
  <c r="H1189" i="1"/>
  <c r="G1189" i="1"/>
  <c r="H1188" i="1"/>
  <c r="G1188" i="1"/>
  <c r="H1187" i="1"/>
  <c r="G1187" i="1"/>
  <c r="H1186" i="1"/>
  <c r="G1186" i="1"/>
  <c r="H1185" i="1"/>
  <c r="G1185" i="1"/>
  <c r="H1184" i="1"/>
  <c r="G1184" i="1"/>
  <c r="H1183" i="1"/>
  <c r="G1183" i="1"/>
  <c r="H1182" i="1"/>
  <c r="G1182" i="1"/>
  <c r="H1181" i="1"/>
  <c r="G1181" i="1"/>
  <c r="H1180" i="1"/>
  <c r="G1180" i="1"/>
  <c r="H1179" i="1"/>
  <c r="G1179" i="1"/>
  <c r="H1178" i="1"/>
  <c r="G1178" i="1"/>
  <c r="H1177" i="1"/>
  <c r="G1177" i="1"/>
  <c r="H1176" i="1"/>
  <c r="G1176" i="1"/>
  <c r="H1175" i="1"/>
  <c r="G1175" i="1"/>
  <c r="H1174" i="1"/>
  <c r="G1174" i="1"/>
  <c r="H1173" i="1"/>
  <c r="G1173" i="1"/>
  <c r="H1172" i="1"/>
  <c r="G1172" i="1"/>
  <c r="H1171" i="1"/>
  <c r="G1171" i="1"/>
  <c r="H1170" i="1"/>
  <c r="G1170" i="1"/>
  <c r="H1169" i="1"/>
  <c r="G1169" i="1"/>
  <c r="H1168" i="1"/>
  <c r="G1168" i="1"/>
  <c r="H1167" i="1"/>
  <c r="G1167" i="1"/>
  <c r="H1166" i="1"/>
  <c r="G1166" i="1"/>
  <c r="H1165" i="1"/>
  <c r="G1165" i="1"/>
  <c r="H1164" i="1"/>
  <c r="G1164" i="1"/>
  <c r="H1163" i="1"/>
  <c r="G1163" i="1"/>
  <c r="H1162" i="1"/>
  <c r="G1162" i="1"/>
  <c r="H1161" i="1"/>
  <c r="G1161" i="1"/>
  <c r="H1160" i="1"/>
  <c r="G1160" i="1"/>
  <c r="H1159" i="1"/>
  <c r="G1159" i="1"/>
  <c r="H1158" i="1"/>
  <c r="G1158" i="1"/>
  <c r="H1157" i="1"/>
  <c r="G1157" i="1"/>
  <c r="H1156" i="1"/>
  <c r="G1156" i="1"/>
  <c r="H1155" i="1"/>
  <c r="G1155" i="1"/>
  <c r="H1154" i="1"/>
  <c r="G1154" i="1"/>
  <c r="H1153" i="1"/>
  <c r="G1153" i="1"/>
  <c r="H1152" i="1"/>
  <c r="G1152" i="1"/>
  <c r="H1151" i="1"/>
  <c r="G1151" i="1"/>
  <c r="H1150" i="1"/>
  <c r="G1150" i="1"/>
  <c r="H1149" i="1"/>
  <c r="G1149" i="1"/>
  <c r="H1148" i="1"/>
  <c r="G1148" i="1"/>
  <c r="H1147" i="1"/>
  <c r="G1147" i="1"/>
  <c r="H1146" i="1"/>
  <c r="G1146" i="1"/>
  <c r="H1145" i="1"/>
  <c r="G1145" i="1"/>
  <c r="H1144" i="1"/>
  <c r="G1144" i="1"/>
  <c r="H1143" i="1"/>
  <c r="G1143" i="1"/>
  <c r="H1142" i="1"/>
  <c r="G1142" i="1"/>
  <c r="H1141" i="1"/>
  <c r="G1141" i="1"/>
  <c r="H1140" i="1"/>
  <c r="G1140" i="1"/>
  <c r="H1139" i="1"/>
  <c r="G1139" i="1"/>
  <c r="H1138" i="1"/>
  <c r="G1138" i="1"/>
  <c r="H1137" i="1"/>
  <c r="G1137" i="1"/>
  <c r="H1136" i="1"/>
  <c r="G1136" i="1"/>
  <c r="H1135" i="1"/>
  <c r="G1135" i="1"/>
  <c r="H1134" i="1"/>
  <c r="G1134" i="1"/>
  <c r="H1133" i="1"/>
  <c r="G1133" i="1"/>
  <c r="H1132" i="1"/>
  <c r="G1132" i="1"/>
  <c r="H1131" i="1"/>
  <c r="G1131" i="1"/>
  <c r="H1130" i="1"/>
  <c r="G1130" i="1"/>
  <c r="H1129" i="1"/>
  <c r="G1129" i="1"/>
  <c r="H1128" i="1"/>
  <c r="G1128" i="1"/>
  <c r="H1126" i="1"/>
  <c r="G1126" i="1"/>
  <c r="H1125" i="1"/>
  <c r="G1125" i="1"/>
  <c r="H1124" i="1"/>
  <c r="G1124" i="1"/>
  <c r="H1123" i="1"/>
  <c r="G1123" i="1"/>
  <c r="H1122" i="1"/>
  <c r="G1122" i="1"/>
  <c r="H1121" i="1"/>
  <c r="G1121" i="1"/>
  <c r="H1120" i="1"/>
  <c r="G1120" i="1"/>
  <c r="H1119" i="1"/>
  <c r="G1119" i="1"/>
  <c r="H1118" i="1"/>
  <c r="G1118" i="1"/>
  <c r="H1117" i="1"/>
  <c r="G1117" i="1"/>
  <c r="H1116" i="1"/>
  <c r="G1116" i="1"/>
  <c r="H1115" i="1"/>
  <c r="G1115" i="1"/>
  <c r="H1114" i="1"/>
  <c r="G1114" i="1"/>
  <c r="H1113" i="1"/>
  <c r="G1113" i="1"/>
  <c r="H1112" i="1"/>
  <c r="G1112" i="1"/>
  <c r="H1111" i="1"/>
  <c r="G1111" i="1"/>
  <c r="H1110" i="1"/>
  <c r="G1110" i="1"/>
  <c r="H1109" i="1"/>
  <c r="G1109" i="1"/>
  <c r="H1108" i="1"/>
  <c r="G1108" i="1"/>
  <c r="H1107" i="1"/>
  <c r="G1107" i="1"/>
  <c r="H1106" i="1"/>
  <c r="G1106" i="1"/>
  <c r="H1105" i="1"/>
  <c r="G1105" i="1"/>
  <c r="H1103" i="1"/>
  <c r="G1103" i="1"/>
  <c r="H1102" i="1"/>
  <c r="G1102" i="1"/>
  <c r="H1101" i="1"/>
  <c r="G1101" i="1"/>
  <c r="H1100" i="1"/>
  <c r="G1100" i="1"/>
  <c r="H1099" i="1"/>
  <c r="G1099" i="1"/>
  <c r="H1098" i="1"/>
  <c r="G1098" i="1"/>
  <c r="H1097" i="1"/>
  <c r="G1097" i="1"/>
  <c r="H1096" i="1"/>
  <c r="G1096" i="1"/>
  <c r="H1095" i="1"/>
  <c r="G1095" i="1"/>
  <c r="H1094" i="1"/>
  <c r="G1094" i="1"/>
  <c r="H1093" i="1"/>
  <c r="G1093" i="1"/>
  <c r="H1092" i="1"/>
  <c r="G1092" i="1"/>
  <c r="H1091" i="1"/>
  <c r="G1091" i="1"/>
  <c r="H1090" i="1"/>
  <c r="G1090" i="1"/>
  <c r="H1089" i="1"/>
  <c r="G1089" i="1"/>
  <c r="H1088" i="1"/>
  <c r="G1088" i="1"/>
  <c r="H1087" i="1"/>
  <c r="G1087" i="1"/>
  <c r="H1086" i="1"/>
  <c r="G1086" i="1"/>
  <c r="H1085" i="1"/>
  <c r="G1085" i="1"/>
  <c r="H1084" i="1"/>
  <c r="G1084" i="1"/>
  <c r="H1083" i="1"/>
  <c r="G1083" i="1"/>
  <c r="H1082" i="1"/>
  <c r="G1082" i="1"/>
  <c r="H1081" i="1"/>
  <c r="G1081" i="1"/>
  <c r="H1080" i="1"/>
  <c r="G1080" i="1"/>
  <c r="H1079" i="1"/>
  <c r="G1079" i="1"/>
  <c r="H1078" i="1"/>
  <c r="G1078" i="1"/>
  <c r="H1077" i="1"/>
  <c r="G1077" i="1"/>
  <c r="H1076" i="1"/>
  <c r="G1076" i="1"/>
  <c r="H1075" i="1"/>
  <c r="G1075" i="1"/>
  <c r="H1074" i="1"/>
  <c r="G1074" i="1"/>
  <c r="H1073" i="1"/>
  <c r="G1073" i="1"/>
  <c r="H1072" i="1"/>
  <c r="G1072" i="1"/>
  <c r="H1071" i="1"/>
  <c r="G1071" i="1"/>
  <c r="H1070" i="1"/>
  <c r="G1070" i="1"/>
  <c r="H1069" i="1"/>
  <c r="G1069" i="1"/>
  <c r="H1068" i="1"/>
  <c r="G1068" i="1"/>
  <c r="H1067" i="1"/>
  <c r="G1067" i="1"/>
  <c r="H1066" i="1"/>
  <c r="G1066" i="1"/>
  <c r="H1065" i="1"/>
  <c r="G1065" i="1"/>
  <c r="H1064" i="1"/>
  <c r="G1064" i="1"/>
  <c r="H1063" i="1"/>
  <c r="G1063" i="1"/>
  <c r="H1062" i="1"/>
  <c r="G1062" i="1"/>
  <c r="H1061" i="1"/>
  <c r="G1061" i="1"/>
  <c r="H1060" i="1"/>
  <c r="G1060" i="1"/>
  <c r="H1059" i="1"/>
  <c r="G1059" i="1"/>
  <c r="H1058" i="1"/>
  <c r="G1058" i="1"/>
  <c r="H1057" i="1"/>
  <c r="G1057" i="1"/>
  <c r="H1056" i="1"/>
  <c r="G1056" i="1"/>
  <c r="H1055" i="1"/>
  <c r="G1055" i="1"/>
  <c r="H1054" i="1"/>
  <c r="G1054" i="1"/>
  <c r="H1053" i="1"/>
  <c r="G1053" i="1"/>
  <c r="H1052" i="1"/>
  <c r="G1052" i="1"/>
  <c r="H1051" i="1"/>
  <c r="G1051" i="1"/>
  <c r="H1050" i="1"/>
  <c r="G1050" i="1"/>
  <c r="H1049" i="1"/>
  <c r="G1049" i="1"/>
  <c r="H1048" i="1"/>
  <c r="G1048" i="1"/>
  <c r="H1047" i="1"/>
  <c r="G1047" i="1"/>
  <c r="H1046" i="1"/>
  <c r="G1046" i="1"/>
  <c r="H1045" i="1"/>
  <c r="G1045" i="1"/>
  <c r="H1044" i="1"/>
  <c r="G1044" i="1"/>
  <c r="H1043" i="1"/>
  <c r="G1043" i="1"/>
  <c r="H1042" i="1"/>
  <c r="G1042" i="1"/>
  <c r="H1041" i="1"/>
  <c r="G1041" i="1"/>
  <c r="H1040" i="1"/>
  <c r="G1040" i="1"/>
  <c r="H1039" i="1"/>
  <c r="G1039" i="1"/>
  <c r="H1038" i="1"/>
  <c r="G1038" i="1"/>
  <c r="H1037" i="1"/>
  <c r="G1037" i="1"/>
  <c r="H1036" i="1"/>
  <c r="G1036" i="1"/>
  <c r="H1035" i="1"/>
  <c r="G1035" i="1"/>
  <c r="H1034" i="1"/>
  <c r="G1034" i="1"/>
  <c r="H1033" i="1"/>
  <c r="G1033" i="1"/>
  <c r="H1032" i="1"/>
  <c r="G1032" i="1"/>
  <c r="H1031" i="1"/>
  <c r="G1031" i="1"/>
  <c r="H1030" i="1"/>
  <c r="G1030" i="1"/>
  <c r="H1029" i="1"/>
  <c r="G1029" i="1"/>
  <c r="H1028" i="1"/>
  <c r="G1028" i="1"/>
  <c r="H1027" i="1"/>
  <c r="G1027" i="1"/>
  <c r="H1026" i="1"/>
  <c r="G1026" i="1"/>
  <c r="H1025" i="1"/>
  <c r="G1025" i="1"/>
  <c r="H1024" i="1"/>
  <c r="G1024" i="1"/>
  <c r="H1023" i="1"/>
  <c r="G1023" i="1"/>
  <c r="H1022" i="1"/>
  <c r="G1022" i="1"/>
  <c r="H1021" i="1"/>
  <c r="G1021" i="1"/>
  <c r="H1020" i="1"/>
  <c r="G1020" i="1"/>
  <c r="H1019" i="1"/>
  <c r="G1019" i="1"/>
  <c r="H1018" i="1"/>
  <c r="G1018" i="1"/>
  <c r="H1017" i="1"/>
  <c r="G1017" i="1"/>
  <c r="H1016" i="1"/>
  <c r="G1016" i="1"/>
  <c r="H1015" i="1"/>
  <c r="G1015" i="1"/>
  <c r="H1014" i="1"/>
  <c r="G1014" i="1"/>
  <c r="H1013" i="1"/>
  <c r="G1013" i="1"/>
  <c r="H1012" i="1"/>
  <c r="G1012" i="1"/>
  <c r="H1011" i="1"/>
  <c r="G1011" i="1"/>
  <c r="H1010" i="1"/>
  <c r="G1010" i="1"/>
  <c r="H1009" i="1"/>
  <c r="G1009" i="1"/>
  <c r="H1008" i="1"/>
  <c r="G1008" i="1"/>
  <c r="H1007" i="1"/>
  <c r="G1007" i="1"/>
  <c r="H1006" i="1"/>
  <c r="G1006" i="1"/>
  <c r="H1005" i="1"/>
  <c r="G1005" i="1"/>
  <c r="H1004" i="1"/>
  <c r="G1004" i="1"/>
  <c r="H1003" i="1"/>
  <c r="G1003" i="1"/>
  <c r="H1002" i="1"/>
  <c r="G1002" i="1"/>
  <c r="H1001" i="1"/>
  <c r="G1001" i="1"/>
  <c r="H1000" i="1"/>
  <c r="G1000" i="1"/>
  <c r="H999" i="1"/>
  <c r="G999" i="1"/>
  <c r="H998" i="1"/>
  <c r="G998" i="1"/>
  <c r="H997" i="1"/>
  <c r="G997" i="1"/>
  <c r="H996" i="1"/>
  <c r="G996" i="1"/>
  <c r="H995" i="1"/>
  <c r="G995" i="1"/>
  <c r="H994" i="1"/>
  <c r="G994" i="1"/>
  <c r="H993" i="1"/>
  <c r="G993" i="1"/>
  <c r="H992" i="1"/>
  <c r="G992" i="1"/>
  <c r="H991" i="1"/>
  <c r="G991" i="1"/>
  <c r="H990" i="1"/>
  <c r="G990" i="1"/>
  <c r="H989" i="1"/>
  <c r="G989" i="1"/>
  <c r="H988" i="1"/>
  <c r="G988" i="1"/>
  <c r="H987" i="1"/>
  <c r="G987" i="1"/>
  <c r="H986" i="1"/>
  <c r="G986" i="1"/>
  <c r="H985" i="1"/>
  <c r="G985" i="1"/>
  <c r="H984" i="1"/>
  <c r="G984" i="1"/>
  <c r="H983" i="1"/>
  <c r="G983" i="1"/>
  <c r="H982" i="1"/>
  <c r="G982" i="1"/>
  <c r="H981" i="1"/>
  <c r="G981" i="1"/>
  <c r="H980" i="1"/>
  <c r="G980" i="1"/>
  <c r="H979" i="1"/>
  <c r="G979" i="1"/>
  <c r="H978" i="1"/>
  <c r="G978" i="1"/>
  <c r="H977" i="1"/>
  <c r="G977" i="1"/>
  <c r="H976" i="1"/>
  <c r="G976" i="1"/>
  <c r="H975" i="1"/>
  <c r="G975" i="1"/>
  <c r="H974" i="1"/>
  <c r="G974" i="1"/>
  <c r="H973" i="1"/>
  <c r="G973" i="1"/>
  <c r="H972" i="1"/>
  <c r="G972" i="1"/>
  <c r="H971" i="1"/>
  <c r="G971" i="1"/>
  <c r="H970" i="1"/>
  <c r="G970" i="1"/>
  <c r="H969" i="1"/>
  <c r="G969" i="1"/>
  <c r="H968" i="1"/>
  <c r="G968" i="1"/>
  <c r="H967" i="1"/>
  <c r="G967" i="1"/>
  <c r="H966" i="1"/>
  <c r="G966" i="1"/>
  <c r="H965" i="1"/>
  <c r="G965" i="1"/>
  <c r="H964" i="1"/>
  <c r="G964" i="1"/>
  <c r="H963" i="1"/>
  <c r="G963" i="1"/>
  <c r="H962" i="1"/>
  <c r="G962" i="1"/>
  <c r="H961" i="1"/>
  <c r="G961" i="1"/>
  <c r="H960" i="1"/>
  <c r="G960" i="1"/>
  <c r="H959" i="1"/>
  <c r="G959" i="1"/>
  <c r="H958" i="1"/>
  <c r="G958" i="1"/>
  <c r="H957" i="1"/>
  <c r="G957" i="1"/>
  <c r="H956" i="1"/>
  <c r="G956" i="1"/>
  <c r="H955" i="1"/>
  <c r="G955" i="1"/>
  <c r="H954" i="1"/>
  <c r="G954" i="1"/>
  <c r="H953" i="1"/>
  <c r="G953" i="1"/>
  <c r="H952" i="1"/>
  <c r="G952" i="1"/>
  <c r="H951" i="1"/>
  <c r="G951" i="1"/>
  <c r="H950" i="1"/>
  <c r="G950" i="1"/>
  <c r="H949" i="1"/>
  <c r="G949" i="1"/>
  <c r="H948" i="1"/>
  <c r="G948" i="1"/>
  <c r="H947" i="1"/>
  <c r="G947" i="1"/>
  <c r="H946" i="1"/>
  <c r="G946" i="1"/>
  <c r="H945" i="1"/>
  <c r="G945" i="1"/>
  <c r="H944" i="1"/>
  <c r="G944" i="1"/>
  <c r="H943" i="1"/>
  <c r="G943" i="1"/>
  <c r="H942" i="1"/>
  <c r="G942" i="1"/>
  <c r="H941" i="1"/>
  <c r="G941" i="1"/>
  <c r="H940" i="1"/>
  <c r="G940" i="1"/>
  <c r="H939" i="1"/>
  <c r="G939" i="1"/>
  <c r="H938" i="1"/>
  <c r="G938" i="1"/>
  <c r="H937" i="1"/>
  <c r="G937" i="1"/>
  <c r="H936" i="1"/>
  <c r="G936" i="1"/>
  <c r="H935" i="1"/>
  <c r="G935" i="1"/>
  <c r="H934" i="1"/>
  <c r="G934" i="1"/>
  <c r="H933" i="1"/>
  <c r="G933" i="1"/>
  <c r="H932" i="1"/>
  <c r="G932" i="1"/>
  <c r="H931" i="1"/>
  <c r="G931" i="1"/>
  <c r="H930" i="1"/>
  <c r="G930" i="1"/>
  <c r="H929" i="1"/>
  <c r="G929" i="1"/>
  <c r="H928" i="1"/>
  <c r="G928" i="1"/>
  <c r="H927" i="1"/>
  <c r="G927" i="1"/>
  <c r="H926" i="1"/>
  <c r="G926" i="1"/>
  <c r="H925" i="1"/>
  <c r="G925" i="1"/>
  <c r="H924" i="1"/>
  <c r="G924" i="1"/>
  <c r="H923" i="1"/>
  <c r="G923" i="1"/>
  <c r="H922" i="1"/>
  <c r="G922" i="1"/>
  <c r="H921" i="1"/>
  <c r="G921" i="1"/>
  <c r="H920" i="1"/>
  <c r="G920" i="1"/>
  <c r="H919" i="1"/>
  <c r="G919" i="1"/>
  <c r="H918" i="1"/>
  <c r="G918" i="1"/>
  <c r="H917" i="1"/>
  <c r="G917" i="1"/>
  <c r="H916" i="1"/>
  <c r="G916" i="1"/>
  <c r="H915" i="1"/>
  <c r="G915" i="1"/>
  <c r="H914" i="1"/>
  <c r="G914" i="1"/>
  <c r="H913" i="1"/>
  <c r="G913" i="1"/>
  <c r="H912" i="1"/>
  <c r="G912" i="1"/>
  <c r="H911" i="1"/>
  <c r="G911" i="1"/>
  <c r="H910" i="1"/>
  <c r="G910" i="1"/>
  <c r="H909" i="1"/>
  <c r="G909" i="1"/>
  <c r="H908" i="1"/>
  <c r="G908" i="1"/>
  <c r="H907" i="1"/>
  <c r="G907" i="1"/>
  <c r="H906" i="1"/>
  <c r="G906" i="1"/>
  <c r="H905" i="1"/>
  <c r="G905" i="1"/>
  <c r="H904" i="1"/>
  <c r="G904" i="1"/>
  <c r="H903" i="1"/>
  <c r="G903" i="1"/>
  <c r="H902" i="1"/>
  <c r="G902" i="1"/>
  <c r="H901" i="1"/>
  <c r="G901" i="1"/>
  <c r="H900" i="1"/>
  <c r="G900" i="1"/>
  <c r="H899" i="1"/>
  <c r="G899" i="1"/>
  <c r="H898" i="1"/>
  <c r="G898" i="1"/>
  <c r="H897" i="1"/>
  <c r="G897" i="1"/>
  <c r="H896" i="1"/>
  <c r="G896" i="1"/>
  <c r="H895" i="1"/>
  <c r="G895" i="1"/>
  <c r="H894" i="1"/>
  <c r="G894" i="1"/>
  <c r="H893" i="1"/>
  <c r="G893" i="1"/>
  <c r="H892" i="1"/>
  <c r="G892" i="1"/>
  <c r="H891" i="1"/>
  <c r="G891" i="1"/>
  <c r="H890" i="1"/>
  <c r="G890" i="1"/>
  <c r="H889" i="1"/>
  <c r="G889" i="1"/>
  <c r="H888" i="1"/>
  <c r="G888" i="1"/>
  <c r="H887" i="1"/>
  <c r="G887" i="1"/>
  <c r="H886" i="1"/>
  <c r="G886" i="1"/>
  <c r="H885" i="1"/>
  <c r="G885" i="1"/>
  <c r="H884" i="1"/>
  <c r="G884" i="1"/>
  <c r="H883" i="1"/>
  <c r="G883" i="1"/>
  <c r="H882" i="1"/>
  <c r="G882" i="1"/>
  <c r="H881" i="1"/>
  <c r="G881" i="1"/>
  <c r="H880" i="1"/>
  <c r="G880" i="1"/>
  <c r="H879" i="1"/>
  <c r="G879" i="1"/>
  <c r="H878" i="1"/>
  <c r="G878" i="1"/>
  <c r="H877" i="1"/>
  <c r="G877" i="1"/>
  <c r="H876" i="1"/>
  <c r="G876" i="1"/>
  <c r="H875" i="1"/>
  <c r="G875" i="1"/>
  <c r="H874" i="1"/>
  <c r="G874" i="1"/>
  <c r="H873" i="1"/>
  <c r="G873" i="1"/>
  <c r="H872" i="1"/>
  <c r="G872" i="1"/>
  <c r="H871" i="1"/>
  <c r="G871" i="1"/>
  <c r="H870" i="1"/>
  <c r="G870" i="1"/>
  <c r="H869" i="1"/>
  <c r="G869" i="1"/>
  <c r="H868" i="1"/>
  <c r="G868" i="1"/>
  <c r="H867" i="1"/>
  <c r="G867" i="1"/>
  <c r="H866" i="1"/>
  <c r="G866" i="1"/>
  <c r="H865" i="1"/>
  <c r="G865" i="1"/>
  <c r="H864" i="1"/>
  <c r="G864" i="1"/>
  <c r="H863" i="1"/>
  <c r="G863" i="1"/>
  <c r="H862" i="1"/>
  <c r="G862" i="1"/>
  <c r="H861" i="1"/>
  <c r="G861" i="1"/>
  <c r="H860" i="1"/>
  <c r="G860" i="1"/>
  <c r="H859" i="1"/>
  <c r="G859" i="1"/>
  <c r="H858" i="1"/>
  <c r="G858" i="1"/>
  <c r="H857" i="1"/>
  <c r="G857" i="1"/>
  <c r="H856" i="1"/>
  <c r="G856" i="1"/>
  <c r="H855" i="1"/>
  <c r="G855" i="1"/>
  <c r="H854" i="1"/>
  <c r="G854" i="1"/>
  <c r="H853" i="1"/>
  <c r="G853" i="1"/>
  <c r="H852" i="1"/>
  <c r="G852" i="1"/>
  <c r="H851" i="1"/>
  <c r="G851" i="1"/>
  <c r="H850" i="1"/>
  <c r="G850" i="1"/>
  <c r="H849" i="1"/>
  <c r="G849" i="1"/>
  <c r="H848" i="1"/>
  <c r="G848" i="1"/>
  <c r="H847" i="1"/>
  <c r="G847" i="1"/>
  <c r="H846" i="1"/>
  <c r="G846" i="1"/>
  <c r="H845" i="1"/>
  <c r="G845" i="1"/>
  <c r="H844" i="1"/>
  <c r="G844" i="1"/>
  <c r="H843" i="1"/>
  <c r="G843" i="1"/>
  <c r="H842" i="1"/>
  <c r="G842" i="1"/>
  <c r="H841" i="1"/>
  <c r="G841" i="1"/>
  <c r="H840" i="1"/>
  <c r="G840" i="1"/>
  <c r="H839" i="1"/>
  <c r="G839" i="1"/>
  <c r="H838" i="1"/>
  <c r="G838" i="1"/>
  <c r="H837" i="1"/>
  <c r="G837" i="1"/>
  <c r="H836" i="1"/>
  <c r="G836" i="1"/>
  <c r="H835" i="1"/>
  <c r="G835" i="1"/>
  <c r="H834" i="1"/>
  <c r="G834" i="1"/>
  <c r="H833" i="1"/>
  <c r="G833" i="1"/>
  <c r="H832" i="1"/>
  <c r="G832" i="1"/>
  <c r="H831" i="1"/>
  <c r="G831" i="1"/>
  <c r="H830" i="1"/>
  <c r="G830" i="1"/>
  <c r="H829" i="1"/>
  <c r="G829" i="1"/>
  <c r="H828" i="1"/>
  <c r="G828" i="1"/>
  <c r="H827" i="1"/>
  <c r="G827" i="1"/>
  <c r="H826" i="1"/>
  <c r="G826" i="1"/>
  <c r="H825" i="1"/>
  <c r="G825" i="1"/>
  <c r="H824" i="1"/>
  <c r="G824" i="1"/>
  <c r="H823" i="1"/>
  <c r="G823" i="1"/>
  <c r="H822" i="1"/>
  <c r="G822" i="1"/>
  <c r="H821" i="1"/>
  <c r="G821" i="1"/>
  <c r="H820" i="1"/>
  <c r="G820" i="1"/>
  <c r="H819" i="1"/>
  <c r="G819" i="1"/>
  <c r="H818" i="1"/>
  <c r="G818" i="1"/>
  <c r="H817" i="1"/>
  <c r="G817" i="1"/>
  <c r="H816" i="1"/>
  <c r="G816" i="1"/>
  <c r="H815" i="1"/>
  <c r="G815" i="1"/>
  <c r="H814" i="1"/>
  <c r="G814" i="1"/>
  <c r="H813" i="1"/>
  <c r="G813" i="1"/>
  <c r="H812" i="1"/>
  <c r="G812" i="1"/>
  <c r="H811" i="1"/>
  <c r="G811" i="1"/>
  <c r="H810" i="1"/>
  <c r="G810" i="1"/>
  <c r="H809" i="1"/>
  <c r="G809" i="1"/>
  <c r="H808" i="1"/>
  <c r="G808" i="1"/>
  <c r="H807" i="1"/>
  <c r="G807" i="1"/>
  <c r="H806" i="1"/>
  <c r="G806" i="1"/>
  <c r="H805" i="1"/>
  <c r="G805" i="1"/>
  <c r="H804" i="1"/>
  <c r="G804" i="1"/>
  <c r="H803" i="1"/>
  <c r="G803" i="1"/>
  <c r="H802" i="1"/>
  <c r="G802" i="1"/>
  <c r="H801" i="1"/>
  <c r="G801" i="1"/>
  <c r="H800" i="1"/>
  <c r="G800" i="1"/>
  <c r="H799" i="1"/>
  <c r="G799" i="1"/>
  <c r="H798" i="1"/>
  <c r="G798" i="1"/>
  <c r="H797" i="1"/>
  <c r="G797" i="1"/>
  <c r="H796" i="1"/>
  <c r="G796" i="1"/>
  <c r="H795" i="1"/>
  <c r="G795" i="1"/>
  <c r="H794" i="1"/>
  <c r="G794" i="1"/>
  <c r="H793" i="1"/>
  <c r="G793" i="1"/>
  <c r="H792" i="1"/>
  <c r="G792" i="1"/>
  <c r="H791" i="1"/>
  <c r="G791" i="1"/>
  <c r="H790" i="1"/>
  <c r="G790" i="1"/>
  <c r="H789" i="1"/>
  <c r="G789" i="1"/>
  <c r="H788" i="1"/>
  <c r="G788" i="1"/>
  <c r="H787" i="1"/>
  <c r="G787" i="1"/>
  <c r="H786" i="1"/>
  <c r="G786" i="1"/>
  <c r="H785" i="1"/>
  <c r="G785" i="1"/>
  <c r="H784" i="1"/>
  <c r="G784" i="1"/>
  <c r="H783" i="1"/>
  <c r="G783" i="1"/>
  <c r="H782" i="1"/>
  <c r="G782" i="1"/>
  <c r="H781" i="1"/>
  <c r="G781" i="1"/>
  <c r="H780" i="1"/>
  <c r="G780" i="1"/>
  <c r="H779" i="1"/>
  <c r="G779" i="1"/>
  <c r="H778" i="1"/>
  <c r="G778" i="1"/>
  <c r="H777" i="1"/>
  <c r="G777" i="1"/>
  <c r="H776" i="1"/>
  <c r="G776" i="1"/>
  <c r="H775" i="1"/>
  <c r="G775" i="1"/>
  <c r="H774" i="1"/>
  <c r="G774" i="1"/>
  <c r="H773" i="1"/>
  <c r="G773" i="1"/>
  <c r="H772" i="1"/>
  <c r="G772" i="1"/>
  <c r="H771" i="1"/>
  <c r="G771" i="1"/>
  <c r="H770" i="1"/>
  <c r="G770" i="1"/>
  <c r="H769" i="1"/>
  <c r="G769" i="1"/>
  <c r="H768" i="1"/>
  <c r="G768" i="1"/>
  <c r="H767" i="1"/>
  <c r="G767" i="1"/>
  <c r="H766" i="1"/>
  <c r="G766" i="1"/>
  <c r="H765" i="1"/>
  <c r="G765" i="1"/>
  <c r="H764" i="1"/>
  <c r="G764" i="1"/>
  <c r="H763" i="1"/>
  <c r="G763" i="1"/>
  <c r="H762" i="1"/>
  <c r="G762" i="1"/>
  <c r="H761" i="1"/>
  <c r="G761" i="1"/>
  <c r="H760" i="1"/>
  <c r="G760" i="1"/>
  <c r="H759" i="1"/>
  <c r="G759" i="1"/>
  <c r="H758" i="1"/>
  <c r="G758" i="1"/>
  <c r="H757" i="1"/>
  <c r="G757" i="1"/>
  <c r="H756" i="1"/>
  <c r="G756" i="1"/>
  <c r="H755" i="1"/>
  <c r="G755" i="1"/>
  <c r="H754" i="1"/>
  <c r="G754" i="1"/>
  <c r="H753" i="1"/>
  <c r="G753" i="1"/>
  <c r="H752" i="1"/>
  <c r="G752" i="1"/>
  <c r="H751" i="1"/>
  <c r="G751" i="1"/>
  <c r="H750" i="1"/>
  <c r="G750" i="1"/>
  <c r="H749" i="1"/>
  <c r="G749" i="1"/>
  <c r="H748" i="1"/>
  <c r="G748" i="1"/>
  <c r="H747" i="1"/>
  <c r="G747" i="1"/>
  <c r="H746" i="1"/>
  <c r="G746" i="1"/>
  <c r="H745" i="1"/>
  <c r="G745" i="1"/>
  <c r="H744" i="1"/>
  <c r="G744" i="1"/>
  <c r="H743" i="1"/>
  <c r="G743" i="1"/>
  <c r="H742" i="1"/>
  <c r="G742" i="1"/>
  <c r="H741" i="1"/>
  <c r="G741" i="1"/>
  <c r="H740" i="1"/>
  <c r="G740" i="1"/>
  <c r="H739" i="1"/>
  <c r="G739" i="1"/>
  <c r="H738" i="1"/>
  <c r="G738" i="1"/>
  <c r="H737" i="1"/>
  <c r="G737" i="1"/>
  <c r="H736" i="1"/>
  <c r="G736" i="1"/>
  <c r="H735" i="1"/>
  <c r="G735" i="1"/>
  <c r="H734" i="1"/>
  <c r="G734" i="1"/>
  <c r="H733" i="1"/>
  <c r="G733" i="1"/>
  <c r="H732" i="1"/>
  <c r="G732" i="1"/>
  <c r="H731" i="1"/>
  <c r="G731" i="1"/>
  <c r="H730" i="1"/>
  <c r="G730" i="1"/>
  <c r="H729" i="1"/>
  <c r="G729" i="1"/>
  <c r="H728" i="1"/>
  <c r="G728" i="1"/>
  <c r="H727" i="1"/>
  <c r="G727" i="1"/>
  <c r="H726" i="1"/>
  <c r="G726" i="1"/>
  <c r="H725" i="1"/>
  <c r="G725" i="1"/>
  <c r="H724" i="1"/>
  <c r="G724" i="1"/>
  <c r="H723" i="1"/>
  <c r="G723" i="1"/>
  <c r="H722" i="1"/>
  <c r="G722" i="1"/>
  <c r="H721" i="1"/>
  <c r="G721" i="1"/>
  <c r="H720" i="1"/>
  <c r="G720" i="1"/>
  <c r="H719" i="1"/>
  <c r="G719" i="1"/>
  <c r="H718" i="1"/>
  <c r="G718" i="1"/>
  <c r="H717" i="1"/>
  <c r="G717" i="1"/>
  <c r="H716" i="1"/>
  <c r="G716" i="1"/>
  <c r="H715" i="1"/>
  <c r="G715" i="1"/>
  <c r="H714" i="1"/>
  <c r="G714" i="1"/>
  <c r="H713" i="1"/>
  <c r="G713" i="1"/>
  <c r="H712" i="1"/>
  <c r="G712" i="1"/>
  <c r="H711" i="1"/>
  <c r="G711" i="1"/>
  <c r="H710" i="1"/>
  <c r="G710" i="1"/>
  <c r="H709" i="1"/>
  <c r="G709" i="1"/>
  <c r="H708" i="1"/>
  <c r="G708" i="1"/>
  <c r="H707" i="1"/>
  <c r="G707" i="1"/>
  <c r="H706" i="1"/>
  <c r="G706" i="1"/>
  <c r="H705" i="1"/>
  <c r="G705" i="1"/>
  <c r="H704" i="1"/>
  <c r="G704" i="1"/>
  <c r="H703" i="1"/>
  <c r="G703" i="1"/>
  <c r="H702" i="1"/>
  <c r="G702" i="1"/>
  <c r="H701" i="1"/>
  <c r="G701" i="1"/>
  <c r="H700" i="1"/>
  <c r="G700" i="1"/>
  <c r="H699" i="1"/>
  <c r="G699" i="1"/>
  <c r="H698" i="1"/>
  <c r="G698" i="1"/>
  <c r="H697" i="1"/>
  <c r="G697" i="1"/>
  <c r="H696" i="1"/>
  <c r="G696" i="1"/>
  <c r="H695" i="1"/>
  <c r="G695" i="1"/>
  <c r="H694" i="1"/>
  <c r="G694" i="1"/>
  <c r="H693" i="1"/>
  <c r="G693" i="1"/>
  <c r="H692" i="1"/>
  <c r="G692" i="1"/>
  <c r="H691" i="1"/>
  <c r="G691" i="1"/>
  <c r="H690" i="1"/>
  <c r="G690" i="1"/>
  <c r="H689" i="1"/>
  <c r="G689" i="1"/>
  <c r="H688" i="1"/>
  <c r="G688" i="1"/>
  <c r="H687" i="1"/>
  <c r="G687" i="1"/>
  <c r="H686" i="1"/>
  <c r="G686" i="1"/>
  <c r="H685" i="1"/>
  <c r="G685" i="1"/>
  <c r="H682" i="1"/>
  <c r="G682" i="1"/>
  <c r="H681" i="1"/>
  <c r="G681" i="1"/>
  <c r="H680" i="1"/>
  <c r="G680" i="1"/>
  <c r="H679" i="1"/>
  <c r="G679" i="1"/>
  <c r="H678" i="1"/>
  <c r="G678" i="1"/>
  <c r="H677" i="1"/>
  <c r="G677" i="1"/>
  <c r="H676" i="1"/>
  <c r="G676" i="1"/>
  <c r="H675" i="1"/>
  <c r="G675" i="1"/>
  <c r="H674" i="1"/>
  <c r="G674" i="1"/>
  <c r="H673" i="1"/>
  <c r="G673" i="1"/>
  <c r="H672" i="1"/>
  <c r="G672" i="1"/>
  <c r="H671" i="1"/>
  <c r="G671" i="1"/>
  <c r="H669" i="1"/>
  <c r="G669" i="1"/>
  <c r="H668" i="1"/>
  <c r="G668" i="1"/>
  <c r="H667" i="1"/>
  <c r="G667" i="1"/>
  <c r="H666" i="1"/>
  <c r="G666" i="1"/>
  <c r="H665" i="1"/>
  <c r="G665" i="1"/>
  <c r="H664" i="1"/>
  <c r="G664" i="1"/>
  <c r="H663" i="1"/>
  <c r="G663" i="1"/>
  <c r="H662" i="1"/>
  <c r="G662" i="1"/>
  <c r="H661" i="1"/>
  <c r="G661" i="1"/>
  <c r="H660" i="1"/>
  <c r="G660" i="1"/>
  <c r="H659" i="1"/>
  <c r="G659" i="1"/>
  <c r="H658" i="1"/>
  <c r="G658" i="1"/>
  <c r="H657" i="1"/>
  <c r="G657" i="1"/>
  <c r="H656" i="1"/>
  <c r="G656" i="1"/>
  <c r="H646" i="1"/>
  <c r="G646" i="1"/>
  <c r="H645" i="1"/>
  <c r="G645" i="1"/>
  <c r="H644" i="1"/>
  <c r="G644" i="1"/>
  <c r="H643" i="1"/>
  <c r="G643" i="1"/>
  <c r="H642" i="1"/>
  <c r="G642" i="1"/>
  <c r="H641" i="1"/>
  <c r="G641" i="1"/>
  <c r="H640" i="1"/>
  <c r="G640" i="1"/>
  <c r="H639" i="1"/>
  <c r="G639" i="1"/>
  <c r="H638" i="1"/>
  <c r="G638" i="1"/>
  <c r="H637" i="1"/>
  <c r="G637" i="1"/>
  <c r="H636" i="1"/>
  <c r="G636" i="1"/>
  <c r="H635" i="1"/>
  <c r="G635" i="1"/>
  <c r="H634" i="1"/>
  <c r="G634" i="1"/>
  <c r="H633" i="1"/>
  <c r="G633" i="1"/>
  <c r="H632" i="1"/>
  <c r="G632" i="1"/>
  <c r="H631" i="1"/>
  <c r="G631" i="1"/>
  <c r="H630" i="1"/>
  <c r="G630" i="1"/>
  <c r="H629" i="1"/>
  <c r="G629" i="1"/>
  <c r="H628" i="1"/>
  <c r="G628" i="1"/>
  <c r="H627" i="1"/>
  <c r="G627" i="1"/>
  <c r="H626" i="1"/>
  <c r="G626" i="1"/>
  <c r="H625" i="1"/>
  <c r="G625" i="1"/>
  <c r="H624" i="1"/>
  <c r="G624" i="1"/>
  <c r="H623" i="1"/>
  <c r="G623" i="1"/>
  <c r="H622" i="1"/>
  <c r="G622" i="1"/>
  <c r="H621" i="1"/>
  <c r="G621" i="1"/>
  <c r="H620" i="1"/>
  <c r="G620" i="1"/>
  <c r="H619" i="1"/>
  <c r="G619" i="1"/>
  <c r="H618" i="1"/>
  <c r="G618" i="1"/>
  <c r="H617" i="1"/>
  <c r="G617" i="1"/>
  <c r="H616" i="1"/>
  <c r="G616" i="1"/>
  <c r="H615" i="1"/>
  <c r="G615" i="1"/>
  <c r="H614" i="1"/>
  <c r="G614" i="1"/>
  <c r="H613" i="1"/>
  <c r="G613" i="1"/>
  <c r="H612" i="1"/>
  <c r="G612" i="1"/>
  <c r="H611" i="1"/>
  <c r="G611" i="1"/>
  <c r="H610" i="1"/>
  <c r="G610" i="1"/>
  <c r="H609" i="1"/>
  <c r="G609" i="1"/>
  <c r="H606" i="1"/>
  <c r="G606" i="1"/>
  <c r="H605" i="1"/>
  <c r="G605" i="1"/>
  <c r="H604" i="1"/>
  <c r="G604" i="1"/>
  <c r="H603" i="1"/>
  <c r="G603" i="1"/>
  <c r="H602" i="1"/>
  <c r="G602" i="1"/>
  <c r="H601" i="1"/>
  <c r="G601" i="1"/>
  <c r="H600" i="1"/>
  <c r="G600" i="1"/>
  <c r="H599" i="1"/>
  <c r="G599" i="1"/>
  <c r="H598" i="1"/>
  <c r="G598" i="1"/>
  <c r="H597" i="1"/>
  <c r="G597" i="1"/>
  <c r="H596" i="1"/>
  <c r="G596" i="1"/>
  <c r="H595" i="1"/>
  <c r="G595" i="1"/>
  <c r="H594" i="1"/>
  <c r="G594" i="1"/>
  <c r="H593" i="1"/>
  <c r="G593" i="1"/>
  <c r="H592" i="1"/>
  <c r="G592" i="1"/>
  <c r="H591" i="1"/>
  <c r="G591" i="1"/>
  <c r="H590" i="1"/>
  <c r="G590" i="1"/>
  <c r="H589" i="1"/>
  <c r="G589" i="1"/>
  <c r="H588" i="1"/>
  <c r="G588" i="1"/>
  <c r="H587" i="1"/>
  <c r="G587" i="1"/>
  <c r="H585" i="1"/>
  <c r="G585" i="1"/>
  <c r="H584" i="1"/>
  <c r="G584" i="1"/>
  <c r="H583" i="1"/>
  <c r="G583" i="1"/>
  <c r="H582" i="1"/>
  <c r="G582" i="1"/>
  <c r="H581" i="1"/>
  <c r="G581" i="1"/>
  <c r="H580" i="1"/>
  <c r="G580" i="1"/>
  <c r="F579" i="1"/>
  <c r="H578" i="1"/>
  <c r="G578" i="1"/>
  <c r="H577" i="1"/>
  <c r="G577" i="1"/>
  <c r="H576" i="1"/>
  <c r="G576" i="1"/>
  <c r="H575" i="1"/>
  <c r="G575" i="1"/>
  <c r="H574" i="1"/>
  <c r="G574" i="1"/>
  <c r="H573" i="1"/>
  <c r="G573" i="1"/>
  <c r="F572" i="1"/>
  <c r="H571" i="1"/>
  <c r="G571" i="1"/>
  <c r="H570" i="1"/>
  <c r="G570" i="1"/>
  <c r="H569" i="1"/>
  <c r="G569" i="1"/>
  <c r="H568" i="1"/>
  <c r="G568" i="1"/>
  <c r="H567" i="1"/>
  <c r="G567" i="1"/>
  <c r="H566" i="1"/>
  <c r="G566" i="1"/>
  <c r="F565" i="1"/>
  <c r="H564" i="1"/>
  <c r="G564" i="1"/>
  <c r="H563" i="1"/>
  <c r="G563" i="1"/>
  <c r="H562" i="1"/>
  <c r="G562" i="1"/>
  <c r="H561" i="1"/>
  <c r="G561" i="1"/>
  <c r="H560" i="1"/>
  <c r="G560" i="1"/>
  <c r="H559" i="1"/>
  <c r="G559" i="1"/>
  <c r="H558" i="1"/>
  <c r="G558" i="1"/>
  <c r="H557" i="1"/>
  <c r="G557" i="1"/>
  <c r="H556" i="1"/>
  <c r="G556" i="1"/>
  <c r="H555" i="1"/>
  <c r="G555" i="1"/>
  <c r="H554" i="1"/>
  <c r="G554" i="1"/>
  <c r="H552" i="1"/>
  <c r="G552" i="1"/>
  <c r="H551" i="1"/>
  <c r="G551" i="1"/>
  <c r="H550" i="1"/>
  <c r="G550" i="1"/>
  <c r="H549" i="1"/>
  <c r="G549" i="1"/>
  <c r="H548" i="1"/>
  <c r="G548" i="1"/>
  <c r="F547" i="1"/>
  <c r="H546" i="1"/>
  <c r="G546" i="1"/>
  <c r="H545" i="1"/>
  <c r="G545" i="1"/>
  <c r="H544" i="1"/>
  <c r="G544" i="1"/>
  <c r="H543" i="1"/>
  <c r="G543" i="1"/>
  <c r="F542" i="1"/>
  <c r="H541" i="1"/>
  <c r="G541" i="1"/>
  <c r="H540" i="1"/>
  <c r="G540" i="1"/>
  <c r="H539" i="1"/>
  <c r="G539" i="1"/>
  <c r="H538" i="1"/>
  <c r="G538" i="1"/>
  <c r="H537" i="1"/>
  <c r="G537" i="1"/>
  <c r="H536" i="1"/>
  <c r="G536" i="1"/>
  <c r="H535" i="1"/>
  <c r="G535" i="1"/>
  <c r="H534" i="1"/>
  <c r="G534" i="1"/>
  <c r="H533" i="1"/>
  <c r="G533" i="1"/>
  <c r="H532" i="1"/>
  <c r="G532" i="1"/>
  <c r="H531" i="1"/>
  <c r="G531" i="1"/>
  <c r="H530" i="1"/>
  <c r="G530" i="1"/>
  <c r="H529" i="1"/>
  <c r="G529" i="1"/>
  <c r="H528" i="1"/>
  <c r="G528" i="1"/>
  <c r="H527" i="1"/>
  <c r="G527" i="1"/>
  <c r="H526" i="1"/>
  <c r="G526" i="1"/>
  <c r="H525" i="1"/>
  <c r="G525" i="1"/>
  <c r="H524" i="1"/>
  <c r="G524" i="1"/>
  <c r="H523" i="1"/>
  <c r="G523" i="1"/>
  <c r="H522" i="1"/>
  <c r="G522" i="1"/>
  <c r="H521" i="1"/>
  <c r="G521" i="1"/>
  <c r="H520" i="1"/>
  <c r="G520" i="1"/>
  <c r="H519" i="1"/>
  <c r="G519" i="1"/>
  <c r="H518" i="1"/>
  <c r="G518" i="1"/>
  <c r="H517" i="1"/>
  <c r="G517" i="1"/>
  <c r="H516" i="1"/>
  <c r="G516" i="1"/>
  <c r="H514" i="1"/>
  <c r="G514" i="1"/>
  <c r="H513" i="1"/>
  <c r="G513" i="1"/>
  <c r="H512" i="1"/>
  <c r="G512" i="1"/>
  <c r="H511" i="1"/>
  <c r="G511" i="1"/>
  <c r="H510" i="1"/>
  <c r="G510" i="1"/>
  <c r="H509" i="1"/>
  <c r="G509" i="1"/>
  <c r="H508" i="1"/>
  <c r="G508" i="1"/>
  <c r="H507" i="1"/>
  <c r="G507" i="1"/>
  <c r="H506" i="1"/>
  <c r="G506" i="1"/>
  <c r="H505" i="1"/>
  <c r="G505" i="1"/>
  <c r="H504" i="1"/>
  <c r="G504" i="1"/>
  <c r="H503" i="1"/>
  <c r="G503" i="1"/>
  <c r="H502" i="1"/>
  <c r="G502" i="1"/>
  <c r="H501" i="1"/>
  <c r="G501" i="1"/>
  <c r="H500" i="1"/>
  <c r="G500" i="1"/>
  <c r="H499" i="1"/>
  <c r="G499" i="1"/>
  <c r="H498" i="1"/>
  <c r="G498" i="1"/>
  <c r="H497" i="1"/>
  <c r="G497" i="1"/>
  <c r="H496" i="1"/>
  <c r="G496" i="1"/>
  <c r="H495" i="1"/>
  <c r="G495" i="1"/>
  <c r="H494" i="1"/>
  <c r="G494" i="1"/>
  <c r="H493" i="1"/>
  <c r="G493" i="1"/>
  <c r="H491" i="1"/>
  <c r="G491" i="1"/>
  <c r="H490" i="1"/>
  <c r="G490" i="1"/>
  <c r="H489" i="1"/>
  <c r="G489" i="1"/>
  <c r="H488" i="1"/>
  <c r="G488" i="1"/>
  <c r="H487" i="1"/>
  <c r="G487" i="1"/>
  <c r="H486" i="1"/>
  <c r="G486" i="1"/>
  <c r="H485" i="1"/>
  <c r="G485" i="1"/>
  <c r="H484" i="1"/>
  <c r="G484" i="1"/>
  <c r="H482" i="1"/>
  <c r="G482" i="1"/>
  <c r="H481" i="1"/>
  <c r="G481" i="1"/>
  <c r="H480" i="1"/>
  <c r="G480" i="1"/>
  <c r="H479" i="1"/>
  <c r="G479" i="1"/>
  <c r="H478" i="1"/>
  <c r="G478" i="1"/>
  <c r="H477" i="1"/>
  <c r="G477" i="1"/>
  <c r="H476" i="1"/>
  <c r="G476" i="1"/>
  <c r="H475" i="1"/>
  <c r="G475" i="1"/>
  <c r="H474" i="1"/>
  <c r="G474" i="1"/>
  <c r="H473" i="1"/>
  <c r="G473" i="1"/>
  <c r="H472" i="1"/>
  <c r="G472" i="1"/>
  <c r="H471" i="1"/>
  <c r="G471" i="1"/>
  <c r="H469" i="1"/>
  <c r="G469" i="1"/>
  <c r="H468" i="1"/>
  <c r="G468" i="1"/>
  <c r="H467" i="1"/>
  <c r="G467" i="1"/>
  <c r="H466" i="1"/>
  <c r="G466" i="1"/>
  <c r="H465" i="1"/>
  <c r="G465" i="1"/>
  <c r="H464" i="1"/>
  <c r="G464" i="1"/>
  <c r="H463" i="1"/>
  <c r="G463" i="1"/>
  <c r="H462" i="1"/>
  <c r="G462" i="1"/>
  <c r="H461" i="1"/>
  <c r="G461" i="1"/>
  <c r="H460" i="1"/>
  <c r="G460" i="1"/>
  <c r="H459" i="1"/>
  <c r="G459" i="1"/>
  <c r="H458" i="1"/>
  <c r="G458" i="1"/>
  <c r="H457" i="1"/>
  <c r="G457" i="1"/>
  <c r="H456" i="1"/>
  <c r="G456" i="1"/>
  <c r="H455" i="1"/>
  <c r="G455" i="1"/>
  <c r="H454" i="1"/>
  <c r="G454" i="1"/>
  <c r="H453" i="1"/>
  <c r="G453" i="1"/>
  <c r="H452" i="1"/>
  <c r="G452" i="1"/>
  <c r="H450" i="1"/>
  <c r="G450" i="1"/>
  <c r="H449" i="1"/>
  <c r="G449" i="1"/>
  <c r="H448" i="1"/>
  <c r="G448" i="1"/>
  <c r="H447" i="1"/>
  <c r="G447" i="1"/>
  <c r="H446" i="1"/>
  <c r="G446" i="1"/>
  <c r="H445" i="1"/>
  <c r="G445" i="1"/>
  <c r="H444" i="1"/>
  <c r="G444" i="1"/>
  <c r="H443" i="1"/>
  <c r="G443" i="1"/>
  <c r="H442" i="1"/>
  <c r="G442" i="1"/>
  <c r="H441" i="1"/>
  <c r="G441" i="1"/>
  <c r="H440" i="1"/>
  <c r="G440" i="1"/>
  <c r="H439" i="1"/>
  <c r="G439" i="1"/>
  <c r="H438" i="1"/>
  <c r="G438" i="1"/>
  <c r="H437" i="1"/>
  <c r="G437" i="1"/>
  <c r="H436" i="1"/>
  <c r="G436" i="1"/>
  <c r="H435" i="1"/>
  <c r="G435" i="1"/>
  <c r="H434" i="1"/>
  <c r="G434" i="1"/>
  <c r="H433" i="1"/>
  <c r="G433" i="1"/>
  <c r="H432" i="1"/>
  <c r="G432" i="1"/>
  <c r="H431" i="1"/>
  <c r="G431" i="1"/>
  <c r="H430" i="1"/>
  <c r="G430" i="1"/>
  <c r="H429" i="1"/>
  <c r="G429" i="1"/>
  <c r="H428" i="1"/>
  <c r="G428" i="1"/>
  <c r="H427" i="1"/>
  <c r="G427" i="1"/>
  <c r="H426" i="1"/>
  <c r="G426" i="1"/>
  <c r="H425" i="1"/>
  <c r="G425" i="1"/>
  <c r="H424" i="1"/>
  <c r="G424" i="1"/>
  <c r="H423" i="1"/>
  <c r="G423" i="1"/>
  <c r="H422" i="1"/>
  <c r="G422" i="1"/>
  <c r="H421" i="1"/>
  <c r="G421" i="1"/>
  <c r="H420" i="1"/>
  <c r="G420" i="1"/>
  <c r="H419" i="1"/>
  <c r="G419" i="1"/>
  <c r="H418" i="1"/>
  <c r="G418" i="1"/>
  <c r="H417" i="1"/>
  <c r="G417" i="1"/>
  <c r="H416" i="1"/>
  <c r="G416" i="1"/>
  <c r="H415" i="1"/>
  <c r="G415" i="1"/>
  <c r="H414" i="1"/>
  <c r="G414" i="1"/>
  <c r="H413" i="1"/>
  <c r="G413" i="1"/>
  <c r="H412" i="1"/>
  <c r="G412" i="1"/>
  <c r="H411" i="1"/>
  <c r="G411" i="1"/>
  <c r="H410" i="1"/>
  <c r="G410" i="1"/>
  <c r="H409" i="1"/>
  <c r="G409" i="1"/>
  <c r="H408" i="1"/>
  <c r="G408" i="1"/>
  <c r="H407" i="1"/>
  <c r="G407" i="1"/>
  <c r="H406" i="1"/>
  <c r="G406" i="1"/>
  <c r="H405" i="1"/>
  <c r="G405" i="1"/>
  <c r="H404" i="1"/>
  <c r="G404" i="1"/>
  <c r="H403" i="1"/>
  <c r="G403" i="1"/>
  <c r="H402" i="1"/>
  <c r="G402" i="1"/>
  <c r="H401" i="1"/>
  <c r="G401" i="1"/>
  <c r="H400" i="1"/>
  <c r="G400" i="1"/>
  <c r="H399" i="1"/>
  <c r="G399" i="1"/>
  <c r="H398" i="1"/>
  <c r="G398" i="1"/>
  <c r="H397" i="1"/>
  <c r="G397" i="1"/>
  <c r="H396" i="1"/>
  <c r="G396" i="1"/>
  <c r="H395" i="1"/>
  <c r="G395" i="1"/>
  <c r="H394" i="1"/>
  <c r="G394" i="1"/>
  <c r="H393" i="1"/>
  <c r="G393" i="1"/>
  <c r="H392" i="1"/>
  <c r="G392" i="1"/>
  <c r="H391" i="1"/>
  <c r="G391" i="1"/>
  <c r="H390" i="1"/>
  <c r="G390" i="1"/>
  <c r="H389" i="1"/>
  <c r="G389" i="1"/>
  <c r="H388" i="1"/>
  <c r="G388" i="1"/>
  <c r="H387" i="1"/>
  <c r="G387" i="1"/>
  <c r="H386" i="1"/>
  <c r="G386" i="1"/>
  <c r="H385" i="1"/>
  <c r="G385" i="1"/>
  <c r="H384" i="1"/>
  <c r="G384" i="1"/>
  <c r="H383" i="1"/>
  <c r="G383" i="1"/>
  <c r="H382" i="1"/>
  <c r="G382" i="1"/>
  <c r="H381" i="1"/>
  <c r="G381" i="1"/>
  <c r="H380" i="1"/>
  <c r="G380" i="1"/>
  <c r="H379" i="1"/>
  <c r="G379" i="1"/>
  <c r="H378" i="1"/>
  <c r="G378" i="1"/>
  <c r="H377" i="1"/>
  <c r="G377" i="1"/>
  <c r="H376" i="1"/>
  <c r="G376" i="1"/>
  <c r="H375" i="1"/>
  <c r="G375" i="1"/>
  <c r="H374" i="1"/>
  <c r="G374" i="1"/>
  <c r="H373" i="1"/>
  <c r="G373" i="1"/>
  <c r="H372" i="1"/>
  <c r="G372" i="1"/>
  <c r="H371" i="1"/>
  <c r="G371" i="1"/>
  <c r="H370" i="1"/>
  <c r="G370" i="1"/>
  <c r="H369" i="1"/>
  <c r="G369" i="1"/>
  <c r="H368" i="1"/>
  <c r="G368" i="1"/>
  <c r="H367" i="1"/>
  <c r="G367" i="1"/>
  <c r="H366" i="1"/>
  <c r="G366" i="1"/>
  <c r="H365" i="1"/>
  <c r="G365" i="1"/>
  <c r="H361" i="1"/>
  <c r="G361" i="1"/>
  <c r="H360" i="1"/>
  <c r="G360" i="1"/>
  <c r="H359" i="1"/>
  <c r="G359" i="1"/>
  <c r="H358" i="1"/>
  <c r="G358" i="1"/>
  <c r="H357" i="1"/>
  <c r="G357" i="1"/>
  <c r="H356" i="1"/>
  <c r="G356" i="1"/>
  <c r="H354" i="1"/>
  <c r="G354" i="1"/>
  <c r="H353" i="1"/>
  <c r="G353" i="1"/>
  <c r="H352" i="1"/>
  <c r="G352" i="1"/>
  <c r="H351" i="1"/>
  <c r="G351" i="1"/>
  <c r="H350" i="1"/>
  <c r="G350" i="1"/>
  <c r="H349" i="1"/>
  <c r="G349" i="1"/>
  <c r="H348" i="1"/>
  <c r="G348" i="1"/>
  <c r="H347" i="1"/>
  <c r="G347" i="1"/>
  <c r="H346" i="1"/>
  <c r="G346" i="1"/>
  <c r="H345" i="1"/>
  <c r="G345" i="1"/>
  <c r="H344" i="1"/>
  <c r="G344" i="1"/>
  <c r="H343" i="1"/>
  <c r="G343" i="1"/>
  <c r="H342" i="1"/>
  <c r="G342" i="1"/>
  <c r="H341" i="1"/>
  <c r="G341" i="1"/>
  <c r="H340" i="1"/>
  <c r="G340" i="1"/>
  <c r="H339" i="1"/>
  <c r="G339" i="1"/>
  <c r="H338" i="1"/>
  <c r="G338" i="1"/>
  <c r="H337" i="1"/>
  <c r="G337" i="1"/>
  <c r="H336" i="1"/>
  <c r="G336" i="1"/>
  <c r="H335" i="1"/>
  <c r="G335" i="1"/>
  <c r="H334" i="1"/>
  <c r="G334" i="1"/>
  <c r="H333" i="1"/>
  <c r="G333" i="1"/>
  <c r="H332" i="1"/>
  <c r="G332" i="1"/>
  <c r="H330" i="1"/>
  <c r="G330" i="1"/>
  <c r="H329" i="1"/>
  <c r="G329" i="1"/>
  <c r="H328" i="1"/>
  <c r="G328" i="1"/>
  <c r="H327" i="1"/>
  <c r="G327" i="1"/>
  <c r="H326" i="1"/>
  <c r="G326" i="1"/>
  <c r="H325" i="1"/>
  <c r="G325" i="1"/>
  <c r="H324" i="1"/>
  <c r="G324" i="1"/>
  <c r="H323" i="1"/>
  <c r="G323" i="1"/>
  <c r="H322" i="1"/>
  <c r="G322" i="1"/>
  <c r="H321" i="1"/>
  <c r="G321" i="1"/>
  <c r="H320" i="1"/>
  <c r="G320" i="1"/>
  <c r="H319" i="1"/>
  <c r="G319" i="1"/>
  <c r="H318" i="1"/>
  <c r="G318" i="1"/>
  <c r="H317" i="1"/>
  <c r="G317" i="1"/>
  <c r="H316" i="1"/>
  <c r="G316" i="1"/>
  <c r="H315" i="1"/>
  <c r="G315" i="1"/>
  <c r="H314" i="1"/>
  <c r="G314" i="1"/>
  <c r="H313" i="1"/>
  <c r="G313" i="1"/>
  <c r="H312" i="1"/>
  <c r="G312" i="1"/>
  <c r="H311" i="1"/>
  <c r="G311" i="1"/>
  <c r="H309" i="1"/>
  <c r="G309" i="1"/>
  <c r="H308" i="1"/>
  <c r="G308" i="1"/>
  <c r="H307" i="1"/>
  <c r="G307" i="1"/>
  <c r="H306" i="1"/>
  <c r="G306" i="1"/>
  <c r="H305" i="1"/>
  <c r="G305" i="1"/>
  <c r="H303" i="1"/>
  <c r="G303" i="1"/>
  <c r="H301" i="1"/>
  <c r="G301" i="1"/>
  <c r="H300" i="1"/>
  <c r="G300" i="1"/>
  <c r="H298" i="1"/>
  <c r="G298" i="1"/>
  <c r="H297" i="1"/>
  <c r="G297" i="1"/>
  <c r="H296" i="1"/>
  <c r="G296" i="1"/>
  <c r="H295" i="1"/>
  <c r="G295" i="1"/>
  <c r="H294" i="1"/>
  <c r="G294" i="1"/>
  <c r="F293" i="1"/>
  <c r="H292" i="1"/>
  <c r="G292" i="1"/>
  <c r="H291" i="1"/>
  <c r="G291" i="1"/>
  <c r="H290" i="1"/>
  <c r="G290" i="1"/>
  <c r="H289" i="1"/>
  <c r="G289" i="1"/>
  <c r="H288" i="1"/>
  <c r="G288" i="1"/>
  <c r="H287" i="1"/>
  <c r="G287" i="1"/>
  <c r="H286" i="1"/>
  <c r="G286" i="1"/>
  <c r="H285" i="1"/>
  <c r="G285" i="1"/>
  <c r="H284" i="1"/>
  <c r="G284" i="1"/>
  <c r="H283" i="1"/>
  <c r="G283" i="1"/>
  <c r="H282" i="1"/>
  <c r="G282" i="1"/>
  <c r="H281" i="1"/>
  <c r="G281" i="1"/>
  <c r="H280" i="1"/>
  <c r="G280" i="1"/>
  <c r="H279" i="1"/>
  <c r="G279" i="1"/>
  <c r="H278" i="1"/>
  <c r="G278" i="1"/>
  <c r="H277" i="1"/>
  <c r="G277" i="1"/>
  <c r="H276" i="1"/>
  <c r="G276" i="1"/>
  <c r="H275" i="1"/>
  <c r="G275" i="1"/>
  <c r="H274" i="1"/>
  <c r="G274" i="1"/>
  <c r="H273" i="1"/>
  <c r="G273" i="1"/>
  <c r="H272" i="1"/>
  <c r="G272" i="1"/>
  <c r="H271" i="1"/>
  <c r="G271" i="1"/>
  <c r="H270" i="1"/>
  <c r="G270" i="1"/>
  <c r="H269" i="1"/>
  <c r="G269" i="1"/>
  <c r="H268" i="1"/>
  <c r="G268" i="1"/>
  <c r="H267" i="1"/>
  <c r="G267" i="1"/>
  <c r="H266" i="1"/>
  <c r="G266" i="1"/>
  <c r="H265" i="1"/>
  <c r="G265" i="1"/>
  <c r="H264" i="1"/>
  <c r="G264" i="1"/>
  <c r="H263" i="1"/>
  <c r="G263" i="1"/>
  <c r="H262" i="1"/>
  <c r="G262" i="1"/>
  <c r="H261" i="1"/>
  <c r="G261" i="1"/>
  <c r="H260" i="1"/>
  <c r="G260" i="1"/>
  <c r="H259" i="1"/>
  <c r="G259" i="1"/>
  <c r="H258" i="1"/>
  <c r="G258" i="1"/>
  <c r="H257" i="1"/>
  <c r="G257" i="1"/>
  <c r="H256" i="1"/>
  <c r="G256" i="1"/>
  <c r="H255" i="1"/>
  <c r="G255" i="1"/>
  <c r="H254" i="1"/>
  <c r="G254" i="1"/>
  <c r="H253" i="1"/>
  <c r="G253" i="1"/>
  <c r="H252" i="1"/>
  <c r="G252" i="1"/>
  <c r="H251" i="1"/>
  <c r="G251" i="1"/>
  <c r="H250" i="1"/>
  <c r="G250" i="1"/>
  <c r="H248" i="1"/>
  <c r="G248" i="1"/>
  <c r="H247" i="1"/>
  <c r="G247" i="1"/>
  <c r="H246" i="1"/>
  <c r="G246" i="1"/>
  <c r="H245" i="1"/>
  <c r="G245" i="1"/>
  <c r="H244" i="1"/>
  <c r="G244" i="1"/>
  <c r="H243" i="1"/>
  <c r="G243" i="1"/>
  <c r="H242" i="1"/>
  <c r="G242" i="1"/>
  <c r="H241" i="1"/>
  <c r="G241" i="1"/>
  <c r="H239" i="1"/>
  <c r="G239" i="1"/>
  <c r="H238" i="1"/>
  <c r="G238" i="1"/>
  <c r="H237" i="1"/>
  <c r="G237" i="1"/>
  <c r="H236" i="1"/>
  <c r="G236" i="1"/>
  <c r="H235" i="1"/>
  <c r="G235" i="1"/>
  <c r="H234" i="1"/>
  <c r="G234" i="1"/>
  <c r="H233" i="1"/>
  <c r="G233" i="1"/>
  <c r="H232" i="1"/>
  <c r="G232" i="1"/>
  <c r="H231" i="1"/>
  <c r="G231" i="1"/>
  <c r="H230" i="1"/>
  <c r="G230" i="1"/>
  <c r="H229" i="1"/>
  <c r="G229" i="1"/>
  <c r="H228" i="1"/>
  <c r="G228" i="1"/>
  <c r="H227" i="1"/>
  <c r="G227" i="1"/>
  <c r="H226" i="1"/>
  <c r="G226" i="1"/>
  <c r="H225" i="1"/>
  <c r="G225" i="1"/>
  <c r="H224" i="1"/>
  <c r="G224" i="1"/>
  <c r="H223" i="1"/>
  <c r="G223" i="1"/>
  <c r="H222" i="1"/>
  <c r="G222" i="1"/>
  <c r="H221" i="1"/>
  <c r="G221" i="1"/>
  <c r="H220" i="1"/>
  <c r="G220" i="1"/>
  <c r="H219" i="1"/>
  <c r="G219" i="1"/>
  <c r="H218" i="1"/>
  <c r="G218" i="1"/>
  <c r="H217" i="1"/>
  <c r="G217" i="1"/>
  <c r="H215" i="1"/>
  <c r="G215" i="1"/>
  <c r="H214" i="1"/>
  <c r="G214" i="1"/>
  <c r="H213" i="1"/>
  <c r="G213" i="1"/>
  <c r="H212" i="1"/>
  <c r="G212" i="1"/>
  <c r="H211" i="1"/>
  <c r="G211" i="1"/>
  <c r="H210" i="1"/>
  <c r="G210" i="1"/>
  <c r="H209" i="1"/>
  <c r="G209" i="1"/>
  <c r="H208" i="1"/>
  <c r="G208" i="1"/>
  <c r="H207" i="1"/>
  <c r="G207" i="1"/>
  <c r="H206" i="1"/>
  <c r="G206" i="1"/>
  <c r="H205" i="1"/>
  <c r="G205" i="1"/>
  <c r="H204" i="1"/>
  <c r="G204" i="1"/>
  <c r="H203" i="1"/>
  <c r="G203" i="1"/>
  <c r="H202" i="1"/>
  <c r="G202" i="1"/>
  <c r="H201" i="1"/>
  <c r="G201" i="1"/>
  <c r="H200" i="1"/>
  <c r="G200" i="1"/>
  <c r="H199" i="1"/>
  <c r="G199" i="1"/>
  <c r="H198" i="1"/>
  <c r="G198" i="1"/>
  <c r="H197" i="1"/>
  <c r="G197" i="1"/>
  <c r="H196" i="1"/>
  <c r="G196" i="1"/>
  <c r="H195" i="1"/>
  <c r="G195" i="1"/>
  <c r="H194" i="1"/>
  <c r="G194" i="1"/>
  <c r="H193" i="1"/>
  <c r="G193" i="1"/>
  <c r="H192" i="1"/>
  <c r="G192" i="1"/>
  <c r="H191" i="1"/>
  <c r="G191" i="1"/>
  <c r="H190" i="1"/>
  <c r="G190" i="1"/>
  <c r="H189" i="1"/>
  <c r="G189" i="1"/>
  <c r="H188" i="1"/>
  <c r="G188" i="1"/>
  <c r="H187" i="1"/>
  <c r="G187" i="1"/>
  <c r="H186" i="1"/>
  <c r="G186" i="1"/>
  <c r="H185" i="1"/>
  <c r="G185" i="1"/>
  <c r="H184" i="1"/>
  <c r="G184" i="1"/>
  <c r="H183" i="1"/>
  <c r="G183" i="1"/>
  <c r="H182" i="1"/>
  <c r="G182" i="1"/>
  <c r="H181" i="1"/>
  <c r="G181" i="1"/>
  <c r="H180" i="1"/>
  <c r="G180" i="1"/>
  <c r="H179" i="1"/>
  <c r="G179" i="1"/>
  <c r="H178" i="1"/>
  <c r="G178" i="1"/>
  <c r="H177" i="1"/>
  <c r="G177" i="1"/>
  <c r="H176" i="1"/>
  <c r="G176" i="1"/>
  <c r="H175" i="1"/>
  <c r="G175" i="1"/>
  <c r="H174" i="1"/>
  <c r="G174" i="1"/>
  <c r="H173" i="1"/>
  <c r="G173" i="1"/>
  <c r="H172" i="1"/>
  <c r="G172" i="1"/>
  <c r="H171" i="1"/>
  <c r="G171" i="1"/>
  <c r="H170" i="1"/>
  <c r="G170" i="1"/>
  <c r="H169" i="1"/>
  <c r="G169" i="1"/>
  <c r="H168" i="1"/>
  <c r="G168" i="1"/>
  <c r="H167" i="1"/>
  <c r="G167" i="1"/>
  <c r="H166" i="1"/>
  <c r="G166" i="1"/>
  <c r="H165" i="1"/>
  <c r="G165" i="1"/>
  <c r="H164" i="1"/>
  <c r="G164" i="1"/>
  <c r="H163" i="1"/>
  <c r="G163" i="1"/>
  <c r="H162" i="1"/>
  <c r="G162" i="1"/>
  <c r="H161" i="1"/>
  <c r="G161" i="1"/>
  <c r="H160" i="1"/>
  <c r="G160" i="1"/>
  <c r="H159" i="1"/>
  <c r="G159" i="1"/>
  <c r="H157" i="1"/>
  <c r="G157" i="1"/>
  <c r="H156" i="1"/>
  <c r="G156" i="1"/>
  <c r="H155" i="1"/>
  <c r="G155" i="1"/>
  <c r="H154" i="1"/>
  <c r="G154" i="1"/>
  <c r="H153" i="1"/>
  <c r="G153" i="1"/>
  <c r="H152" i="1"/>
  <c r="G152" i="1"/>
  <c r="H151" i="1"/>
  <c r="G151" i="1"/>
  <c r="H150" i="1"/>
  <c r="G150" i="1"/>
  <c r="H149" i="1"/>
  <c r="G149" i="1"/>
  <c r="H148" i="1"/>
  <c r="G148" i="1"/>
  <c r="H147" i="1"/>
  <c r="G147" i="1"/>
  <c r="H146" i="1"/>
  <c r="G146" i="1"/>
  <c r="H145" i="1"/>
  <c r="G145" i="1"/>
  <c r="H144" i="1"/>
  <c r="G144" i="1"/>
  <c r="H143" i="1"/>
  <c r="G143" i="1"/>
  <c r="H142" i="1"/>
  <c r="G142" i="1"/>
  <c r="H141" i="1"/>
  <c r="G141" i="1"/>
  <c r="H140" i="1"/>
  <c r="G140" i="1"/>
  <c r="H139" i="1"/>
  <c r="G139" i="1"/>
  <c r="H138" i="1"/>
  <c r="G138" i="1"/>
  <c r="H137" i="1"/>
  <c r="G137" i="1"/>
  <c r="H136" i="1"/>
  <c r="G136" i="1"/>
  <c r="H135" i="1"/>
  <c r="G135" i="1"/>
  <c r="H134" i="1"/>
  <c r="G134" i="1"/>
  <c r="H133" i="1"/>
  <c r="G133" i="1"/>
  <c r="H132" i="1"/>
  <c r="G132" i="1"/>
  <c r="H131" i="1"/>
  <c r="G131" i="1"/>
  <c r="H130" i="1"/>
  <c r="G130" i="1"/>
  <c r="H129" i="1"/>
  <c r="G129" i="1"/>
  <c r="H128" i="1"/>
  <c r="G128" i="1"/>
  <c r="H127" i="1"/>
  <c r="G127" i="1"/>
  <c r="H126" i="1"/>
  <c r="G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9" i="1"/>
  <c r="G119" i="1"/>
  <c r="H118" i="1"/>
  <c r="G118" i="1"/>
  <c r="H117" i="1"/>
  <c r="G117" i="1"/>
  <c r="H116" i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8" i="1"/>
  <c r="G18" i="1"/>
  <c r="H17" i="1"/>
  <c r="G17" i="1"/>
  <c r="H16" i="1"/>
  <c r="G16" i="1"/>
  <c r="H15" i="1"/>
  <c r="G15" i="1"/>
  <c r="H14" i="1"/>
  <c r="G14" i="1"/>
  <c r="H3643" i="1" l="1"/>
  <c r="H3630" i="1"/>
  <c r="H3628" i="1"/>
  <c r="H3654" i="1"/>
  <c r="H3626" i="1"/>
  <c r="H3656" i="1"/>
  <c r="H4556" i="1"/>
  <c r="G4556" i="1"/>
  <c r="G3643" i="1"/>
  <c r="G3630" i="1"/>
  <c r="G3654" i="1"/>
  <c r="G3626" i="1"/>
  <c r="G3656" i="1"/>
  <c r="G3628" i="1"/>
  <c r="F3615" i="1"/>
  <c r="G5069" i="1"/>
  <c r="G5112" i="1"/>
  <c r="H3959" i="1"/>
  <c r="H3974" i="1"/>
  <c r="H4089" i="1"/>
  <c r="G4089" i="1"/>
  <c r="G3959" i="1"/>
  <c r="G3974" i="1"/>
  <c r="H4060" i="1"/>
  <c r="G4060" i="1"/>
  <c r="G3863" i="1"/>
  <c r="H3929" i="1"/>
  <c r="H3863" i="1"/>
  <c r="G3929" i="1"/>
  <c r="H3892" i="1"/>
  <c r="G3892" i="1"/>
  <c r="G3905" i="1"/>
  <c r="H3905" i="1"/>
  <c r="F4386" i="1"/>
  <c r="H4740" i="1"/>
  <c r="H3576" i="1"/>
  <c r="G3592" i="1"/>
  <c r="H5130" i="1"/>
  <c r="H3764" i="1"/>
  <c r="H4485" i="1"/>
  <c r="H4633" i="1"/>
  <c r="G3210" i="1"/>
  <c r="G4764" i="1"/>
  <c r="H4836" i="1"/>
  <c r="G3764" i="1"/>
  <c r="G3548" i="1"/>
  <c r="H4683" i="1"/>
  <c r="G4715" i="1"/>
  <c r="H4417" i="1"/>
  <c r="G4436" i="1"/>
  <c r="H4491" i="1"/>
  <c r="G4502" i="1"/>
  <c r="H4591" i="1"/>
  <c r="G4607" i="1"/>
  <c r="G4172" i="1"/>
  <c r="H3548" i="1"/>
  <c r="G3576" i="1"/>
  <c r="H3658" i="1"/>
  <c r="H5059" i="1"/>
  <c r="G5130" i="1"/>
  <c r="G3668" i="1"/>
  <c r="G3787" i="1"/>
  <c r="F3928" i="1"/>
  <c r="G3997" i="1"/>
  <c r="H4230" i="1"/>
  <c r="G4338" i="1"/>
  <c r="G4641" i="1"/>
  <c r="H4715" i="1"/>
  <c r="H4817" i="1"/>
  <c r="H3558" i="1"/>
  <c r="H547" i="1"/>
  <c r="G3239" i="1"/>
  <c r="H3579" i="1"/>
  <c r="H3617" i="1"/>
  <c r="G3695" i="1"/>
  <c r="H3745" i="1"/>
  <c r="H4649" i="1"/>
  <c r="H293" i="1"/>
  <c r="G572" i="1"/>
  <c r="H579" i="1"/>
  <c r="G3222" i="1"/>
  <c r="G3517" i="1"/>
  <c r="H3529" i="1"/>
  <c r="G3551" i="1"/>
  <c r="G3558" i="1"/>
  <c r="H3668" i="1"/>
  <c r="H3695" i="1"/>
  <c r="H3717" i="1"/>
  <c r="G3757" i="1"/>
  <c r="H3997" i="1"/>
  <c r="H3592" i="1"/>
  <c r="H3239" i="1"/>
  <c r="H3304" i="1"/>
  <c r="H3580" i="1"/>
  <c r="G4150" i="1"/>
  <c r="H565" i="1"/>
  <c r="G293" i="1"/>
  <c r="G547" i="1"/>
  <c r="H3210" i="1"/>
  <c r="G3248" i="1"/>
  <c r="G3617" i="1"/>
  <c r="H3622" i="1"/>
  <c r="G3778" i="1"/>
  <c r="G3834" i="1"/>
  <c r="H4022" i="1"/>
  <c r="G4036" i="1"/>
  <c r="G4103" i="1"/>
  <c r="G4314" i="1"/>
  <c r="H4459" i="1"/>
  <c r="H4526" i="1"/>
  <c r="H4607" i="1"/>
  <c r="G4625" i="1"/>
  <c r="G4633" i="1"/>
  <c r="G4836" i="1"/>
  <c r="G5136" i="1"/>
  <c r="G565" i="1"/>
  <c r="H572" i="1"/>
  <c r="H3248" i="1"/>
  <c r="H3517" i="1"/>
  <c r="G3593" i="1"/>
  <c r="G3658" i="1"/>
  <c r="G3726" i="1"/>
  <c r="H3778" i="1"/>
  <c r="G3820" i="1"/>
  <c r="H4036" i="1"/>
  <c r="H4172" i="1"/>
  <c r="H4314" i="1"/>
  <c r="H4625" i="1"/>
  <c r="H5136" i="1"/>
  <c r="G3540" i="1"/>
  <c r="H3632" i="1"/>
  <c r="G3734" i="1"/>
  <c r="H3757" i="1"/>
  <c r="G4789" i="1"/>
  <c r="H5112" i="1"/>
  <c r="G542" i="1"/>
  <c r="G3745" i="1"/>
  <c r="H3787" i="1"/>
  <c r="H3810" i="1"/>
  <c r="F3996" i="1"/>
  <c r="H4150" i="1"/>
  <c r="G4855" i="1"/>
  <c r="H3569" i="1"/>
  <c r="G3602" i="1"/>
  <c r="H3645" i="1"/>
  <c r="H3726" i="1"/>
  <c r="G3751" i="1"/>
  <c r="G3810" i="1"/>
  <c r="F4059" i="1"/>
  <c r="G4230" i="1"/>
  <c r="H4338" i="1"/>
  <c r="G4389" i="1"/>
  <c r="G4485" i="1"/>
  <c r="G4591" i="1"/>
  <c r="G4649" i="1"/>
  <c r="H4764" i="1"/>
  <c r="H3751" i="1"/>
  <c r="G3843" i="1"/>
  <c r="G5059" i="1"/>
  <c r="H542" i="1"/>
  <c r="G579" i="1"/>
  <c r="G3304" i="1"/>
  <c r="G3569" i="1"/>
  <c r="H3602" i="1"/>
  <c r="G3622" i="1"/>
  <c r="G3706" i="1"/>
  <c r="H3734" i="1"/>
  <c r="G4133" i="1"/>
  <c r="G4459" i="1"/>
  <c r="G4740" i="1"/>
  <c r="H4789" i="1"/>
  <c r="H5069" i="1"/>
  <c r="H3540" i="1"/>
  <c r="G3579" i="1"/>
  <c r="G3651" i="1"/>
  <c r="H3820" i="1"/>
  <c r="G4022" i="1"/>
  <c r="H4389" i="1"/>
  <c r="G4491" i="1"/>
  <c r="G3529" i="1"/>
  <c r="H3651" i="1"/>
  <c r="H3804" i="1"/>
  <c r="G4817" i="1"/>
  <c r="H3222" i="1"/>
  <c r="G3717" i="1"/>
  <c r="H4103" i="1"/>
  <c r="H4641" i="1"/>
  <c r="G4683" i="1"/>
  <c r="H4855" i="1"/>
  <c r="F4380" i="1"/>
  <c r="F4371" i="1"/>
  <c r="H3593" i="1"/>
  <c r="H3834" i="1"/>
  <c r="H4436" i="1"/>
  <c r="G4526" i="1"/>
  <c r="G3645" i="1"/>
  <c r="G3682" i="1"/>
  <c r="F4227" i="1"/>
  <c r="H3551" i="1"/>
  <c r="G3580" i="1"/>
  <c r="G3632" i="1"/>
  <c r="H3682" i="1"/>
  <c r="H3706" i="1"/>
  <c r="G3804" i="1"/>
  <c r="H3843" i="1"/>
  <c r="H4133" i="1"/>
  <c r="G4417" i="1"/>
  <c r="H4502" i="1"/>
  <c r="F4299" i="1"/>
  <c r="F4377" i="1"/>
  <c r="H4227" i="1" l="1"/>
  <c r="G4227" i="1"/>
  <c r="H3615" i="1"/>
  <c r="G3615" i="1"/>
  <c r="G3862" i="1"/>
  <c r="H3862" i="1"/>
  <c r="H4386" i="1"/>
  <c r="H4299" i="1"/>
  <c r="G4377" i="1"/>
  <c r="G4299" i="1"/>
  <c r="H4380" i="1"/>
  <c r="F4298" i="1"/>
  <c r="F4379" i="1"/>
  <c r="F4226" i="1"/>
  <c r="F4376" i="1"/>
  <c r="F4370" i="1"/>
  <c r="F4385" i="1"/>
  <c r="H4377" i="1"/>
  <c r="H4371" i="1"/>
  <c r="G4386" i="1"/>
  <c r="G3928" i="1"/>
  <c r="G4371" i="1"/>
  <c r="G3996" i="1"/>
  <c r="G4380" i="1"/>
  <c r="H3996" i="1"/>
  <c r="G4059" i="1"/>
  <c r="H3928" i="1"/>
  <c r="H4059" i="1"/>
  <c r="H4370" i="1" l="1"/>
  <c r="H4379" i="1"/>
  <c r="H4376" i="1"/>
  <c r="H4385" i="1"/>
  <c r="H4298" i="1"/>
  <c r="H4226" i="1"/>
  <c r="G4385" i="1"/>
  <c r="G4226" i="1"/>
  <c r="G4376" i="1"/>
  <c r="G4379" i="1"/>
  <c r="G4370" i="1"/>
  <c r="G4298" i="1"/>
  <c r="F4374" i="1"/>
  <c r="F4383" i="1"/>
  <c r="F4289" i="1"/>
  <c r="F4368" i="1"/>
  <c r="H4383" i="1" l="1"/>
  <c r="H4289" i="1"/>
  <c r="H4374" i="1"/>
  <c r="H4368" i="1"/>
  <c r="F4382" i="1"/>
  <c r="F4373" i="1"/>
  <c r="G4368" i="1"/>
  <c r="G4383" i="1"/>
  <c r="G4289" i="1"/>
  <c r="G4374" i="1"/>
  <c r="F4367" i="1"/>
  <c r="F4288" i="1"/>
  <c r="H4367" i="1" l="1"/>
  <c r="H4373" i="1"/>
  <c r="H4288" i="1"/>
  <c r="H4382" i="1"/>
  <c r="G4373" i="1"/>
  <c r="G4288" i="1"/>
  <c r="G4382" i="1"/>
  <c r="G4367" i="1"/>
  <c r="F4365" i="1"/>
  <c r="H4365" i="1" l="1"/>
  <c r="G4365" i="1"/>
  <c r="F4364" i="1"/>
  <c r="H4364" i="1" l="1"/>
  <c r="G4364" i="1"/>
</calcChain>
</file>

<file path=xl/sharedStrings.xml><?xml version="1.0" encoding="utf-8"?>
<sst xmlns="http://schemas.openxmlformats.org/spreadsheetml/2006/main" count="15989" uniqueCount="7849">
  <si>
    <t>Приложение 1</t>
  </si>
  <si>
    <t xml:space="preserve">к приказу Председателя Правления </t>
  </si>
  <si>
    <t>Корпоративного фонда «University Medical Center»</t>
  </si>
  <si>
    <t>Прейскурант на платные медицинские услуги</t>
  </si>
  <si>
    <t>Корпоративного Фонда "University Medical Center"</t>
  </si>
  <si>
    <t>Код услуги</t>
  </si>
  <si>
    <t>Наименование</t>
  </si>
  <si>
    <t>Ед.изм.</t>
  </si>
  <si>
    <t>Кол-во</t>
  </si>
  <si>
    <t>Цена для граждан Республики Казахстан, оралманов, а также иностранцев и лиц без гражданства, постоянно проживающих на территории Республики Казахстан</t>
  </si>
  <si>
    <t>Цена для граждан стран СНГ/ ближнего зарубежья и лиц без гражданства,не проживающих на постоянной основе на территории Республики Казахстан</t>
  </si>
  <si>
    <t xml:space="preserve">Цена для  граждан стран дальнего зарубежья, не проживающих на постоянной основе на территории Республики Казахстан </t>
  </si>
  <si>
    <t>1. СТАЦИОНАР</t>
  </si>
  <si>
    <t>E01.000.001</t>
  </si>
  <si>
    <t>Ведение больного в стационаре 1 койко-день</t>
  </si>
  <si>
    <t>койко-день</t>
  </si>
  <si>
    <t>E01.000.002</t>
  </si>
  <si>
    <t>Пребывание лиц, находящихся совместно с пациентом по уходу 1 койко-день (без питания)</t>
  </si>
  <si>
    <t>E01.000.003</t>
  </si>
  <si>
    <t>Пребывание лиц, находящихся совместно с пациентом-инвалидом по уходу 1 койко-день (без питания)</t>
  </si>
  <si>
    <t>E01.000.004</t>
  </si>
  <si>
    <t>Детская палата постнаркозного пробуждения 1 койко-день</t>
  </si>
  <si>
    <t>E01.000.004.1</t>
  </si>
  <si>
    <t xml:space="preserve">Взрослая палата постнаркозного пробуждения 1 койко-день </t>
  </si>
  <si>
    <t>E01.000.005</t>
  </si>
  <si>
    <t xml:space="preserve">Стоимость 1 койко-дня на акушерско-гинекологической койке в 1-местной палате (без медикаментов, расходных материалов и питания) </t>
  </si>
  <si>
    <t>E01.000.006</t>
  </si>
  <si>
    <t>E01.000.008</t>
  </si>
  <si>
    <t>Стоимость 1 койко-дня в отделении (без учета медикаментов, расходных материалов и питания)</t>
  </si>
  <si>
    <t>E01.000.009</t>
  </si>
  <si>
    <t>Стоимость 1 койко-дня в реанимационном отделении</t>
  </si>
  <si>
    <t>E01.000.028</t>
  </si>
  <si>
    <t>Стоимость 1 койко-дня в реанимационном отделении (без учета медикаментов и питания)</t>
  </si>
  <si>
    <t>E01.000.011</t>
  </si>
  <si>
    <t xml:space="preserve">Стоимость 1 койко-дня реабилитации круглосуточного стационарого пребывания и ведения  взрослого (без медикаментов, расходных материалов и питания) </t>
  </si>
  <si>
    <t>E01.000.012</t>
  </si>
  <si>
    <t xml:space="preserve">Стоимость 1 койко-дня реабилитации круглосуточного стационарого пребывания и ведения  ребенка (без медикаментов, расходных материалов и питания) </t>
  </si>
  <si>
    <t>E01.000.013</t>
  </si>
  <si>
    <t>Стоимость койко-дня в послеоперационном периоде</t>
  </si>
  <si>
    <t>E01.000.014</t>
  </si>
  <si>
    <t>Организация питания пациентов в возрасте с 1 до 3 лет</t>
  </si>
  <si>
    <t>E01.000.015</t>
  </si>
  <si>
    <t>Организация питания пациентов в возрасте с 3-7 лет</t>
  </si>
  <si>
    <t>E01.000.016</t>
  </si>
  <si>
    <t>Организация питания пациентов в возрасте с 7-14 лет</t>
  </si>
  <si>
    <t>E01.000.017</t>
  </si>
  <si>
    <t>Организация питания пациентов (Дети старше 14 лет, взрослые, ухаживающие лица)</t>
  </si>
  <si>
    <t>E04.000.023</t>
  </si>
  <si>
    <t>Стоимость койко-дня в отделение соматики</t>
  </si>
  <si>
    <t>E01.000.018</t>
  </si>
  <si>
    <t>Питание для новорожденного (смесь)</t>
  </si>
  <si>
    <t>процедура</t>
  </si>
  <si>
    <t>E07.000.011</t>
  </si>
  <si>
    <t>Удаление пессария</t>
  </si>
  <si>
    <t>E04.000.024</t>
  </si>
  <si>
    <t xml:space="preserve">Лечение пациентов с эпилепсией и другими заболеваниями кетогенной диетой с возрастом до 7-ми лет </t>
  </si>
  <si>
    <t>E04.000.025</t>
  </si>
  <si>
    <t xml:space="preserve">Лечение пациентов с эпилепсией и другими заболеваниями кетогенной диетой с возрастом старше 7-ми лет </t>
  </si>
  <si>
    <t xml:space="preserve">1.1 Блок хирургии </t>
  </si>
  <si>
    <t>E02.000.001</t>
  </si>
  <si>
    <t>Антирефлюксные операции</t>
  </si>
  <si>
    <t>операция</t>
  </si>
  <si>
    <t>E02.000.002</t>
  </si>
  <si>
    <t>Антромастоидэктомия</t>
  </si>
  <si>
    <t>E02.000.003</t>
  </si>
  <si>
    <t>Антротомия</t>
  </si>
  <si>
    <t>E02.000.004</t>
  </si>
  <si>
    <t>Бужирование крайней плоти, санация препуциальной полости</t>
  </si>
  <si>
    <t>C01.032.002.2</t>
  </si>
  <si>
    <t>Бужирование пищевода по проводнику под эндоскопическим контролем</t>
  </si>
  <si>
    <t>E02.000.005</t>
  </si>
  <si>
    <t>Грыжи различной этиологии</t>
  </si>
  <si>
    <t>E02.000.006</t>
  </si>
  <si>
    <t>Доброкачественные опухоли мягких тканей</t>
  </si>
  <si>
    <t>E02.000.007</t>
  </si>
  <si>
    <t>Доброкачественные опухоли челюстно-лицевой области (ЧЛО) и полости рта</t>
  </si>
  <si>
    <t>E02.000.009</t>
  </si>
  <si>
    <t>Другие манипуляции на глотке</t>
  </si>
  <si>
    <t>E02.000.010</t>
  </si>
  <si>
    <t>Другие манипуляции на гортани и трахее</t>
  </si>
  <si>
    <t>E02.000.011</t>
  </si>
  <si>
    <t>Другие манипуляции на среднем и внутреннем ухе</t>
  </si>
  <si>
    <t>E02.000.012</t>
  </si>
  <si>
    <t>Имплантация аппарата костной проводимости</t>
  </si>
  <si>
    <t>E02.000.013</t>
  </si>
  <si>
    <t>Имплантация или замена протеза улитки, не уточненная иначе</t>
  </si>
  <si>
    <t>E02.000.014</t>
  </si>
  <si>
    <t>Инстилляция мочевого пузыря. Электрорезекция образований мочевого пузыря с биопсией</t>
  </si>
  <si>
    <t>D86.210.433</t>
  </si>
  <si>
    <t>Иссечение эпителиального копчикового хода</t>
  </si>
  <si>
    <t>D21.020.207.1</t>
  </si>
  <si>
    <t>Задняя тампонада носа</t>
  </si>
  <si>
    <t>D21.330.215.1</t>
  </si>
  <si>
    <t>Конхотомия</t>
  </si>
  <si>
    <t>D86.310.420.1</t>
  </si>
  <si>
    <t>Лазерная коагуляция патологии и/или новообразований кожи/подкожной ткани</t>
  </si>
  <si>
    <t>E02.000.015</t>
  </si>
  <si>
    <t>Лапароскопическая герниорафия односторонней паховой грыжи у детей</t>
  </si>
  <si>
    <t>E02.000.016</t>
  </si>
  <si>
    <t>Лапароскопическая герниорафия двухсторонней паховой грыжи у детей</t>
  </si>
  <si>
    <t>E02.000.017</t>
  </si>
  <si>
    <t>Лапароскопическая коррекция варикоцеле</t>
  </si>
  <si>
    <t>E02.000.018</t>
  </si>
  <si>
    <t>Лапароскопическая фундопликация</t>
  </si>
  <si>
    <t>E02.000.019</t>
  </si>
  <si>
    <t>Лапароскопическая холецистэктомия</t>
  </si>
  <si>
    <t>E02.000.020</t>
  </si>
  <si>
    <t>Лапароскопическая эхинококкэктомия</t>
  </si>
  <si>
    <t>E02.000.021</t>
  </si>
  <si>
    <t>Лапароскопическое низведение яичка</t>
  </si>
  <si>
    <t>E02.001.021</t>
  </si>
  <si>
    <t>Иссечение срединной кисты шеи</t>
  </si>
  <si>
    <t>E02.000.022</t>
  </si>
  <si>
    <t>Мирингопластика</t>
  </si>
  <si>
    <t>E02.000.023</t>
  </si>
  <si>
    <t>Нефропексия почки при нефроптозе</t>
  </si>
  <si>
    <t>E02.000.024</t>
  </si>
  <si>
    <t>Операции при экстрофии мочевого пузыря</t>
  </si>
  <si>
    <t>E02.000.025</t>
  </si>
  <si>
    <t>Операция при неполном свище пупка</t>
  </si>
  <si>
    <t>E02.000.026</t>
  </si>
  <si>
    <t>Орхидопексия яичка при крипторхизме</t>
  </si>
  <si>
    <t>E02.000.027</t>
  </si>
  <si>
    <t>Пластика лоханочно-мочеточникового сегмента (ЛМС) при гидронефрозе</t>
  </si>
  <si>
    <t>E02.000.028</t>
  </si>
  <si>
    <t>Пластические операции на половом члене</t>
  </si>
  <si>
    <t>E02.000.029</t>
  </si>
  <si>
    <t>Подрезание уздечки</t>
  </si>
  <si>
    <t>манипуляция</t>
  </si>
  <si>
    <t>E02.000.033</t>
  </si>
  <si>
    <t>Постановка периферического катетера и уход за ним</t>
  </si>
  <si>
    <t>E02.000.034</t>
  </si>
  <si>
    <t>Прочие манипуляции на наружном ухе</t>
  </si>
  <si>
    <t>E02.000.036</t>
  </si>
  <si>
    <t>Репозиция костей носа</t>
  </si>
  <si>
    <t>D96.700.027.16</t>
  </si>
  <si>
    <t>Ретроградная уретропиелоскопия, -графия. Масочный наркоз</t>
  </si>
  <si>
    <t>E02.000.037</t>
  </si>
  <si>
    <t>Тимпаностомия</t>
  </si>
  <si>
    <t>E02.000.038</t>
  </si>
  <si>
    <t>Тонзиллэктомия</t>
  </si>
  <si>
    <t>E02.000.040</t>
  </si>
  <si>
    <t>Транспупилярная коагуляция (лазерная) сетчатки обоих глаз</t>
  </si>
  <si>
    <t>E02.000.041</t>
  </si>
  <si>
    <t>Трахеостомия</t>
  </si>
  <si>
    <t>E02.000.042</t>
  </si>
  <si>
    <t>Удаление камня мочевого пузыря</t>
  </si>
  <si>
    <t>E02.000.043</t>
  </si>
  <si>
    <t>Удаление камня мочеточника и почек</t>
  </si>
  <si>
    <t>E02.000.044</t>
  </si>
  <si>
    <t>Уретроскопия детская диагностическая</t>
  </si>
  <si>
    <t>E02.000.045</t>
  </si>
  <si>
    <t>Устранение варикоцеле</t>
  </si>
  <si>
    <t>E02.000.046</t>
  </si>
  <si>
    <t>Устранение водянки оболочек яичка</t>
  </si>
  <si>
    <t>E02.000.047</t>
  </si>
  <si>
    <t>Устранение фимоза</t>
  </si>
  <si>
    <t>E02.000.048</t>
  </si>
  <si>
    <t>Циркумцизия новорожденных</t>
  </si>
  <si>
    <t>D96.700.027.15</t>
  </si>
  <si>
    <t>Цистоскопия детская + ТУР (стрикт, стеноз, клапан). Масочный наркоз</t>
  </si>
  <si>
    <t>D96.700.027.14</t>
  </si>
  <si>
    <t>Цистоскопия детская диагностическая. Масочный наркоз</t>
  </si>
  <si>
    <t>E02.000.049</t>
  </si>
  <si>
    <t>Цистоскопия лечебно-диагностическая</t>
  </si>
  <si>
    <t>E02.000.050</t>
  </si>
  <si>
    <t>Цистоскопия с катетеризацией мочеточника стационар</t>
  </si>
  <si>
    <t>C01.000.000.1</t>
  </si>
  <si>
    <t>Эндоскопическое устранение пузырно-мочеточникового рефлюкса (ПМР)</t>
  </si>
  <si>
    <t>E02.000.059</t>
  </si>
  <si>
    <t xml:space="preserve">Аутолимфодренирование </t>
  </si>
  <si>
    <t>E02.000.080</t>
  </si>
  <si>
    <t>Эндоваскулярная эмболизация сосудов головы и шеи</t>
  </si>
  <si>
    <t>E02.000.081</t>
  </si>
  <si>
    <t>Эндоваскулярная эмболизация сосудов спиралями</t>
  </si>
  <si>
    <t>E02.000.082</t>
  </si>
  <si>
    <t>Эндоваскулярная эмболизация сосудов микросферами</t>
  </si>
  <si>
    <t>E02.000.092</t>
  </si>
  <si>
    <t>Имплантация подкожного порта</t>
  </si>
  <si>
    <t>E02.000.098</t>
  </si>
  <si>
    <t>Эндоваскулярная химиоэмболизация опухолей</t>
  </si>
  <si>
    <t>E02.000.118</t>
  </si>
  <si>
    <t>Эмболизация маточных артерий без использования ИМН</t>
  </si>
  <si>
    <t>E02.000.136</t>
  </si>
  <si>
    <t>Аутодермопластика при ограниченных ожогах и ранах</t>
  </si>
  <si>
    <t>E02.000.142</t>
  </si>
  <si>
    <t>Вскрытие абсцесса ЛОР органов</t>
  </si>
  <si>
    <t>E02.000.151</t>
  </si>
  <si>
    <t>Тимпанопластика I типа</t>
  </si>
  <si>
    <t>E02.000.152</t>
  </si>
  <si>
    <t>Тимпанопластика  II-V типов</t>
  </si>
  <si>
    <t>E02.000.178</t>
  </si>
  <si>
    <t>Лапароскопическое устранение паховой грыжи (без сетки)</t>
  </si>
  <si>
    <t>E02.000.179</t>
  </si>
  <si>
    <t>Лапароскопическое устранение вентральной грыжи (без сетки)</t>
  </si>
  <si>
    <t>E02.000.183</t>
  </si>
  <si>
    <t>Лапароскопический адгезиолизис</t>
  </si>
  <si>
    <t>E02.000.187</t>
  </si>
  <si>
    <t>Реконструктивно-восстановительные операции на желудочно-кишечном тракте</t>
  </si>
  <si>
    <t>E02.000.195</t>
  </si>
  <si>
    <t>Герниопластика при паховой грыже (без сетки)</t>
  </si>
  <si>
    <t>E02.000.196</t>
  </si>
  <si>
    <t>Герниопластика при пупочной грыже (без сетки)</t>
  </si>
  <si>
    <t>E02.000.200</t>
  </si>
  <si>
    <t>Иссечение кист шеи и других локализации</t>
  </si>
  <si>
    <t>E02.000.207</t>
  </si>
  <si>
    <t>Вскрытие фурункула</t>
  </si>
  <si>
    <t>E02.000.208</t>
  </si>
  <si>
    <t>Вскрытие карбункула</t>
  </si>
  <si>
    <t>E02.000.209</t>
  </si>
  <si>
    <t>Вскрытие абсцесса до 5 см</t>
  </si>
  <si>
    <t>E02.000.213</t>
  </si>
  <si>
    <t>Медицинский аборт</t>
  </si>
  <si>
    <t>E02.000.214</t>
  </si>
  <si>
    <t>Гистерорезектоскопия (гистерорезекция эндометрия, полипов, субмукозных узлов)</t>
  </si>
  <si>
    <t>E02.000.215</t>
  </si>
  <si>
    <t>Лапароскопические  операции на придатках</t>
  </si>
  <si>
    <t>E02.000.216</t>
  </si>
  <si>
    <t>Лапароскопическая миомэктомия</t>
  </si>
  <si>
    <t>E02.000.217</t>
  </si>
  <si>
    <t>Лапароскопическая  гистерэктомия</t>
  </si>
  <si>
    <t>E02.000.218</t>
  </si>
  <si>
    <t>Диагностическая лапаротомия</t>
  </si>
  <si>
    <t>E02.000.219</t>
  </si>
  <si>
    <t>Лапаротомия- операции на придатках</t>
  </si>
  <si>
    <t>E02.000.220</t>
  </si>
  <si>
    <t>Консервативная миомэктомия</t>
  </si>
  <si>
    <t>E02.000.221</t>
  </si>
  <si>
    <t xml:space="preserve">Трансвагинальная экстирпация матки </t>
  </si>
  <si>
    <t>E02.000.222</t>
  </si>
  <si>
    <t>Трансвагинальная экстирпация матки с пластикой влагалища</t>
  </si>
  <si>
    <t>E02.000.223</t>
  </si>
  <si>
    <t>Установка сетчатого протеза ТVТ-О с целью устранения недержания мочи (без стоимости сетчатого протеза ТVТ-О)</t>
  </si>
  <si>
    <t>E02.000.225</t>
  </si>
  <si>
    <t>Вскрытие абсцесса бартолиниевой железы</t>
  </si>
  <si>
    <t>E02.000.226</t>
  </si>
  <si>
    <t>Удаление пораженного участка вульвы и влагалища</t>
  </si>
  <si>
    <t>E02.000.227</t>
  </si>
  <si>
    <t>Деструкция шейки матки</t>
  </si>
  <si>
    <t>E02.000.228</t>
  </si>
  <si>
    <t>Удаление кондилом (1 кондилома)</t>
  </si>
  <si>
    <t>E02.000.229</t>
  </si>
  <si>
    <t>Радикальная резекция молочной железы</t>
  </si>
  <si>
    <t>E02.000.230</t>
  </si>
  <si>
    <t>Простая мастэктомия</t>
  </si>
  <si>
    <t>E02.000.235</t>
  </si>
  <si>
    <t xml:space="preserve">Пластика уздечки </t>
  </si>
  <si>
    <t>E02.000.236</t>
  </si>
  <si>
    <t>Круговое иссечение крайней плоти – обрезание детское</t>
  </si>
  <si>
    <t>E02.000.241</t>
  </si>
  <si>
    <t>Круговое иссечение крайней плоти гольмиевым лазером детское</t>
  </si>
  <si>
    <t>E02.000.261</t>
  </si>
  <si>
    <t>Лапароскопическая перевязка внутренней семенной вены</t>
  </si>
  <si>
    <t>E02.000.262</t>
  </si>
  <si>
    <t>Лапароскопическая нефрэктомия</t>
  </si>
  <si>
    <t>E02.000.278</t>
  </si>
  <si>
    <t>Диагностическая лапароскопия</t>
  </si>
  <si>
    <t>E02.000.280</t>
  </si>
  <si>
    <t>Операция при короткой уздечки языка и верхней губы - подрезание</t>
  </si>
  <si>
    <t>E02.000.281</t>
  </si>
  <si>
    <t>Хейлопластика</t>
  </si>
  <si>
    <t>E02.000.282</t>
  </si>
  <si>
    <t>Пластика расщелины альвеолярного отростка</t>
  </si>
  <si>
    <t>E02.000.310</t>
  </si>
  <si>
    <t>E02.000.311</t>
  </si>
  <si>
    <t>E02.000.312</t>
  </si>
  <si>
    <t>E02.000.313</t>
  </si>
  <si>
    <t>Трансконъюнктивальная блефаропластика</t>
  </si>
  <si>
    <t>1.2 Блок ортопедии</t>
  </si>
  <si>
    <t>E03.000.001</t>
  </si>
  <si>
    <t>Операция при внутрисуставных поражениях колена</t>
  </si>
  <si>
    <t>услуга</t>
  </si>
  <si>
    <t>E03.000.002</t>
  </si>
  <si>
    <t>Операция при врожденных заболеваниях и костно-мышечных деформациях грудной клетки, кисти, колена, бедра, голени, стопы</t>
  </si>
  <si>
    <t>E03.000.003</t>
  </si>
  <si>
    <t>Операция при деформирующих артрозах крупных суставов (локтевых, плечевых, лучезапястных и др.)</t>
  </si>
  <si>
    <t>E03.000.004</t>
  </si>
  <si>
    <t>Операция при доброкачественных новообразованиях костей и суставов, остеохондродисплазии, костных кистах, костнохрящевых образованиях</t>
  </si>
  <si>
    <t>E03.000.005</t>
  </si>
  <si>
    <t>Операция при других поражениях суставов</t>
  </si>
  <si>
    <t>E03.000.006</t>
  </si>
  <si>
    <t>Операция при других приобретенных деформациях конечностей, деформациях пальцев рук и ног</t>
  </si>
  <si>
    <t>E03.000.007</t>
  </si>
  <si>
    <t>Операция при застарелых осложненных повреждениях сухожилий на уровне предплечья и кисти</t>
  </si>
  <si>
    <t>E03.000.008</t>
  </si>
  <si>
    <t>Операция при коксартрозах</t>
  </si>
  <si>
    <t>E03.000.009</t>
  </si>
  <si>
    <t>Операция при остеопатии и хондропатии</t>
  </si>
  <si>
    <t>E03.000.010</t>
  </si>
  <si>
    <t>Операция при плохом срастании, несрастании, замедлении срастания перелома (псевдоартроз), стресс-х и уст-х, патол-х переломах, остеон-з костей ОДА</t>
  </si>
  <si>
    <t>E03.000.011</t>
  </si>
  <si>
    <t>Операции при поражениях надколенника</t>
  </si>
  <si>
    <t>E03.000.012</t>
  </si>
  <si>
    <t>Операции для устранения последствии термических и химических ожогов и отморожений. Келоидный рубец</t>
  </si>
  <si>
    <t>E03.000.013</t>
  </si>
  <si>
    <t>Операции по устранению последствий травм, переломов, вывихов, врожд-х заб-х и приоб-х деформациях, пограничных сост-х, дегенер-х заб-ях мягких тканей и сус-в</t>
  </si>
  <si>
    <t>E03.000.014</t>
  </si>
  <si>
    <t>Операции по устранению посттравматических деформаций (ригидность, контрактура, анкилоз) опорно-двигательного аппарата, последствиях травм суставов, конечностей, позвоночника)</t>
  </si>
  <si>
    <t>E03.000.015</t>
  </si>
  <si>
    <t>Операции при сколиозах, кифосколиозах, спондилолистезах, остеохондрозе позвоночника</t>
  </si>
  <si>
    <t>E03.000.016</t>
  </si>
  <si>
    <t>Операции при сросшихся и срастающихся переломах, посттравмат, послеоперац контрактурах суставов, ложных суставах, сколиозах, последствиях оперативных вмешательств</t>
  </si>
  <si>
    <t>E03.000.017</t>
  </si>
  <si>
    <t>Операции при церебральном параличе</t>
  </si>
  <si>
    <t>E03.000.018</t>
  </si>
  <si>
    <t>Операции при юношеском остеохондрозе бедра и таза, остеохондропатии</t>
  </si>
  <si>
    <t>E03.000.019</t>
  </si>
  <si>
    <t>Артроскопическая менискэктомия</t>
  </si>
  <si>
    <t>E03.000.020</t>
  </si>
  <si>
    <t xml:space="preserve">Остеосинтез  ложных суставов и/или коррегирующие остеотомии длинных трубчатых костей  </t>
  </si>
  <si>
    <t>E03.000.023</t>
  </si>
  <si>
    <t>Удаление металлоконструкции при сросшихся переломах</t>
  </si>
  <si>
    <t>E03.000.024</t>
  </si>
  <si>
    <t>Пластика несвежих и застарелых повреждений сухожилий стопы и кисти</t>
  </si>
  <si>
    <t>E03.000.025</t>
  </si>
  <si>
    <t>Пластика несвежего и застарелого разрыва вращательной манжеты</t>
  </si>
  <si>
    <t>E03.000.026</t>
  </si>
  <si>
    <t>Открытая репозиция несвежих и застарелых вывихов</t>
  </si>
  <si>
    <t>E03.000.027</t>
  </si>
  <si>
    <t>Реконструктивно-восстановительные операции при застарелых не осложненных переломах тел позвонков</t>
  </si>
  <si>
    <t>E03.000.028</t>
  </si>
  <si>
    <t>Реконструктивно-восстановительные операции при несвежих и застарелых переломах костей таза</t>
  </si>
  <si>
    <t>E03.000.029</t>
  </si>
  <si>
    <t>Артродезирование и/или реконструктивно-восстановительные операции при несвежих и застарелых внутрисуставных переломах</t>
  </si>
  <si>
    <t>E03.000.030</t>
  </si>
  <si>
    <t>Артроскопическая диагностика несвежих и застарелых внутрисуставных повреждениях связочного аппарата</t>
  </si>
  <si>
    <t>E03.000.031</t>
  </si>
  <si>
    <t>Реконструктивно-восстановительные операции при дефектах мягких тканей</t>
  </si>
  <si>
    <t>E03.000.032</t>
  </si>
  <si>
    <t>Блокада места перелома</t>
  </si>
  <si>
    <t>E03.000.034</t>
  </si>
  <si>
    <t>Удаление вросшего ногтя</t>
  </si>
  <si>
    <t>E03.000.035</t>
  </si>
  <si>
    <t>Наложение 8-образной гипсовой повязки</t>
  </si>
  <si>
    <t>E03.000.036</t>
  </si>
  <si>
    <t>Наложение повязки Дезо</t>
  </si>
  <si>
    <t>E03.000.037</t>
  </si>
  <si>
    <t>ПХО</t>
  </si>
  <si>
    <t>E03.000.039</t>
  </si>
  <si>
    <t>Репозиция перелома</t>
  </si>
  <si>
    <t>E03.000.041</t>
  </si>
  <si>
    <t>Резекция ногтевой пластинки с пластикой</t>
  </si>
  <si>
    <t>E03.000.042</t>
  </si>
  <si>
    <t xml:space="preserve">Остеосинтез спицами, проволокой и/или  винтами свежих переломов  лодыжек, мыщелков  плеча, отростков костей  предплечья, вывиха головки лучевой кости, переломов и/или вывихи костей запястья, пястных и фалангов кисти, переломы и/или вывихи  таранной,  пяточной кости, костей предплюсны и плюсневых костей, фалангов  стопы, ключицы. </t>
  </si>
  <si>
    <t>E03.000.043</t>
  </si>
  <si>
    <t>Закрытый блокирующий интрамедуллярный остеосинтез при свежих переломах длинных трубчатых костей (без стоимости имплантата),  а именно плечевой, предплечья, бедренной и костей голени.</t>
  </si>
  <si>
    <t>E03.000.044</t>
  </si>
  <si>
    <t>Закрытый блокирующий экстрамедуллярный остеосинтез при свежих переломах длинных трубчатых костей (без стоимости имплантат),  а именно плечевой, предплечья, бедренной и костей голени.</t>
  </si>
  <si>
    <t>E03.000.045</t>
  </si>
  <si>
    <t>Закрытый блокирующий интра- и/или экстрамедуллярный остеосинтез при свежих около-внутрисуставных переломах длинных трубчатых костей (без стоимости имплантата),  а именно плечевой, предплечья, бедренной и костей голени.</t>
  </si>
  <si>
    <t>E03.000.046</t>
  </si>
  <si>
    <t>Закрытый блокирующий интра- и/или экстрамедуллярный остеосинтез при свежих диафизарных  переломах коротких  трубчатых костей (без стоимости имплантата),  а именно кисти, стопы, лодыжек, ключицы, локтевого отростка.</t>
  </si>
  <si>
    <t>E03.000.047</t>
  </si>
  <si>
    <t>Закрытый блокирующий интра- и/или экстрамедуллярный остеосинтез при свежих около-внутрисуставных переломах коротких  трубчатых костей (без стоимости имплантата),  а именно кисти, стопы, лодыжек, ключицы, локтевого отростка.</t>
  </si>
  <si>
    <t>E03.000.048</t>
  </si>
  <si>
    <t>Операции при множественных переломах + повреждения внутренних органов или переломах костей  таза + переломы конечностей, ложные суставы</t>
  </si>
  <si>
    <t>E03.000.049</t>
  </si>
  <si>
    <t>Чрескостный  (окончательный) остеосинтез переломов длинных трубчатых костей, а именно плечевой, бедренной, костей предплечья и голени аппаратом внешней фиксации Г.А. Илизарова (без стоимости конструкции)</t>
  </si>
  <si>
    <t>E03.000.050</t>
  </si>
  <si>
    <t xml:space="preserve">Чрескостный  (окончательный) остеосинтез переломов костей таза аппаратом внешней фиксации Г.А.Илизарова (без стоимости конструкции)                                                                                                                             </t>
  </si>
  <si>
    <t>E03.000.051</t>
  </si>
  <si>
    <t xml:space="preserve">Комбинированный  (чрескостный +погружной) остеосинтез переломов костей таза аппаратами  внешней фиксации (без стоимости конструкции). </t>
  </si>
  <si>
    <t>E03.000.052</t>
  </si>
  <si>
    <t xml:space="preserve">Открытая и/или закрытая репозиция с остеосинтезом переломов костей таза, сочленений  реконструктивными пластинами и винтами (без стоимости конструкции).                  </t>
  </si>
  <si>
    <t>E03.000.053</t>
  </si>
  <si>
    <t>Шинирующий остеосинтез переломов таза, длинных и/или коротких трубчатых костей стержневыми и/или спице-стержневыми аппаратами внешней фиксации (без стоимости конструкции)</t>
  </si>
  <si>
    <t>E03.000.054</t>
  </si>
  <si>
    <t>Чрескостный остеосинтез грудины, восстановление грудного каркаса (без стоимости конструкции)</t>
  </si>
  <si>
    <t>E03.000.055</t>
  </si>
  <si>
    <t>Транспедикулярный остеосинтез переломов и/или вывихов тел позвонков без переднего корпродеза (без стоимости конструкции)</t>
  </si>
  <si>
    <t>E03.000.056</t>
  </si>
  <si>
    <t>Транспедикулярный остеосинтез переломов и/или вывихов тел позвонков с передним корпродезом (без стоимости конструкции)</t>
  </si>
  <si>
    <t>E03.000.058</t>
  </si>
  <si>
    <t>Экстрамедуллярный остеосинтез переломов и/или вывихов лопатки, плечевой, локтевой, лучевой, бедренной, большеберцовой, малоберцовой кости (без стоимости конструкции).</t>
  </si>
  <si>
    <t>E03.000.059</t>
  </si>
  <si>
    <t>Реконструктивно-восстановительные операции при свежих разрывах сухожилий, связок, мышечной ткани</t>
  </si>
  <si>
    <t>E03.000.061</t>
  </si>
  <si>
    <t>Удаление металлофиксаторов из оперированных костей</t>
  </si>
  <si>
    <t>E03.000.062</t>
  </si>
  <si>
    <t>Операция по удалению металлоконструкции</t>
  </si>
  <si>
    <t>E03.000.063</t>
  </si>
  <si>
    <t>Операция - передний спондилодез</t>
  </si>
  <si>
    <t>E03.000.066</t>
  </si>
  <si>
    <t xml:space="preserve">Транспедикулярная фиксация  позвоночника </t>
  </si>
  <si>
    <t>1.3 Блок соматики</t>
  </si>
  <si>
    <t>B03.336.003.1</t>
  </si>
  <si>
    <t>Непрерывное мониторирование глюкозы на аппарате Ipro2 (1 сутки)</t>
  </si>
  <si>
    <t>B03.336.003.2</t>
  </si>
  <si>
    <t>Непрерывное мониторирование глюкозы на аппарате Ipro2 (2 суток)</t>
  </si>
  <si>
    <t>B03.336.003.3</t>
  </si>
  <si>
    <t>Непрерывное мониторирование глюкозы на аппарате Ipro2 (3 суткок)</t>
  </si>
  <si>
    <t>E04.000.001</t>
  </si>
  <si>
    <t>Проба с инсулином на СТГ</t>
  </si>
  <si>
    <t>E04.000.002</t>
  </si>
  <si>
    <t>Установка инсулиновой помпы, замена расходников для инсулиновой помпы</t>
  </si>
  <si>
    <t>E04.000.003</t>
  </si>
  <si>
    <t>Пневмония, вызванная другими стрептококками</t>
  </si>
  <si>
    <t>E04.000.004</t>
  </si>
  <si>
    <t>Острый бронхит, вызванный другими уточненными агентами</t>
  </si>
  <si>
    <t>E04.000.005</t>
  </si>
  <si>
    <t>Смешанная астма</t>
  </si>
  <si>
    <t>E04.000.007</t>
  </si>
  <si>
    <t>Другие острые гастриты</t>
  </si>
  <si>
    <t>E04.000.008</t>
  </si>
  <si>
    <t>Другие гастриты</t>
  </si>
  <si>
    <t>E04.000.009</t>
  </si>
  <si>
    <t>Другие нарушения всасывания в кишечнике</t>
  </si>
  <si>
    <t>E04.000.010</t>
  </si>
  <si>
    <t>Другие атопические дерматиты</t>
  </si>
  <si>
    <t>E04.000.011</t>
  </si>
  <si>
    <t>Аллергическая крапивница</t>
  </si>
  <si>
    <t>E04.000.012</t>
  </si>
  <si>
    <t>Другие уточненные врожденные аномалии кишечника</t>
  </si>
  <si>
    <t>E04.000.013</t>
  </si>
  <si>
    <t>Другие уточненные иммунодефициты</t>
  </si>
  <si>
    <t>E04.000.014</t>
  </si>
  <si>
    <t>Инсулинзависимый сахарный диабет с нарушениями периферического кровообращения</t>
  </si>
  <si>
    <t>E04.000.015</t>
  </si>
  <si>
    <t>Инсулинзависимый сахарный диабет с множественными осложнениями</t>
  </si>
  <si>
    <t>E04.000.016</t>
  </si>
  <si>
    <t>Несахарный диабет</t>
  </si>
  <si>
    <t>E04.000.017</t>
  </si>
  <si>
    <t>Стоимость койко-дня в отделение соматики по заболеванию "Ожирение"</t>
  </si>
  <si>
    <t>E04.000.018</t>
  </si>
  <si>
    <t>Стоимость койко-дня в отделение соматики по заболеванию "Аутоимунный тиреоидит"</t>
  </si>
  <si>
    <t>E04.000.019</t>
  </si>
  <si>
    <t>Стоимость койко-дня в отделение соматики по заболеванию "Гипотиреоз"</t>
  </si>
  <si>
    <t>E04.000.020</t>
  </si>
  <si>
    <t>Стоимость койко-дня в отделение соматики по заболеванию "Преждевременное половое развитие"</t>
  </si>
  <si>
    <t>E04.000.021</t>
  </si>
  <si>
    <t>Стоимость койко-дня в отделение соматики по заболеванию "Низкорослость"</t>
  </si>
  <si>
    <t>1.4 Блок неонатологии</t>
  </si>
  <si>
    <t>B03.499.002.1</t>
  </si>
  <si>
    <t>Забор крови на ФКУ и ВГ</t>
  </si>
  <si>
    <t xml:space="preserve"> услуга</t>
  </si>
  <si>
    <t>E05.000.001</t>
  </si>
  <si>
    <t>Проведение манипуляции, с выдачей прививочного паспорта</t>
  </si>
  <si>
    <t>D02.013.002.1</t>
  </si>
  <si>
    <t>Проведение фототерапии</t>
  </si>
  <si>
    <t>E05.000.002</t>
  </si>
  <si>
    <t>Уход за новорожденным медицинской сестрой</t>
  </si>
  <si>
    <t>1.5 Блок женских болезней</t>
  </si>
  <si>
    <t>D91.496.105.5</t>
  </si>
  <si>
    <t>Взятие материала для гистологического исследования шейки матки</t>
  </si>
  <si>
    <t>D69.090.129.1</t>
  </si>
  <si>
    <t>Выскабливание полости матки</t>
  </si>
  <si>
    <t>E06.000.004</t>
  </si>
  <si>
    <t>Гименопластика</t>
  </si>
  <si>
    <t>E06.000.005</t>
  </si>
  <si>
    <t>Гистерорезектоскопия с выскабливанием полости матки</t>
  </si>
  <si>
    <t>E06.000.015</t>
  </si>
  <si>
    <t>Кольпопоэз</t>
  </si>
  <si>
    <t>E06.000.016</t>
  </si>
  <si>
    <t>Кольпорафия, перинеолеваторопластика</t>
  </si>
  <si>
    <t>E06.000.023</t>
  </si>
  <si>
    <t>Лапароскопическая сакровагинопексия</t>
  </si>
  <si>
    <t>E06.000.024</t>
  </si>
  <si>
    <t>Лапароскопия (удаление кисты, резекция яичников, внематочная беременность, восстановление проходимости маточных труб)</t>
  </si>
  <si>
    <t>E06.000.025</t>
  </si>
  <si>
    <t>Лапароскопия диагностическая (проходимость труб)</t>
  </si>
  <si>
    <t>E06.000.026</t>
  </si>
  <si>
    <t>Лапароскопия-ампутация, экстирпация матки, консервативная миомэктомия</t>
  </si>
  <si>
    <t>E06.000.034</t>
  </si>
  <si>
    <t>Наложение швов на шейку матки</t>
  </si>
  <si>
    <t>E06.000.035</t>
  </si>
  <si>
    <t>Односторонняя туморэктомия без лимфодиссекции (I категория)</t>
  </si>
  <si>
    <t>E06.000.036</t>
  </si>
  <si>
    <t>Односторонняя туморэктомия без лимфодиссекции (II категория)</t>
  </si>
  <si>
    <t>E06.000.037</t>
  </si>
  <si>
    <t>Односторонняя туморэктомия без лимфодиссекции (III категория)</t>
  </si>
  <si>
    <t>E06.000.038</t>
  </si>
  <si>
    <t>Односторонняя туморэктомия с лимфодиссекцией (I категория)</t>
  </si>
  <si>
    <t>E06.000.039</t>
  </si>
  <si>
    <t>Односторонняя туморэктомия с лимфодиссекцией (II категория)</t>
  </si>
  <si>
    <t>E06.000.040</t>
  </si>
  <si>
    <t>Односторонняя туморэктомия с лимфодиссекцией (III категория)</t>
  </si>
  <si>
    <t>E06.000.050</t>
  </si>
  <si>
    <t>Операция Ребейра (I категория)</t>
  </si>
  <si>
    <t>E06.000.051</t>
  </si>
  <si>
    <t>Операция Ребейра (II категория)</t>
  </si>
  <si>
    <t>E06.000.052</t>
  </si>
  <si>
    <t>Операция Ребейра (III категория)</t>
  </si>
  <si>
    <t>E06.000.053</t>
  </si>
  <si>
    <t>Операция чрезвлагалищная ампутация матки + пластика</t>
  </si>
  <si>
    <t>E06.000.054</t>
  </si>
  <si>
    <t>Петлевая уретропексия TVT-O</t>
  </si>
  <si>
    <t>E06.000.055</t>
  </si>
  <si>
    <t>Пластические гинекологические операции влагалищные</t>
  </si>
  <si>
    <t>E06.000.056</t>
  </si>
  <si>
    <t>Пластические операции на половых губах</t>
  </si>
  <si>
    <t>E06.000.057</t>
  </si>
  <si>
    <t>Радикальная мастэктомия (I категория)</t>
  </si>
  <si>
    <t>E06.000.058</t>
  </si>
  <si>
    <t>Радикальная мастэктомия (II категория)</t>
  </si>
  <si>
    <t>E06.000.059</t>
  </si>
  <si>
    <t>Радикальная мастэктомия (III категория)</t>
  </si>
  <si>
    <t>E06.000.060</t>
  </si>
  <si>
    <t>Редукционная маммопластика (уменьшение груди) двухсторонняя (I категория сложности)</t>
  </si>
  <si>
    <t>E06.000.075</t>
  </si>
  <si>
    <t>Секторальная резекция одной молочной железы (I категория)</t>
  </si>
  <si>
    <t>E06.000.076</t>
  </si>
  <si>
    <t>Секторальная резекция одной молочной железы (II категория)</t>
  </si>
  <si>
    <t>E06.000.077</t>
  </si>
  <si>
    <t>Секторальная резекция одной молочной железы (III категория)</t>
  </si>
  <si>
    <t>E06.000.078</t>
  </si>
  <si>
    <t>Секторальные резекции обеих молочных желез (I категория)</t>
  </si>
  <si>
    <t>E06.000.079</t>
  </si>
  <si>
    <t>Секторальные резекции обеих молочных желез (II категория)</t>
  </si>
  <si>
    <t>E06.000.080</t>
  </si>
  <si>
    <t>Секторальные резекции обеих молочных желез (III категория)</t>
  </si>
  <si>
    <t>E06.000.081</t>
  </si>
  <si>
    <t>Трансвагинальная пункция кисты яичника</t>
  </si>
  <si>
    <t>E06.000.094</t>
  </si>
  <si>
    <t>Удаление кисты бартолиневой железы</t>
  </si>
  <si>
    <t>E06.000.095</t>
  </si>
  <si>
    <t>Удаление кисты влагалища в стационаре</t>
  </si>
  <si>
    <t>E06.000.096</t>
  </si>
  <si>
    <t>Установка систем Prolift (передний, задний) или устранение пролапса гениталий</t>
  </si>
  <si>
    <t>E06.000.097</t>
  </si>
  <si>
    <t>Установка систем Prolift (полный)</t>
  </si>
  <si>
    <t>E06.000.098</t>
  </si>
  <si>
    <t>Экстирпация шейки матки лапаротомная</t>
  </si>
  <si>
    <t>E06.000.099</t>
  </si>
  <si>
    <t>Экстирпация, ампутация матки, консервативная миомэктомия</t>
  </si>
  <si>
    <t>E06.000.113</t>
  </si>
  <si>
    <t>Лапаротомия- ампутация матки</t>
  </si>
  <si>
    <t>E06.000.114</t>
  </si>
  <si>
    <t>Передняя кольпоррафия</t>
  </si>
  <si>
    <t>E06.000.033.1</t>
  </si>
  <si>
    <t>Медикаментозный аборт</t>
  </si>
  <si>
    <t>комплекс</t>
  </si>
  <si>
    <t>A02.004.000.41</t>
  </si>
  <si>
    <t>Первичный прием врача акушера-гинеколога</t>
  </si>
  <si>
    <t>E25.000.001</t>
  </si>
  <si>
    <t>Пребывание в дневном стационаре</t>
  </si>
  <si>
    <t>консультация</t>
  </si>
  <si>
    <t>E06.000.033.2</t>
  </si>
  <si>
    <t>C03.029.004</t>
  </si>
  <si>
    <t>УЗИ гинекологическое (трансвагинально)</t>
  </si>
  <si>
    <t>1 исследование</t>
  </si>
  <si>
    <t>A02.004.000.42</t>
  </si>
  <si>
    <t>Повторный прием врача акушера-гинеколога</t>
  </si>
  <si>
    <t>1.6 Акушерский блок</t>
  </si>
  <si>
    <t>E07.000.004</t>
  </si>
  <si>
    <t>Введение пессария</t>
  </si>
  <si>
    <t>E07.000.006</t>
  </si>
  <si>
    <t>E07.000.008</t>
  </si>
  <si>
    <t>E07.000.012</t>
  </si>
  <si>
    <t>Пластика влагалища и промежности в раннем послеродовом периоде</t>
  </si>
  <si>
    <t>E07.000.030</t>
  </si>
  <si>
    <t>Перинеоррафия (пластика промежности)</t>
  </si>
  <si>
    <t>E07.000.013</t>
  </si>
  <si>
    <t>Пребывание беременной с преэклампсия легкой степени (без питания)</t>
  </si>
  <si>
    <t>E07.000.014</t>
  </si>
  <si>
    <t>Пребывание во время беременности с угрозой выкидыша, ложные схватки (без питания)</t>
  </si>
  <si>
    <t>E07.000.015</t>
  </si>
  <si>
    <t>Пребывание во время беременности с токсикозом 1 половины беременности (без питания)</t>
  </si>
  <si>
    <t>E07.000.016</t>
  </si>
  <si>
    <t>Пребывание во время беременности с экстрагенитальной патологией (без питания)</t>
  </si>
  <si>
    <t>E07.000.017</t>
  </si>
  <si>
    <t>Сбор пуповинной крови</t>
  </si>
  <si>
    <t>E07.000.018</t>
  </si>
  <si>
    <t>Персональное ведение пациента врачом (на выбор)</t>
  </si>
  <si>
    <t>E07.000.019</t>
  </si>
  <si>
    <t>Пребывание родильницы в физиологическом послеродовом периоде (1-местная палата, без питания)</t>
  </si>
  <si>
    <t>E07.000.020</t>
  </si>
  <si>
    <t>Пребывание новорожденного в физиологический послеродовой период (1-местная палата, без питания)</t>
  </si>
  <si>
    <t>E07.000.021</t>
  </si>
  <si>
    <t>Пребывание родильницы в физиологический послеродовой период (2-местная палата, без питания)</t>
  </si>
  <si>
    <t>E07.000.022</t>
  </si>
  <si>
    <t>Пребывание новорожденного в физиологический послеродовой период (2-местная палата, без питания)</t>
  </si>
  <si>
    <t>E07.000.023</t>
  </si>
  <si>
    <t>Пребывание родильницы в послеродовый период после операции кесарево сечение (без питания)</t>
  </si>
  <si>
    <t>E07.001.020</t>
  </si>
  <si>
    <t>Пребывание двух и более новорожденных в физиологический послеродовой период (1-местная палата, без питания)</t>
  </si>
  <si>
    <t>E07.001.022</t>
  </si>
  <si>
    <t>Пребывание двух и более новорожденных в физиологический послеродовой период (2-местная палата, без питания)</t>
  </si>
  <si>
    <t>A02.004.000.1</t>
  </si>
  <si>
    <t>Консультация профессора. Акушерский блок</t>
  </si>
  <si>
    <t>A02.004.000.2</t>
  </si>
  <si>
    <t>Первичный осмотр врача д.м.н. Акушерский блок</t>
  </si>
  <si>
    <t>A02.004.000.4</t>
  </si>
  <si>
    <t>A02.004.000.3</t>
  </si>
  <si>
    <t>Повторный осмотр врача д.м.н. Акушерский блок</t>
  </si>
  <si>
    <t>A02.004.000.5</t>
  </si>
  <si>
    <t>E07.000.024</t>
  </si>
  <si>
    <t>Пребывание лиц, находящихся совместно с пациентом по уходу (без питания). Акушерский блок</t>
  </si>
  <si>
    <t>E07.000.026</t>
  </si>
  <si>
    <t>Выписная комната Акушерского отдела №3 (1 час)</t>
  </si>
  <si>
    <t>E04.000.022</t>
  </si>
  <si>
    <t>Пребывание  беременной  с преэклампсией тяжелой степени</t>
  </si>
  <si>
    <t>E07.000.006.1</t>
  </si>
  <si>
    <t>E07.000.008.1</t>
  </si>
  <si>
    <t>1.7 Патолого-анатомический блок</t>
  </si>
  <si>
    <t>E08.000.001</t>
  </si>
  <si>
    <t>Бальзамация взрослого трупа</t>
  </si>
  <si>
    <t>E08.000.002</t>
  </si>
  <si>
    <t>Бальзамация детского трупа</t>
  </si>
  <si>
    <t>B08.734.001</t>
  </si>
  <si>
    <t>Гистологическое исследование 1 блок-препарата операционно-биопсийного материала (I категория сложности)</t>
  </si>
  <si>
    <t>B08.735.001</t>
  </si>
  <si>
    <t>Гистологическое исследование 1 блок-препарата операционно-биопсийного материала (II категория сложности)</t>
  </si>
  <si>
    <t>B08.737.001</t>
  </si>
  <si>
    <t>Гистологическое исследование 1 блок-препарата операционно-биопсийного материала (III категория сложности)</t>
  </si>
  <si>
    <t>B08.764.001</t>
  </si>
  <si>
    <t>Гистологическое исследование 1 блок-препарата операционно-биопсийного материала (IV категория сложности)</t>
  </si>
  <si>
    <t>E08.000.007</t>
  </si>
  <si>
    <t>Иммуногистохимическое исследование рецепторов эстрогена, прогестерона, Ki-67, c-erbB2/HER2/neu молочной железы</t>
  </si>
  <si>
    <t>E08.000.026</t>
  </si>
  <si>
    <t>Иммуногистохимическое исследование рецепторов (одно исследование)</t>
  </si>
  <si>
    <t>E08.000.014</t>
  </si>
  <si>
    <t>Исследование аутопсийного материала (I категория сложности)</t>
  </si>
  <si>
    <t>E08.000.015</t>
  </si>
  <si>
    <t>Исследование аутопсийного материала (II категория сложности)</t>
  </si>
  <si>
    <t>E08.000.016</t>
  </si>
  <si>
    <t>Исследование аутопсийного материала (III категория сложности)</t>
  </si>
  <si>
    <t>E08.000.017</t>
  </si>
  <si>
    <t>Исследование аутопсийного материала (IV категория сложности)</t>
  </si>
  <si>
    <t>E08.000.018</t>
  </si>
  <si>
    <t>Обмывание, одевание и укладка в гроб</t>
  </si>
  <si>
    <t>E08.000.033</t>
  </si>
  <si>
    <t>Операционно-биопсийный материал, требующий декальцинации</t>
  </si>
  <si>
    <t>E08.000.034</t>
  </si>
  <si>
    <t>Исследование трепанобиопсий костного мозга</t>
  </si>
  <si>
    <t>E08.000.035</t>
  </si>
  <si>
    <t>Перерезка и приготовление стеклопрепаратов с готовых блоков</t>
  </si>
  <si>
    <t>E08.000.019</t>
  </si>
  <si>
    <t>Гистохимическая окраска - ШИК-реакция</t>
  </si>
  <si>
    <t>E08.000.020</t>
  </si>
  <si>
    <t>Гистохимическая окраска - серебрение</t>
  </si>
  <si>
    <t>E08.000.021</t>
  </si>
  <si>
    <t>Гистохимическая окраска - Конго-красный</t>
  </si>
  <si>
    <t>E08.000.023</t>
  </si>
  <si>
    <t>Гистохимическая окраска трихромом по Массону</t>
  </si>
  <si>
    <t>E08.000.024</t>
  </si>
  <si>
    <t>Пересмотр микропрепаратов</t>
  </si>
  <si>
    <t>E08.000.025</t>
  </si>
  <si>
    <t>Хранение тела в холодильной камере (сутки)</t>
  </si>
  <si>
    <t>B08.763.001.1</t>
  </si>
  <si>
    <t>Экспресс исследование операционного и биопсийного материала (1-го блок-препарата)</t>
  </si>
  <si>
    <t>2. Выездные услуги</t>
  </si>
  <si>
    <t>D04.001.000.1</t>
  </si>
  <si>
    <t>Обучение в профилактических кабинетах, школах оздоровления. Выездные услуги</t>
  </si>
  <si>
    <t>E14.000.001</t>
  </si>
  <si>
    <t>Определение фактического питания с оценкой риска врачом диетологом (компьютерная программа). Выездные услуги</t>
  </si>
  <si>
    <t>A02.001.000.4</t>
  </si>
  <si>
    <t>A02.001.000.5</t>
  </si>
  <si>
    <t>Осмотр врача д.м.н. Выездные услуги</t>
  </si>
  <si>
    <t>A02.001.000.6</t>
  </si>
  <si>
    <t>A02.001.000.7</t>
  </si>
  <si>
    <t>Патронаж медсестры на дому. Выездные услуги</t>
  </si>
  <si>
    <t>D01.000.000.4</t>
  </si>
  <si>
    <t>Подкожные инъекции (без учета лекарственных средств). Выездные услуги</t>
  </si>
  <si>
    <t>C02.001.000.8</t>
  </si>
  <si>
    <t>ЭКГ (в 12 отведениях). Выездные услуги</t>
  </si>
  <si>
    <t>A02.073.000.2</t>
  </si>
  <si>
    <t>Первичная консультация врача-диетолога. Выездные услуги</t>
  </si>
  <si>
    <t>A02.073.000.1</t>
  </si>
  <si>
    <t>Повторная консультация диетолога. Выездные услуги</t>
  </si>
  <si>
    <t>A02.071.000.1</t>
  </si>
  <si>
    <t>Первичная консультация дефектолога. Выездные услуги</t>
  </si>
  <si>
    <t>A02.005.000.2</t>
  </si>
  <si>
    <t>Занятие дефектолога. Выездные услуги</t>
  </si>
  <si>
    <t>A02.072.000.2</t>
  </si>
  <si>
    <t>Первичная консультация сурдопедагога. Выездные услуги</t>
  </si>
  <si>
    <t>A02.072.000.1</t>
  </si>
  <si>
    <t>Занятие сурдопедагога. Выездные услуги</t>
  </si>
  <si>
    <t>A02.001.000.8</t>
  </si>
  <si>
    <t>Первичная консультация тифлопедагога. Выездные услуги</t>
  </si>
  <si>
    <t>A02.023.000.2</t>
  </si>
  <si>
    <t>Занятие тифлопедагога. Выездные услуги</t>
  </si>
  <si>
    <t>A02.070.000</t>
  </si>
  <si>
    <t>Первичная консультация врача традиционной медицины категории (рефлексотерапевт, Су Джок, мануальная терапия). Выездные услуги</t>
  </si>
  <si>
    <t>A02.005.000.1</t>
  </si>
  <si>
    <t>Консультация психолога. Выездные услуги</t>
  </si>
  <si>
    <t>D00.000.900.1</t>
  </si>
  <si>
    <t>Психологическое занятие. Выездные услуги</t>
  </si>
  <si>
    <t>D02.024.001.2</t>
  </si>
  <si>
    <t>Ультразвуковая терапия (портативный) взр. 1 процедура. Выездные услуги</t>
  </si>
  <si>
    <t>D02.024.001.3</t>
  </si>
  <si>
    <t>Ультразвуковая терапия (портативный) дет. 1 процедура. Выездные услуги</t>
  </si>
  <si>
    <t>D02.017.006.2</t>
  </si>
  <si>
    <t>Ультрофонофорез взр. 1 процедура. Выездные услуги</t>
  </si>
  <si>
    <t>D02.017.006.1</t>
  </si>
  <si>
    <t>Ультрофонофорез дет. 1 процедура. Выездные услуги</t>
  </si>
  <si>
    <t>D02.005.001.2</t>
  </si>
  <si>
    <t>Электросон (портативный) взр. 1 процедура. Выездные услуги</t>
  </si>
  <si>
    <t>D02.005.001.1</t>
  </si>
  <si>
    <t>Электросон (портативный) дет. 1 процедура. Выездные услуги</t>
  </si>
  <si>
    <t>D02.002.001.2</t>
  </si>
  <si>
    <t>Электрофорез лекарственный взр. 1 процедура. Выездные услуги</t>
  </si>
  <si>
    <t>D02.002.001.1</t>
  </si>
  <si>
    <t>Электрофорез лекарственный дет. 1 процедура. Выездные услуги</t>
  </si>
  <si>
    <t>D02.013.001.2</t>
  </si>
  <si>
    <t>Электростимуляция взр. 1 процедура. Выездные услуги</t>
  </si>
  <si>
    <t>D02.013.001.1</t>
  </si>
  <si>
    <t>Электростимуляция дет. 1 процедура. Выездные услуги</t>
  </si>
  <si>
    <t>D02.008.001.2</t>
  </si>
  <si>
    <t>СМТ-терапия (Амплипульстерапия) взр. 1 процедура. Выездные услуги</t>
  </si>
  <si>
    <t>D02.008.001.3</t>
  </si>
  <si>
    <t>СМТ-терапия (Амплипульстерапия) дет. 1 процедура. Выездные услуги</t>
  </si>
  <si>
    <t>D01.000.000.3</t>
  </si>
  <si>
    <t>Инъекция подкожная. 1 процедура. Выездные услуги</t>
  </si>
  <si>
    <t>D01.000.000.2</t>
  </si>
  <si>
    <t>Измерение АД. 1 процедура. Выездные услуги</t>
  </si>
  <si>
    <t>A02.071.000.2</t>
  </si>
  <si>
    <t>Консультация логопеда. 1 посещение. Выездные услуги</t>
  </si>
  <si>
    <t>A02.013.000.2</t>
  </si>
  <si>
    <t>Консультация хирурга сложных больных. Выездные услуги</t>
  </si>
  <si>
    <t>1 час</t>
  </si>
  <si>
    <t>A02.071.000.3</t>
  </si>
  <si>
    <t>ОНР 1-2-3-4, дислалии, дисграфии, ЗРР 1 занятие. Выездные услуги</t>
  </si>
  <si>
    <t>A02.071.000.4</t>
  </si>
  <si>
    <t>Логоневроз, дизартрия, алалия, афазия, ринолалии, сочетанные нарушения. 1 занятие. Выездные услуги</t>
  </si>
  <si>
    <t>A02.071.000.5</t>
  </si>
  <si>
    <t>Занятия логоритмики. 1 занятие. Выездные услуги</t>
  </si>
  <si>
    <t>E14.000.002</t>
  </si>
  <si>
    <t>Предшкола. 1 занятие. Выездные услуги</t>
  </si>
  <si>
    <t>E14.000.003</t>
  </si>
  <si>
    <t>Репетиторство по предметам. 1 занятие. Выездные услуги</t>
  </si>
  <si>
    <t>D02.003.008.4</t>
  </si>
  <si>
    <t>Занятие по ЛФК при различных заболеваниях индивидуально детям. 1 посещение. Выездные услуги</t>
  </si>
  <si>
    <t>D02.003.008.3</t>
  </si>
  <si>
    <t>Занятие по ЛФК при различных заболеваниях индивидуально взрослым. 1 занятие. Выездные услуги</t>
  </si>
  <si>
    <t>E14.000.004</t>
  </si>
  <si>
    <t>ДПК. 1 занятие. Выездные услуги</t>
  </si>
  <si>
    <t>E14.000.005</t>
  </si>
  <si>
    <t>Разработка с помощью аппарата "Artromod"-K1. 1 занятие. Выездные услуги</t>
  </si>
  <si>
    <t>A02.001.000.9</t>
  </si>
  <si>
    <t>Консультация врача-инжектора БТА (Диспорт). Выездные услуги</t>
  </si>
  <si>
    <t>E14.000.007</t>
  </si>
  <si>
    <t>Транспортировка специалиста (1 час). Выездные услуги</t>
  </si>
  <si>
    <t>D02.008.007.1</t>
  </si>
  <si>
    <t>Массаж головы (лобно-височной и затылочно-теменной области) взрослые/1,3 единица. Выездные услуги</t>
  </si>
  <si>
    <t>D02.008.007.3</t>
  </si>
  <si>
    <t>Массаж головы (лобно-височной и затылочно-теменной области) дети/1,1 единица. Выездные услуги</t>
  </si>
  <si>
    <t>D02.008.007.5</t>
  </si>
  <si>
    <t>Массаж лица (лобной, окологлазничной, верхне- и нижнечелюстной области) взрослые/1 единица. Выездные услуги</t>
  </si>
  <si>
    <t>D02.008.007.8</t>
  </si>
  <si>
    <t>Массаж лица (лобной, окологлазничной, верхне- и нижнечелюстной области) дети/1 единица. Выездные услуги</t>
  </si>
  <si>
    <t>D02.010.007.1</t>
  </si>
  <si>
    <t>Массаж воротниковой зоны (задняя поверхность шеи, спины до уровня IV грудного позвонка, передней поверхности грудной клетки до II ребра) взрослые/1,5 единицы. Выездные услуги</t>
  </si>
  <si>
    <t>D02.010.007.2</t>
  </si>
  <si>
    <t>Массаж воротниковой зоны (задняя поверхность шеи, спины до уровня IV грудного позвонка, передней поверхности грудной клетки до II ребра) дети/1,3 единицы. Выездные услуги</t>
  </si>
  <si>
    <t>D02.012.007.2</t>
  </si>
  <si>
    <t>Массаж мышц шеи взрослые/1 единица. Выездные услуги</t>
  </si>
  <si>
    <t>D02.012.007.1</t>
  </si>
  <si>
    <t>Массаж мышц шеи дети/1 единица. Выездные услуги</t>
  </si>
  <si>
    <t>D02.014.007.4</t>
  </si>
  <si>
    <t>Массаж верхней конечности и плеча или всех суставов конечности взрослые/1,5 единицы. Выездные услуги</t>
  </si>
  <si>
    <t>D02.014.007.3</t>
  </si>
  <si>
    <t>Массаж верхней конечности и плеча или всех суставов конечности дети/1,4 единицы. Выездные услуги</t>
  </si>
  <si>
    <t>D02.016.007.1</t>
  </si>
  <si>
    <t>Массаж плечевого сустава, верхней трети плеча, области плечевого сустава и надплечья одноименной стороны взрослые/1 единица. Выездные услуги</t>
  </si>
  <si>
    <t>D02.016.007.2</t>
  </si>
  <si>
    <t>Массаж плечевого сустава, верхней трети плеча, области плечевого сустава и надплечья одноименной стороны дети/0,9 единиц. Выездные услуги</t>
  </si>
  <si>
    <t>D02.017.007.1</t>
  </si>
  <si>
    <t>Массаж локтевого сустава (верхняя треть предплечья, область локтевого сустава и нижняя треть плеча) взрослые/1 единица. Выездные услуги</t>
  </si>
  <si>
    <t>D02.017.007.2</t>
  </si>
  <si>
    <t>Массаж локтевого сустава (верхняя треть предплечья, область локтевого сустава и нижняя треть плеча) дети/0,9 единиц. Выездные услуги</t>
  </si>
  <si>
    <t>D02.018.007.1</t>
  </si>
  <si>
    <t>Массаж лучезапястного сустава (проксимальный отдел кисти, область лучезапястного сустава и предплечья) взрослые/1 единица. Выездные услуги</t>
  </si>
  <si>
    <t>D02.018.007.2</t>
  </si>
  <si>
    <t>Массаж лучезапястного сустава (проксимальный отдел кисти, область лучезапястного сустава и предплечья) дети/0,8 единиц. Выездные услуги</t>
  </si>
  <si>
    <t>D02.019.007.1</t>
  </si>
  <si>
    <t>Массаж кисти и предплечья взрослые/1 единица. Выездные услуги</t>
  </si>
  <si>
    <t>D02.019.007.2</t>
  </si>
  <si>
    <t>Массаж кисти и предплечья дети/1 единица. Выездные услуги</t>
  </si>
  <si>
    <t>D02.015.007.1</t>
  </si>
  <si>
    <t>Массаж области грудной клетки (передняя поверхность грудной клетки от передней границы надплечья до реберных дуг и области спины от VII шейного до I поясничного позвонка) взрослые/3 единицы. Выездные услуги</t>
  </si>
  <si>
    <t>D02.015.007.2</t>
  </si>
  <si>
    <t>Массаж области грудной клетки (передняя поверхность грудной клетки от передней границы надплечья до реберных дуг и области спины от VII шейного до I поясничного позвонка) дети/2,6 единицы. Выездные услуги</t>
  </si>
  <si>
    <t>D02.020.007.1</t>
  </si>
  <si>
    <t>Массаж спины (от VII шейного до I поясничного позвонка и от левой до правой аксиллярной линии, у детей - включая пояснично-крестцовую область) взрослые/1,4 единицы. Выездные услуги</t>
  </si>
  <si>
    <t>D02.020.007.2</t>
  </si>
  <si>
    <t>Массаж спины (от VII шейного до I поясничного позвонка и от левой до правой аксиллярной линии, у детей - включая пояснично-крестцовую область) дети/1,2 единицы. Выездные услуги</t>
  </si>
  <si>
    <t>D02.021.007.1</t>
  </si>
  <si>
    <t>Массаж мышц передней брюшной стенки взрослые/1,5 единицы. Выездные услуги</t>
  </si>
  <si>
    <t>D02.021.007.2</t>
  </si>
  <si>
    <t>Массаж мышц передней брюшной стенки дети/1,4 единицы. Выездные услуги</t>
  </si>
  <si>
    <t>D02.022.007.1</t>
  </si>
  <si>
    <t>Массаж пояснично-крестцовой области (от I поясничного позвонка до нижних ягодичных складок) взрослые/1,3 единицы. Выездные услуги</t>
  </si>
  <si>
    <t>D02.022.007.2</t>
  </si>
  <si>
    <t>Массаж пояснично-крестцовой области (от I поясничного позвонка до нижних ягодичных складок) дети/1,1 единицы. Выездные услуги</t>
  </si>
  <si>
    <t>D02.022.007.3</t>
  </si>
  <si>
    <t>Массаж пояснично-крестцовой области (от VII шейного позвонка до крестца и от правой до левой средней аксиллярной линии) взрослые/2 единицы. Выездные услуги</t>
  </si>
  <si>
    <t>D02.022.007.4</t>
  </si>
  <si>
    <t>Массаж пояснично-крестцовой области (от VII шейного позвонка до крестца и от правой до левой средней аксиллярной линии) дети/1,8 единицы. Выездные услуги</t>
  </si>
  <si>
    <t>D02.020.007.3</t>
  </si>
  <si>
    <t>Массаж области позвоночника (задняя поверхность шеи, спины, пояснично-крестцовая область от левой до правой задней линии) взрослые/2,3 единицы. Выездные услуги</t>
  </si>
  <si>
    <t>D02.020.007.4</t>
  </si>
  <si>
    <t>Массаж области позвоночника (задняя поверхность шеи, спины, пояснично-крестцовая область от левой до правой задней линии) дети/1,9 единиц. Выездные услуги</t>
  </si>
  <si>
    <t>D02.025.007.1</t>
  </si>
  <si>
    <t>Массаж нижней конечности и поясницы (область стоп, голени, бедра, ягодичной и пояснично-крестцовой области или всех суставов конечности) взрослые/2 единицы. Выездные услуги</t>
  </si>
  <si>
    <t>D02.025.007.2</t>
  </si>
  <si>
    <t>Массаж нижней конечности и поясницы (область стоп, голени, бедра, ягодичной и пояснично-крестцовой области или всех суставов конечности) дети/1,9 единицы. Выездные услуги</t>
  </si>
  <si>
    <t>D02.023.007.4</t>
  </si>
  <si>
    <t>Массаж тазо-бедренного сустава (верхняя треть бедра, область тазо-бедренного сустава и ягодичной области одноименной стороны) взрослые/1,3 единицы. Выездные услуги</t>
  </si>
  <si>
    <t>D02.023.007.3</t>
  </si>
  <si>
    <t>Массаж тазо-бедренного сустава (верхняя треть бедра, область тазо-бедренного сустава и ягодичной области одноименной стороны) дети/1,1 единицы. Выездные услуги</t>
  </si>
  <si>
    <t>D02.027.007.1</t>
  </si>
  <si>
    <t>Массаж коленного сустава (верхняя треть голени, область коленного сустава и нижняя треть бедра) взрослые/1,2 единицы. Выездные услуги</t>
  </si>
  <si>
    <t>D02.027.007.2</t>
  </si>
  <si>
    <t>Массаж коленного сустава (верхняя треть голени, область коленного сустава и нижняя треть бедра) дети/1 единица. Выездные услуги</t>
  </si>
  <si>
    <t>D02.028.007.1</t>
  </si>
  <si>
    <t>Массаж голеностопного сустава (проксимальный отдел стопы, область голеностопного сустава и нижняя треть голени) взрослые/1 единица. Выездные услуги</t>
  </si>
  <si>
    <t>D02.028.007.2</t>
  </si>
  <si>
    <t>Массаж голеностопного сустава (проксимальный отдел стопы, область голеностопного сустава и нижняя треть голени) дети/0,8 единиц. Выездные услуги</t>
  </si>
  <si>
    <t>D02.029.007.1</t>
  </si>
  <si>
    <t>Массаж голени и стопы взрослые/1 единица. Выездные услуги</t>
  </si>
  <si>
    <t>D02.029.007.2</t>
  </si>
  <si>
    <t>Массаж голени и стопы дети/1 единица. Выездные услуги</t>
  </si>
  <si>
    <t>D02.001.007.3</t>
  </si>
  <si>
    <t>Массаж общий дети до 3-х лет/3 единицы. Выездные услуги</t>
  </si>
  <si>
    <t>D02.001.007.4</t>
  </si>
  <si>
    <t>Массаж общий дети 3-7 лет/3 единицы. Выездные услуги</t>
  </si>
  <si>
    <t>D02.001.007.5</t>
  </si>
  <si>
    <t>Массаж общий дети старше 7 лет/3 единицы. Выездные услуги</t>
  </si>
  <si>
    <t>E14.000.008</t>
  </si>
  <si>
    <t>Проведение оперативных вмешательств по месту нахождения пациента в медицинской организации</t>
  </si>
  <si>
    <t>E14.000.009</t>
  </si>
  <si>
    <t>Выезд автомобиля скорой медицинской помощи (1 час)</t>
  </si>
  <si>
    <t>E14.000.010</t>
  </si>
  <si>
    <t>Консультация врача с выездом в регионы (без учета командировочных расходов)</t>
  </si>
  <si>
    <t>B01.458.001.4</t>
  </si>
  <si>
    <t>D99.293.012.4</t>
  </si>
  <si>
    <t>3. Отделение ЭКО</t>
  </si>
  <si>
    <t>A02.004.000.7</t>
  </si>
  <si>
    <t>Первичная консультация врача акушера-гинеколога супружеской пары, включая фолликулометрию (одно исследование) (д.м.н., к.м.н., высшая категория). ЭКО</t>
  </si>
  <si>
    <t>A02.004.000.8</t>
  </si>
  <si>
    <t>Первичная консультация врача акушера-гинеколога супружеской пары, включая фолликулометрию (одно исследование) (без категории, I и II категории). ЭКО</t>
  </si>
  <si>
    <t>A02.004.000.9</t>
  </si>
  <si>
    <t>Первичная консультация врача акушера-гинеколога, репродуктолога  (к.м.н.). ЭКО</t>
  </si>
  <si>
    <t>A02.004.000.10</t>
  </si>
  <si>
    <t>Первичная консультация врача акушера-гинеколога, репродуктолога . ЭКО</t>
  </si>
  <si>
    <t>A02.004.000.11</t>
  </si>
  <si>
    <t>Повторная консультация врача акушера-гинеколога супружеской пары, включая фолликулометрию (одно исследование) (д.м.н., к.м.н., высшая категория). ЭКО</t>
  </si>
  <si>
    <t>A02.004.000.12</t>
  </si>
  <si>
    <t>Повторная консультация врача акушера-гинеколога супружеской пары, включая фолликулометрию (одно исследование) (без категории, I и II категории). ЭКО</t>
  </si>
  <si>
    <t>A02.004.000.13</t>
  </si>
  <si>
    <t>Повторная консультация врача акушера-гинеколога, репродуктолога  ( к.м.н.). ЭКО</t>
  </si>
  <si>
    <t>A02.004.000.14</t>
  </si>
  <si>
    <t>Повторная консультация врача акушера-гинеколога, репродуктолога. ЭКО</t>
  </si>
  <si>
    <t>C03.028.004.4</t>
  </si>
  <si>
    <t>УЗ фолликулометрия. ЭКО</t>
  </si>
  <si>
    <t>D00.000.100.13</t>
  </si>
  <si>
    <t>МАР-тест. ЭКО</t>
  </si>
  <si>
    <t>D00.000.100.12</t>
  </si>
  <si>
    <t>Морфология сперматозоидов. ЭКО</t>
  </si>
  <si>
    <t>B06.325.005.1</t>
  </si>
  <si>
    <t>HBA тест. ЭКО</t>
  </si>
  <si>
    <t>D00.004.100</t>
  </si>
  <si>
    <t>Кинезиограмма сперматозоидов. ЭКО</t>
  </si>
  <si>
    <t>D00.005.100</t>
  </si>
  <si>
    <t>Обработки спермы при ВМИ. ЭКО</t>
  </si>
  <si>
    <t>D00.001.100</t>
  </si>
  <si>
    <t>TESA-MESA. ЭКО</t>
  </si>
  <si>
    <t>D00.002.100</t>
  </si>
  <si>
    <t>Анализ секрета предстательной железы. ЭКО</t>
  </si>
  <si>
    <t>D00.003.100</t>
  </si>
  <si>
    <t>Гидроцеле, амбулаторное хирургическое лечение (без стоимости наркоза). ЭКО</t>
  </si>
  <si>
    <t>D00.006.100</t>
  </si>
  <si>
    <t>Сперматоцеле, амбулаторное хирургическое лечение (без стоимости наркоза). ЭКО</t>
  </si>
  <si>
    <t>3.1 ЭКО</t>
  </si>
  <si>
    <t>D00.000.100.11</t>
  </si>
  <si>
    <t>Назначение схемы стимуляции, УЗ мониторинг фолликулогенеза при стимуляции суперовуляции. ЭКО</t>
  </si>
  <si>
    <t>D62.112.109.1</t>
  </si>
  <si>
    <t>Забор ооцитов. ЭКО</t>
  </si>
  <si>
    <t>D69.922.114.2</t>
  </si>
  <si>
    <t>ИКСИ до 15 ооцитов. ЭКО</t>
  </si>
  <si>
    <t>D69.922.114.1</t>
  </si>
  <si>
    <t>ИКСИ более 15 ооцитов. ЭКО</t>
  </si>
  <si>
    <t>D00.000.100.5</t>
  </si>
  <si>
    <t>ПИКСИ. ЭКО</t>
  </si>
  <si>
    <t>D69.923.115.4</t>
  </si>
  <si>
    <t>Культивирование эмбрионов до 3 дня. ЭКО</t>
  </si>
  <si>
    <t>D69.923.115.3</t>
  </si>
  <si>
    <t>Культивирование эмбрионов до 5-6 дня. ЭКО</t>
  </si>
  <si>
    <t>D00.000.100.26</t>
  </si>
  <si>
    <t>Активация яйцеклеток методом ионофора кальция. ЭКО</t>
  </si>
  <si>
    <t>D00.000.100.22</t>
  </si>
  <si>
    <t>Вспомогательный хэтчинг в программе ЭКО</t>
  </si>
  <si>
    <t>E23.000.002</t>
  </si>
  <si>
    <t>Перенос эмбрионов, включая индивидуальный подбор поддержки после программы ВРТ (УЗИ, консультирование круглосуточно, без стоимости медикаментов). ЭКО</t>
  </si>
  <si>
    <t>3.2 Повторное ЭКО</t>
  </si>
  <si>
    <t>D00.000.100.7</t>
  </si>
  <si>
    <t>Повторное назначение схемы стимуляции, УЗ мониторинг фолликулогенеза при стимуляции суперовуляции. ЭКО</t>
  </si>
  <si>
    <t>D62.112.109.2</t>
  </si>
  <si>
    <t>Повторный забор ооцитов. ЭКО</t>
  </si>
  <si>
    <t>D69.922.114.3</t>
  </si>
  <si>
    <t>Повторная  ИКСИ до 15 ооцитов. ЭКО</t>
  </si>
  <si>
    <t>D69.922.114.4</t>
  </si>
  <si>
    <t>Повторная  ИКСИ более 15 ооцитов. ЭКО</t>
  </si>
  <si>
    <t>D00.000.100.8</t>
  </si>
  <si>
    <t>Повторная ПИКСИ. ЭКО</t>
  </si>
  <si>
    <t>D69.923.115.2</t>
  </si>
  <si>
    <t>Повторное культивирование эмбрионов до 3 дня. ЭКО</t>
  </si>
  <si>
    <t>D69.923.115.1</t>
  </si>
  <si>
    <t>Повторное культивирование эмбрионов до 5-6 дня. ЭКО</t>
  </si>
  <si>
    <t>E23.000.003</t>
  </si>
  <si>
    <t>Повторный перенос эмбрионов, включая индивидуальный подбор поддержки после программы ВРТ (УЗИ, консультирование круглосут., без стоимости медикаментов). ЭКО</t>
  </si>
  <si>
    <t>3.3 Операции, манипуляции</t>
  </si>
  <si>
    <t>D69.090.129.2</t>
  </si>
  <si>
    <t>Выскабливание полости матки. ЭКО</t>
  </si>
  <si>
    <t>D00.000.100.9</t>
  </si>
  <si>
    <t>Пайпель биопсия (без стоимости медикаментов). ЭКО</t>
  </si>
  <si>
    <t>D00.000.100.24</t>
  </si>
  <si>
    <t>Биопсия эндометрия без стоимости наркоза (без гистологического анализа). ЭКО</t>
  </si>
  <si>
    <t>D00.000.100.4</t>
  </si>
  <si>
    <t>Трансвагинальная пункция кисты яичника. ЭКО</t>
  </si>
  <si>
    <t>D00.000.100.18</t>
  </si>
  <si>
    <t>Внутриматочная инстилляция (без стоимости медикаментов)</t>
  </si>
  <si>
    <t>D93.571.415.2</t>
  </si>
  <si>
    <t>Перевязка ран. ЭКО</t>
  </si>
  <si>
    <t>D00.000.100.23</t>
  </si>
  <si>
    <t>Внутриматочная инсеминация (ВМИ) (без стоимости медикаментов). ЭКО</t>
  </si>
  <si>
    <t>D00.000.100.20</t>
  </si>
  <si>
    <t>Двойная внутриматочная инсеминация (ВМИ) (без стоимости медикаментов). ЭКО</t>
  </si>
  <si>
    <t>D00.000.100.19</t>
  </si>
  <si>
    <t>Использование спермы донора в программе  ЭКО (2 соломинки)</t>
  </si>
  <si>
    <t>D00.000.100.21</t>
  </si>
  <si>
    <t>Использование спермы донора в программе  ВМИ (3 соломинки)</t>
  </si>
  <si>
    <t>D00.000.100.17</t>
  </si>
  <si>
    <t>Криоконсервация ооцитов (включая 6 мес. хранения). ЭКО</t>
  </si>
  <si>
    <t>D00.000.100.16</t>
  </si>
  <si>
    <t>Криоконсервация спермы (включая 6 мес. хранения). ЭКО</t>
  </si>
  <si>
    <t>D00.000.100.15</t>
  </si>
  <si>
    <t>Криоконсервация эмбрионов до 3 соломинок (включая 6 мес. хранения). ЭКО</t>
  </si>
  <si>
    <t>D00.000.100.14</t>
  </si>
  <si>
    <t>Криоконсервация эмбрионов более 3 соломинок (включая 6 мес. хранения). ЭКО</t>
  </si>
  <si>
    <t>D00.000.100.3</t>
  </si>
  <si>
    <t>Хранение ооцитов в криобанке в течении 6 месяцев. ЭКО</t>
  </si>
  <si>
    <t>D00.000.100.2</t>
  </si>
  <si>
    <t>Хранение спермы в криобанке в течении 6 месяцев. ЭКО</t>
  </si>
  <si>
    <t>D00.000.100.1</t>
  </si>
  <si>
    <t>Хранение эмбрионов в криобанке в течении 6 месяцев. ЭКО</t>
  </si>
  <si>
    <t>D69.923.115.5</t>
  </si>
  <si>
    <t>Культивирование размороженных эмбрионов. ЭКО</t>
  </si>
  <si>
    <t>D00.000.100.6</t>
  </si>
  <si>
    <t>Размораживание эмбрионов. ЭКО</t>
  </si>
  <si>
    <t>E23.000.001</t>
  </si>
  <si>
    <t>Перенос размороженных эмбрионов, включая индивидуальный подбор поддержки после программы ВРТ (УЗИ, консульт круглосуточно, без стоимости медикаментов). ЭКО</t>
  </si>
  <si>
    <t>D00.000.100.10</t>
  </si>
  <si>
    <t>Оплата донору спермы. ЭКО</t>
  </si>
  <si>
    <t>порция</t>
  </si>
  <si>
    <t>3.4 ЭКО  в сопровождении врача со знанием английского языка</t>
  </si>
  <si>
    <t>A02.004.000.7.1</t>
  </si>
  <si>
    <t>Первичная консультация врача акушера-гинеколога супружеской пары, включая фолликулометрию (одно исследование) (д.м.н., к.м.н., высшая категория). В сопровождении врача со знанием английского языка. ЭКО</t>
  </si>
  <si>
    <t>A02.004.000.11.1</t>
  </si>
  <si>
    <t>Повторная консультация врача акушера-гинеколога супружеской пары, включая фолликулометрию (одно исследование) в сопровождении врача со знанием английского языка(д.м.н., к.м.н., высшая категория). ЭКО</t>
  </si>
  <si>
    <t>A02.001.000.10.1</t>
  </si>
  <si>
    <t>Первичная консультация эмбриолога со знанием английского языка. ЭКО</t>
  </si>
  <si>
    <t>A02.001.000.11.1</t>
  </si>
  <si>
    <t>Повторная консультация эмбриолога со знанием английского языка. ЭКО</t>
  </si>
  <si>
    <t>D00.000.100.23.1</t>
  </si>
  <si>
    <t>Внутриматочная инсеминация (ВМИ)в сопровождении  врача со знанием английского языка (без стоимости медикаментов). ЭКО</t>
  </si>
  <si>
    <t>D00.000.100.20.1</t>
  </si>
  <si>
    <t>Двойная внутриматочная инсеминация (ВМИ) в сопровождении  врача со знанием английского языка(без стоимости медикаментов). ЭКО</t>
  </si>
  <si>
    <t>D00.000.100.11.1</t>
  </si>
  <si>
    <t>Назначение схемы стимуляции, УЗ мониторинг фолликулогенеза при стимуляции суперовуляции в сопровождении  врача со знанием английского языка. ЭКО</t>
  </si>
  <si>
    <t>D62.112.109.1.1</t>
  </si>
  <si>
    <t>Забор ооцитов в сопровождении  врача со знанием английского языка  . ЭКО</t>
  </si>
  <si>
    <t>D00.001.100.1</t>
  </si>
  <si>
    <t>TESA-MESA в сопровождении  врача со знанием английского языка . ЭКО</t>
  </si>
  <si>
    <t>E23.000.001.1</t>
  </si>
  <si>
    <t>Перенос размороженных эмбрионов, включая индивидуальный подбор поддержки после программы ВРТ в сопровождении  врача со знанием английского языка (УЗИ, консульт круглосуточно, без стоимости медикаментов). ЭКО</t>
  </si>
  <si>
    <t>E23.000.002.1</t>
  </si>
  <si>
    <t>Перенос эмбрионов, включая индивидуальный подбор поддержки после программы ВРТ в сопровождении  врача со знанием английского языка (УЗИ, консультирование круглосуточно, без стоимости медикаментов). ЭКО</t>
  </si>
  <si>
    <t>D00.000.100.9.1</t>
  </si>
  <si>
    <t>Пайпель биопсия (без стоимости медикаментов) в сопровождении врача со знанием английского языка . ЭКО</t>
  </si>
  <si>
    <t>D68.120.131.1</t>
  </si>
  <si>
    <t>Гистероскопия в сопровождении врача со знанием английского языка</t>
  </si>
  <si>
    <t>D00.000.100.24.1</t>
  </si>
  <si>
    <t>Биопсия эндометрия без стоимости наркоза в сопровождении  врача со знанием английского языка (без гистологического анализа). ЭКО</t>
  </si>
  <si>
    <t>C03.028.004.4.1</t>
  </si>
  <si>
    <t>УЗ фолликулометрия в сопровождении  врача со знанием английского языка. ЭКО</t>
  </si>
  <si>
    <t>D93.571.415.2.1</t>
  </si>
  <si>
    <t>Перевязка ран персоналом со знанием английского языка. ЭКО</t>
  </si>
  <si>
    <t>D00.000.100.7.1</t>
  </si>
  <si>
    <t>Повторное назначение схемы стимуляции, УЗ мониторинг фолликулогенеза при стимуляции суперовуляции в сопровождении  врача со знанием английского языка ЭКО</t>
  </si>
  <si>
    <t>D62.112.109.2.1</t>
  </si>
  <si>
    <t>Повторный забор ооцитов в сопровождении врача  со знанием английского языка. ЭКО</t>
  </si>
  <si>
    <t>E23.000.003.1</t>
  </si>
  <si>
    <t>Повторный перенос эмбрионов, включая индивидуальный подбор поддержки после программы ВРТ в сопровождении  врача со знанием английского языка (УЗИ, консультирование круглосут., без стоимости медикаментов). ЭКО</t>
  </si>
  <si>
    <t>A02.004.000.9.1</t>
  </si>
  <si>
    <t>A02.004.000.13.1</t>
  </si>
  <si>
    <t>A02.004.000.10.1</t>
  </si>
  <si>
    <t>Первичная консультация врача акушера-гинеколога, репродуктолога со знанем английского языка . ЭКО</t>
  </si>
  <si>
    <t>A02.004.000.14.1</t>
  </si>
  <si>
    <t>Повторная консультация врача акушера-гинеколога, репродуктолога со знанием английского языка. ЭКО</t>
  </si>
  <si>
    <t>D69.090.129.2.1</t>
  </si>
  <si>
    <t>Выскабливание полости матки в сопровождении врача со знанием английского языка . ЭКО</t>
  </si>
  <si>
    <t>D00.000.100.4.1</t>
  </si>
  <si>
    <t>Трансвагинальная пункция кисты яичника в сопровождении  врача со знанием английского языка. ЭКО</t>
  </si>
  <si>
    <t>D00.000.100.18.1</t>
  </si>
  <si>
    <t>Внутриматочная инстилляция в сопровождении  врача со знанием английского языка (без стоимости медикаментов)</t>
  </si>
  <si>
    <t>4. Блок медицины плода</t>
  </si>
  <si>
    <t>C02.017.000.4</t>
  </si>
  <si>
    <t>Кардиотокография (КТГ) плода с 24 до 41 недели при одноплодной беременности</t>
  </si>
  <si>
    <t>B03.550.002.3</t>
  </si>
  <si>
    <t>PrenaTest - 1 (анализ 21 пары хромосом)</t>
  </si>
  <si>
    <t>B03.550.002.2</t>
  </si>
  <si>
    <t>PrenaTest - 2 (анализ 13, 18, 21 пар хромосом)</t>
  </si>
  <si>
    <t>B03.550.002.1</t>
  </si>
  <si>
    <t>PrenaTest - 3 (анализ 13, 18, 21 и XY пар хромосом)</t>
  </si>
  <si>
    <t>B03.550.002.5</t>
  </si>
  <si>
    <t>Доплата за срочность (исследования Prena Test – 1,2,3)</t>
  </si>
  <si>
    <t>C02.017.000.3</t>
  </si>
  <si>
    <t>Экспертная кардиотокография (КТГ) плода с 24 до 41 недели при одноплодной беременности</t>
  </si>
  <si>
    <t>C02.017.000.2</t>
  </si>
  <si>
    <t>Кардиотокография (КТГ) плода с 24 до 41 недели при многоплодной беременности</t>
  </si>
  <si>
    <t>C02.017.000.1</t>
  </si>
  <si>
    <t>Экспертная кардиотокография (КТГ) плода с 24 до 41 недели при многоплодной беременности</t>
  </si>
  <si>
    <t>D99.590.019.2</t>
  </si>
  <si>
    <t>Вакцинация "Цервариксом" (1 процедура)</t>
  </si>
  <si>
    <t>D99.590.019.1</t>
  </si>
  <si>
    <t>Вакцинация "Цервариксом" (3 процедуры)</t>
  </si>
  <si>
    <t>E24.000.007</t>
  </si>
  <si>
    <t xml:space="preserve">Пренатальный консилиум </t>
  </si>
  <si>
    <t>E24.000.008</t>
  </si>
  <si>
    <t>4.1 Инвазивная пренатальная диагностика: Биопсия хориона</t>
  </si>
  <si>
    <t>C03.034.004.1</t>
  </si>
  <si>
    <t>Трансабдоминальная аспирация ворсин хориона. 1 исследование. Инвазивная пренатальная диагностика: Биопсия хориона</t>
  </si>
  <si>
    <t>D00.000.400.3</t>
  </si>
  <si>
    <t>Кариологическое исследование ворсин хориона. 1 исследование. Инвазивная пренатальная диагностика: Биопсия хориона</t>
  </si>
  <si>
    <t>A02.053.000.3</t>
  </si>
  <si>
    <t>Первичный осмотр врача. 1 консультация. Инвазивная пренатальная диагностика: Биопсия хориона</t>
  </si>
  <si>
    <t>E24.000.004</t>
  </si>
  <si>
    <t>Наблюдение и лечение в дневном стационаре (без стоимости расходных материалов и питания) 1 койко-день. Инвазивная пренатальная диагностика: Биопсия хориона</t>
  </si>
  <si>
    <t>A02.053.000.4</t>
  </si>
  <si>
    <t>Повторный осмотр врача. 1 консультация. Инвазивная пренатальная диагностика: Биопсия хориона</t>
  </si>
  <si>
    <t>C03.023.004</t>
  </si>
  <si>
    <t>УЗИ мягких тканей</t>
  </si>
  <si>
    <t>E24.000.009</t>
  </si>
  <si>
    <t>4.2 Инвазивная пренатальная диагностика: Плацентоцентез</t>
  </si>
  <si>
    <t>C03.036.004.1</t>
  </si>
  <si>
    <t>Трансабдоминальный плацентоцентез. 1 исследование. Инвазивная пренатальная диагностика: Плацентоцентез</t>
  </si>
  <si>
    <t>D00.000.400.2</t>
  </si>
  <si>
    <t xml:space="preserve">Кариологическое исследование ворсин плаценты. 1 исследование. Инвазивная пренатальная диагностика: Плацентоцентез </t>
  </si>
  <si>
    <t>A02.053.000.2</t>
  </si>
  <si>
    <t>Первичный осмотр врача. 1 консультация. Инвазивная пренатальная диагностика: Плацентоцентез</t>
  </si>
  <si>
    <t>E24.000.005</t>
  </si>
  <si>
    <t>Наблюдение и лечение в дневном стационаре (без стоимости расходных материалов и питания) 1 койко-день. Инвазивная пренатальная диагностика: Плацентоцентез</t>
  </si>
  <si>
    <t>A02.053.000.5</t>
  </si>
  <si>
    <t>Повторный осмотр врача. 1 консультация. Инвазивная пренатальная диагностика: Плацентоцентез</t>
  </si>
  <si>
    <t>E24.000.010</t>
  </si>
  <si>
    <t>4.3 Инвазивная пренатальная диагностика: Кордоцентез</t>
  </si>
  <si>
    <t>C03.035.004.1</t>
  </si>
  <si>
    <t>Трансабдоминальный кордоцентез. 1 исследование. Инвазивная пренатальная диагностика: Кордоцентез</t>
  </si>
  <si>
    <t>D00.000.400.1</t>
  </si>
  <si>
    <t>Кариологическое исследование лимфоцитов пуповинной крови плода. 1 исследование. Инвазивная пренатальная диагностика: Кордоцентез</t>
  </si>
  <si>
    <t>E24.000.006</t>
  </si>
  <si>
    <t>Наблюдение и лечение в дневном стационаре (без стоимости расходных материалов и питания) 1 койко-день. Инвазивная пренатальная диагностика: Кордоцентез</t>
  </si>
  <si>
    <t>A02.053.000.1</t>
  </si>
  <si>
    <t>Первичный осмотр врача. 1 консультация. Инвазивная пренатальная диагностика: Кордоцентез</t>
  </si>
  <si>
    <t>A02.053.000.6</t>
  </si>
  <si>
    <t>Повторный осмотр врача. 1 консультация. Инвазивная пренатальная диагностика: Кордоцентез</t>
  </si>
  <si>
    <t>5. Блок анестезии (наркозы)</t>
  </si>
  <si>
    <t>D99.292.005.2</t>
  </si>
  <si>
    <t>Анестезия местная</t>
  </si>
  <si>
    <t>D99.294.006</t>
  </si>
  <si>
    <t>Анестезия инфильтрационная</t>
  </si>
  <si>
    <t>D99.292.005</t>
  </si>
  <si>
    <t>Проводниковая TAB блокада</t>
  </si>
  <si>
    <t>D99.295.007.1</t>
  </si>
  <si>
    <t>Наркоз внутривенный при ФГДС и ФКС</t>
  </si>
  <si>
    <t>D99.295.007.2</t>
  </si>
  <si>
    <t>Внутривенная анестезия</t>
  </si>
  <si>
    <t>D03.901.028.4</t>
  </si>
  <si>
    <t xml:space="preserve">Эпидуральная анестезия </t>
  </si>
  <si>
    <t>D38.911.424.1</t>
  </si>
  <si>
    <t>D96.700.027.13</t>
  </si>
  <si>
    <t>Комбинированная анестезия (в/в + эпидуральная, спинальная)</t>
  </si>
  <si>
    <t>D96.700.027.12</t>
  </si>
  <si>
    <t>Масочный наркоз - севофлюран (севоран)</t>
  </si>
  <si>
    <t>D96.700.027.11</t>
  </si>
  <si>
    <t>Масочный наркоз - флоран (изофлуран)</t>
  </si>
  <si>
    <t>D96.700.027.10</t>
  </si>
  <si>
    <t>Наркоз комбинированный ингаляционный (севофлуран, изофлуран) + внутривенный</t>
  </si>
  <si>
    <t>D96.700.027.9</t>
  </si>
  <si>
    <t>Наркоз ингаляционный (севофлуран, изофлуран) продолжительность 1 час</t>
  </si>
  <si>
    <t>D96.700.027.8</t>
  </si>
  <si>
    <t>Наркоз ингаляционный (севофлуран, изофлуран) продолжительность 10 мин</t>
  </si>
  <si>
    <t>D96.700.027.7</t>
  </si>
  <si>
    <t>Наркоз ингаляционный (севофлуран, изофлуран) продолжительность 30 мин</t>
  </si>
  <si>
    <t>D03.901.028.3</t>
  </si>
  <si>
    <t>Комбинированная анестезия (спинальная + эпидуральная)</t>
  </si>
  <si>
    <t>D03.901.028.2</t>
  </si>
  <si>
    <t>Спинальная анестезия</t>
  </si>
  <si>
    <t>D96.700.027.6</t>
  </si>
  <si>
    <t>D96.700.027.5</t>
  </si>
  <si>
    <t>D96.700.027.17</t>
  </si>
  <si>
    <t>Комбинированная анестезия (ТВА + ИВЛ + газы-севоран+эпидуральная)</t>
  </si>
  <si>
    <t>D99.295.007.3</t>
  </si>
  <si>
    <t xml:space="preserve">Внутривенный наркоз для малых хирургических операций </t>
  </si>
  <si>
    <t>A02.043.000</t>
  </si>
  <si>
    <t>Первичный  прием врач-анестезиолога противоболевой терапии (алголог)</t>
  </si>
  <si>
    <t>A02.043.000.1</t>
  </si>
  <si>
    <t>Повторный  прием врач-анестезиолога противоболевой терапии (алголог)</t>
  </si>
  <si>
    <t>D01.000.000.49</t>
  </si>
  <si>
    <t>D01.000.000.50</t>
  </si>
  <si>
    <t>D01.000.000.51</t>
  </si>
  <si>
    <t>D01.000.000.52</t>
  </si>
  <si>
    <t>Блокада фасеточного сустава под контролем Ангиографиикаждая последующая инъекция</t>
  </si>
  <si>
    <t>D01.000.000.53</t>
  </si>
  <si>
    <t>Паравертибральная блокада под контролем УЗИ</t>
  </si>
  <si>
    <t>D01.000.000.54</t>
  </si>
  <si>
    <t>Блокада плечевого сустава под контролем УЗИ</t>
  </si>
  <si>
    <t>D01.000.000.55</t>
  </si>
  <si>
    <t>Блокада локтевого сустава под контролем УЗИ</t>
  </si>
  <si>
    <t>D01.000.000.56</t>
  </si>
  <si>
    <t>Блокада тазобедренного сустава под контролем УЗИ</t>
  </si>
  <si>
    <t>D01.000.000.57</t>
  </si>
  <si>
    <t>Блокада коленного сустава под контролем УЗИ</t>
  </si>
  <si>
    <t>D01.000.000.58</t>
  </si>
  <si>
    <t>Блокада лестничной мышцы под контролем УЗИ</t>
  </si>
  <si>
    <t>D01.000.000.59</t>
  </si>
  <si>
    <t>Блокада затылочного нерва под контролем УЗИ</t>
  </si>
  <si>
    <t>D01.000.000.60</t>
  </si>
  <si>
    <t>Блокада периферических нервов под контролем УЗИ</t>
  </si>
  <si>
    <t>D01.000.000.61</t>
  </si>
  <si>
    <t>Блокада миофасцильных триггерных точек (первая инъекция)</t>
  </si>
  <si>
    <t>D01.000.000.62</t>
  </si>
  <si>
    <t>Блокада миофасцильных триггерных точек (каждая последующая инъекция)</t>
  </si>
  <si>
    <t>D01.000.000.63</t>
  </si>
  <si>
    <t>Программированное внутривенное введение препаратов для лечения нейропатической боли (первый сеанс)</t>
  </si>
  <si>
    <t>D01.000.000.64</t>
  </si>
  <si>
    <t>Программированное внутривенное введение препаратов для лечения нейропатической боли (последующие сеансы)</t>
  </si>
  <si>
    <t>D01.000.000.65</t>
  </si>
  <si>
    <t>Введение лекарственных средств в полость коленного сустава под УЗИ (без стоимости препарата)</t>
  </si>
  <si>
    <t>D01.000.000.66</t>
  </si>
  <si>
    <t>Инъекция плазмы обогащенной тромбоцитами в сустав под Узи контролем</t>
  </si>
  <si>
    <t>6. Блок эндоскопии</t>
  </si>
  <si>
    <t>C01.001.002.1</t>
  </si>
  <si>
    <t>Бронхоскопия лечебная</t>
  </si>
  <si>
    <t>C01.032.002.3</t>
  </si>
  <si>
    <t>Эндоскопическая ассистенция при бужировании пищевода</t>
  </si>
  <si>
    <t>C01.009.001.1</t>
  </si>
  <si>
    <t>Фибробронхоскопия лечебно-диагностическая</t>
  </si>
  <si>
    <t>C01.009.001</t>
  </si>
  <si>
    <t>Фибробронхоскопия диагностическая</t>
  </si>
  <si>
    <t>C01.017.001.4</t>
  </si>
  <si>
    <t>Фиброректосигмоидоскопия лечебно-диагностическая</t>
  </si>
  <si>
    <t>C01.017.001.3</t>
  </si>
  <si>
    <t>Фиброректосигмоидоскопия диагностическая</t>
  </si>
  <si>
    <t>C01.017.001.2</t>
  </si>
  <si>
    <t>Фиброректосигмоидоколоноскопия диагностическая</t>
  </si>
  <si>
    <t>C01.001.001</t>
  </si>
  <si>
    <t>Фиброэзофагогастродуоденоскопия диагностическая</t>
  </si>
  <si>
    <t>C01.026.001.2</t>
  </si>
  <si>
    <t>Фиброэпифаринголарингоскопия диагностическая</t>
  </si>
  <si>
    <t>C01.010.002.3</t>
  </si>
  <si>
    <t>Эндоскопическая резекция новообразования желудка</t>
  </si>
  <si>
    <t>C01.010.002.2</t>
  </si>
  <si>
    <t>Эндоскопическая резекция новообразования пищевода</t>
  </si>
  <si>
    <t>C01.010.002.1</t>
  </si>
  <si>
    <t>Эндоскопическая резекция новообразования толстого кишечника</t>
  </si>
  <si>
    <t>7. Дневной стационар</t>
  </si>
  <si>
    <t>E25.000.005</t>
  </si>
  <si>
    <t>1 койко-день в реабилитационной палате дневного стационара (взр)</t>
  </si>
  <si>
    <t>E25.000.006</t>
  </si>
  <si>
    <t>1 койко-день в реабилитационной палате дневного стационара (дет)</t>
  </si>
  <si>
    <t>E25.000.002</t>
  </si>
  <si>
    <t>Пребывание в дневном стационаре (1 инфузия)</t>
  </si>
  <si>
    <t>E25.000.003</t>
  </si>
  <si>
    <t>Абдоминальное надавливание (1 процедура)</t>
  </si>
  <si>
    <t>E25.000.004</t>
  </si>
  <si>
    <t>Вакуумная банка (1 процедура)</t>
  </si>
  <si>
    <t>D93.571.415.1</t>
  </si>
  <si>
    <t>Перевязка после гирудотерапии (1 процедура). Дневной стационар</t>
  </si>
  <si>
    <t>D02.000.000.14</t>
  </si>
  <si>
    <t>Постановка пиявок (1 шт). Дневной стационар</t>
  </si>
  <si>
    <t>E09.000.001</t>
  </si>
  <si>
    <t>Сестринский уход за реабилитационными пациентами 1 день. Дневной стационар</t>
  </si>
  <si>
    <t>E09.000.004</t>
  </si>
  <si>
    <t xml:space="preserve">Ночной пост ОСЗП и АХ </t>
  </si>
  <si>
    <t>E25.001.001</t>
  </si>
  <si>
    <t>Пребывание в дневном стационаре хирургического профиля</t>
  </si>
  <si>
    <t>E09.000.005</t>
  </si>
  <si>
    <t>Пребывание в дневном стационаре терапевтического профиля</t>
  </si>
  <si>
    <t>8. Блок КДУ</t>
  </si>
  <si>
    <t>8.1 Консультации специалистов</t>
  </si>
  <si>
    <t>A02.050.000</t>
  </si>
  <si>
    <t>Консультация: Врач реабилитолога (Бобат терапевт)</t>
  </si>
  <si>
    <t>A02.073.000</t>
  </si>
  <si>
    <t>Первичная консультация врача-диетолога</t>
  </si>
  <si>
    <t>A02.073.000.3</t>
  </si>
  <si>
    <t>Повторная консультация врача-диетолога</t>
  </si>
  <si>
    <t>A02.018.000.1</t>
  </si>
  <si>
    <t>Катамнестическое наблюдение детского невролога</t>
  </si>
  <si>
    <t>A02.005.000.8</t>
  </si>
  <si>
    <t>Консультация детского и подросткового психолога</t>
  </si>
  <si>
    <t>A02.005.000.9</t>
  </si>
  <si>
    <t>Индивидуальная консультация психолога (ННЦМД)</t>
  </si>
  <si>
    <t>A02.005.000.10</t>
  </si>
  <si>
    <t>Консультация семейного психолога</t>
  </si>
  <si>
    <t>A02.001.000.18</t>
  </si>
  <si>
    <t>Консультация врача-инжектора БТА (Диспорт)</t>
  </si>
  <si>
    <t>A02.001.000.19</t>
  </si>
  <si>
    <t>Экспертное заключение врача</t>
  </si>
  <si>
    <t>A02.001.000.20</t>
  </si>
  <si>
    <t>Экспертное заключение (консилиум из трех врачей)</t>
  </si>
  <si>
    <t>A02.004.000.15</t>
  </si>
  <si>
    <t>Школа подготовки к родам (групповые занятия)</t>
  </si>
  <si>
    <t>A02.004.000.16</t>
  </si>
  <si>
    <t>Школа подготовки к родам (индивидуальные занятия)</t>
  </si>
  <si>
    <t>A02.063.000.3</t>
  </si>
  <si>
    <t>Первичный прием врача физиотерапевта</t>
  </si>
  <si>
    <t>A02.063.000.5</t>
  </si>
  <si>
    <t>A02.063.000.7</t>
  </si>
  <si>
    <t>Первичный прием врача физиотерапевта д.м.н.</t>
  </si>
  <si>
    <t>A02.070.000.1</t>
  </si>
  <si>
    <t>Первичный прием врача гирудотерапевта</t>
  </si>
  <si>
    <t>A02.070.000.3</t>
  </si>
  <si>
    <t>A02.070.000.5</t>
  </si>
  <si>
    <t>Первичный прием врача гирудотерапевта д.м.н.</t>
  </si>
  <si>
    <t>A02.047.000.34</t>
  </si>
  <si>
    <t>Первичный прием врача профпатолога</t>
  </si>
  <si>
    <t>A02.047.000.36</t>
  </si>
  <si>
    <t>A02.047.000.38</t>
  </si>
  <si>
    <t>Первичный прием врача профпатолога д.м.н.</t>
  </si>
  <si>
    <t>A02.000.000.1</t>
  </si>
  <si>
    <t>Первичный прием врача методиста</t>
  </si>
  <si>
    <t>A02.000.000.3</t>
  </si>
  <si>
    <t>A02.000.000.5</t>
  </si>
  <si>
    <t>Первичный прием врача методиста д.м.н.</t>
  </si>
  <si>
    <t>A02.046.000.2</t>
  </si>
  <si>
    <t>Первичный прием врача психиатра</t>
  </si>
  <si>
    <t>A02.046.000.4</t>
  </si>
  <si>
    <t>A02.046.000.6</t>
  </si>
  <si>
    <t>Первичный прием врача психиатра д.м.н.</t>
  </si>
  <si>
    <t>A02.025.000.2</t>
  </si>
  <si>
    <t>Первичный прием врача нефролога</t>
  </si>
  <si>
    <t>A02.025.000.4</t>
  </si>
  <si>
    <t>A02.025.000.6</t>
  </si>
  <si>
    <t>Первичный прием врача нефролога д.м.н.</t>
  </si>
  <si>
    <t>A02.026.000.3</t>
  </si>
  <si>
    <t>Первичный прием врача уролога</t>
  </si>
  <si>
    <t>A02.026.000.5</t>
  </si>
  <si>
    <t>A02.026.000.7</t>
  </si>
  <si>
    <t>Первичный прием врача уролога д.м.н.</t>
  </si>
  <si>
    <t>A02.027.000</t>
  </si>
  <si>
    <t>Первичный прием врача андролога</t>
  </si>
  <si>
    <t>A02.027.000.2</t>
  </si>
  <si>
    <t>A02.027.000.4</t>
  </si>
  <si>
    <t>Первичный прием врача андролога д.м.н.</t>
  </si>
  <si>
    <t>A02.028.000</t>
  </si>
  <si>
    <t>Первичный прием врача геронтолог</t>
  </si>
  <si>
    <t>A02.028.000.2</t>
  </si>
  <si>
    <t>A02.028.000.4</t>
  </si>
  <si>
    <t>Первичный прием врача геронтолог д.м.н.</t>
  </si>
  <si>
    <t>A02.002.000.18</t>
  </si>
  <si>
    <t>Первичный прием врача педиатра</t>
  </si>
  <si>
    <t>A02.002.000.20</t>
  </si>
  <si>
    <t>A02.002.000.22</t>
  </si>
  <si>
    <t>Первичный прием врача педиатра д.м.н.</t>
  </si>
  <si>
    <t>A02.051.000.2</t>
  </si>
  <si>
    <t>Первичный прием врача неонатолога</t>
  </si>
  <si>
    <t>A02.051.000.4</t>
  </si>
  <si>
    <t>A02.051.000.6</t>
  </si>
  <si>
    <t>Первичный прием врача неонатолога д.м.н.</t>
  </si>
  <si>
    <t>A02.072.000.4</t>
  </si>
  <si>
    <t>Первичный прием врача сурдолога</t>
  </si>
  <si>
    <t>A02.072.000.6</t>
  </si>
  <si>
    <t>A02.072.000.8</t>
  </si>
  <si>
    <t>Первичный прием врача сурдолога д.м.н.</t>
  </si>
  <si>
    <t>A02.014.000.15</t>
  </si>
  <si>
    <t>Первичный прием врача оториноларинголога</t>
  </si>
  <si>
    <t>A02.014.000.17</t>
  </si>
  <si>
    <t>A02.014.000.19</t>
  </si>
  <si>
    <t>Первичный прием врача оториноларинголога д.м.н.</t>
  </si>
  <si>
    <t>A02.018.000.18</t>
  </si>
  <si>
    <t>Первичный прием врача невропатолога</t>
  </si>
  <si>
    <t>A02.018.000.20</t>
  </si>
  <si>
    <t>A02.018.000.22</t>
  </si>
  <si>
    <t>Первичный прием врача невропатолога д.м.н.</t>
  </si>
  <si>
    <t>A02.015.000.6</t>
  </si>
  <si>
    <t>Первичный прием врача кардиолога</t>
  </si>
  <si>
    <t>A02.015.000.8</t>
  </si>
  <si>
    <t>A02.015.000.10</t>
  </si>
  <si>
    <t>Первичный прием врача кардиолога д.м.н.</t>
  </si>
  <si>
    <t>A02.017.000.2</t>
  </si>
  <si>
    <t>Первичный прием врача ревматолога</t>
  </si>
  <si>
    <t>A02.017.000.4</t>
  </si>
  <si>
    <t>A02.017.000.6</t>
  </si>
  <si>
    <t>Первичный прием врача ревматолога д.м.н.</t>
  </si>
  <si>
    <t>A02.023.000.19</t>
  </si>
  <si>
    <t>Первичный прием врача офтальмолога</t>
  </si>
  <si>
    <t>A02.023.000.21</t>
  </si>
  <si>
    <t>A02.023.000.23</t>
  </si>
  <si>
    <t>Первичный прием врача офтальмолога д.м.н.</t>
  </si>
  <si>
    <t>A02.020.000.2</t>
  </si>
  <si>
    <t>Первичный прием врача аллерголога</t>
  </si>
  <si>
    <t>A02.020.000.4</t>
  </si>
  <si>
    <t>A02.020.000.6</t>
  </si>
  <si>
    <t>Первичный прием врача аллерголога д.м.н.</t>
  </si>
  <si>
    <t>A02.020.000.8</t>
  </si>
  <si>
    <t>Первичный прием врача аллерголога-иммунолога</t>
  </si>
  <si>
    <t>A02.020.000.10</t>
  </si>
  <si>
    <t>A02.020.000.12</t>
  </si>
  <si>
    <t>Первичный прием врача аллерголога-иммунолога д.м.н.</t>
  </si>
  <si>
    <t>A02.016.000</t>
  </si>
  <si>
    <t>Первичный прием врача пульмонолога</t>
  </si>
  <si>
    <t>A02.016.000.2</t>
  </si>
  <si>
    <t>A02.016.000.4</t>
  </si>
  <si>
    <t>Первичный прием врача пульмонолога д.м.н.</t>
  </si>
  <si>
    <t>A02.024.000.2</t>
  </si>
  <si>
    <t>Первичный прием врача гематолога</t>
  </si>
  <si>
    <t>A02.024.000.4</t>
  </si>
  <si>
    <t>A02.024.000.6</t>
  </si>
  <si>
    <t>Первичный прием врача гематолога д.м.н.</t>
  </si>
  <si>
    <t>A02.019.000.2</t>
  </si>
  <si>
    <t>Первичный прием врача инфекциониста</t>
  </si>
  <si>
    <t>A02.019.000.4</t>
  </si>
  <si>
    <t>A02.019.000.6</t>
  </si>
  <si>
    <t>Первичный прием врача инфекциониста д.м.н.</t>
  </si>
  <si>
    <t>A02.001.000.91</t>
  </si>
  <si>
    <t>Первичный прием врача терапевта</t>
  </si>
  <si>
    <t>A02.001.000.93</t>
  </si>
  <si>
    <t>A02.001.000.95</t>
  </si>
  <si>
    <t>Первичный прием врача терапевта д.м.н.</t>
  </si>
  <si>
    <t>A02.035.000</t>
  </si>
  <si>
    <t>Первичный прием врача ангиохирурга</t>
  </si>
  <si>
    <t>A02.035.000.2</t>
  </si>
  <si>
    <t>A02.035.000.4</t>
  </si>
  <si>
    <t>Первичный прием врача ангиохирурга д.м.н.</t>
  </si>
  <si>
    <t>A02.032.000.2</t>
  </si>
  <si>
    <t>A02.032.000.4</t>
  </si>
  <si>
    <t>A02.032.000.6</t>
  </si>
  <si>
    <t>A02.013.000.15</t>
  </si>
  <si>
    <t>Первичный прием врача пластического хирурга</t>
  </si>
  <si>
    <t>A02.013.000.17</t>
  </si>
  <si>
    <t>A02.013.000.19</t>
  </si>
  <si>
    <t>Первичный прием врача пластического хирурга д.м.н.</t>
  </si>
  <si>
    <t>A02.055.000.5</t>
  </si>
  <si>
    <t>Первичный прием врача стоматолога терапевта</t>
  </si>
  <si>
    <t>A02.055.000.7</t>
  </si>
  <si>
    <t>A02.055.000.9</t>
  </si>
  <si>
    <t>Первичный прием врача стоматолога терапевта д.м.н.</t>
  </si>
  <si>
    <t>A02.056.000</t>
  </si>
  <si>
    <t>Первичный прием врача стоматолога хирурга</t>
  </si>
  <si>
    <t>A02.056.000.2</t>
  </si>
  <si>
    <t>A02.056.000.4</t>
  </si>
  <si>
    <t>Первичный прием врача стоматолога хирурга д.м.н.</t>
  </si>
  <si>
    <t>A02.022.000.7</t>
  </si>
  <si>
    <t>Первичный прием врача гастроэнтеролога</t>
  </si>
  <si>
    <t>A02.022.000.9</t>
  </si>
  <si>
    <t>A02.022.000.11</t>
  </si>
  <si>
    <t>Первичный прием врача гастроэнтеролога д.м.н.</t>
  </si>
  <si>
    <t>A02.022.000.13</t>
  </si>
  <si>
    <t>Первичный прием врача гастроэнтеролога/гепатолога</t>
  </si>
  <si>
    <t>A02.022.000.15</t>
  </si>
  <si>
    <t>A02.022.000.17</t>
  </si>
  <si>
    <t>Первичный прием врача гастроэнтеролога/гепатолога д.м.н.</t>
  </si>
  <si>
    <t>A02.013.000.21</t>
  </si>
  <si>
    <t>Первичный прием врача хирурга</t>
  </si>
  <si>
    <t>A02.013.000.23</t>
  </si>
  <si>
    <t>A02.013.000.25</t>
  </si>
  <si>
    <t>Первичный прием врача хирурга д.м.н.</t>
  </si>
  <si>
    <t>A02.043.000.2</t>
  </si>
  <si>
    <t>Первичный прием врача анестезиолога-реаниматолога</t>
  </si>
  <si>
    <t>A02.043.000.4</t>
  </si>
  <si>
    <t>A02.043.000.6</t>
  </si>
  <si>
    <t>Первичный прием врача анестезиолога-реаниматолога д.м.н.</t>
  </si>
  <si>
    <t>A02.004.000.43</t>
  </si>
  <si>
    <t>A02.004.000.45</t>
  </si>
  <si>
    <t>Первичный прием врача акушера-гинеколога д.м.н.</t>
  </si>
  <si>
    <t>A02.004.000.47</t>
  </si>
  <si>
    <t>Первичный прием врача гинеколога</t>
  </si>
  <si>
    <t>A02.004.000.49</t>
  </si>
  <si>
    <t>A02.004.000.51</t>
  </si>
  <si>
    <t>Первичный прием врача гинеколога д.м.н.</t>
  </si>
  <si>
    <t>A02.039.000.1</t>
  </si>
  <si>
    <t>Первичный прием врача онколога</t>
  </si>
  <si>
    <t>A02.039.000.3</t>
  </si>
  <si>
    <t>A02.039.000.5</t>
  </si>
  <si>
    <t>Первичный прием врача онколога д.м.н.</t>
  </si>
  <si>
    <t>A02.039.000.7</t>
  </si>
  <si>
    <t>Первичный прием врача онкогематолог</t>
  </si>
  <si>
    <t>A02.039.000.9</t>
  </si>
  <si>
    <t>A02.039.000.11</t>
  </si>
  <si>
    <t>Первичный прием врача онкогематолог д.м.н.</t>
  </si>
  <si>
    <t>A02.052.000</t>
  </si>
  <si>
    <t>Первичный прием врача маммолога</t>
  </si>
  <si>
    <t>A02.052.000.2</t>
  </si>
  <si>
    <t>A02.052.000.4</t>
  </si>
  <si>
    <t>Первичный прием врача маммолога д.м.н.</t>
  </si>
  <si>
    <t>A02.039.000.13</t>
  </si>
  <si>
    <t>Первичный прием врача онкомаммолога</t>
  </si>
  <si>
    <t>A02.039.000.15</t>
  </si>
  <si>
    <t>A02.039.000.17</t>
  </si>
  <si>
    <t>Первичный прием врача онкомаммолога д.м.н.</t>
  </si>
  <si>
    <t>A02.041.000.2</t>
  </si>
  <si>
    <t>Первичный прием врача онкогинеколога</t>
  </si>
  <si>
    <t>A02.041.000.4</t>
  </si>
  <si>
    <t>A02.041.000.6</t>
  </si>
  <si>
    <t>Первичный прием врача онкогинеколога д.м.н.</t>
  </si>
  <si>
    <t>A02.021.000.7</t>
  </si>
  <si>
    <t>Первичный прием врача эндокринолога</t>
  </si>
  <si>
    <t>A02.021.000.9</t>
  </si>
  <si>
    <t>A02.021.000.11</t>
  </si>
  <si>
    <t>Первичный прием врача эндокринолога д.м.н.</t>
  </si>
  <si>
    <t>A02.029.000.20</t>
  </si>
  <si>
    <t>Первичный прием врача дерматовенеролога</t>
  </si>
  <si>
    <t>A02.029.000.22</t>
  </si>
  <si>
    <t>A02.029.000.24</t>
  </si>
  <si>
    <t>Первичный прием врача дерматовенеролога д.м.н.</t>
  </si>
  <si>
    <t>A02.037.000</t>
  </si>
  <si>
    <t>Первичный прием врача челюстно-лицевого хирурга</t>
  </si>
  <si>
    <t>A02.037.000.2</t>
  </si>
  <si>
    <t>A02.037.000.4</t>
  </si>
  <si>
    <t>Первичный прием врача челюстно-лицевого хирурга д.м.н</t>
  </si>
  <si>
    <t>A02.071.000.16</t>
  </si>
  <si>
    <t>Первичный прием Логопеда</t>
  </si>
  <si>
    <t>A02.071.000.18</t>
  </si>
  <si>
    <t>A02.071.000.20</t>
  </si>
  <si>
    <t>Первичный прием Логопеда д.м.н.</t>
  </si>
  <si>
    <t>A02.066.000.6</t>
  </si>
  <si>
    <t>Первичный прием врача-рефлексотерапевта</t>
  </si>
  <si>
    <t>A02.066.000.8</t>
  </si>
  <si>
    <t>A02.066.000.10</t>
  </si>
  <si>
    <t>Первичный прием врача-рефлексотерапевта д.м.н.</t>
  </si>
  <si>
    <t>A02.050.000.1</t>
  </si>
  <si>
    <t>Первичный прием врача реабилитолога (ЛФК)</t>
  </si>
  <si>
    <t>A02.050.000.3</t>
  </si>
  <si>
    <t>A02.050.000.5</t>
  </si>
  <si>
    <t>Первичный прием врача реабилитолога (ЛФК) д.м.н.</t>
  </si>
  <si>
    <t>A02.032.000.8</t>
  </si>
  <si>
    <t>Первичный прием врача ортопеда</t>
  </si>
  <si>
    <t>A02.032.000.10</t>
  </si>
  <si>
    <t>A02.032.000.12</t>
  </si>
  <si>
    <t>Первичный прием врача ортопеда д.м.н.</t>
  </si>
  <si>
    <t>A02.066.000</t>
  </si>
  <si>
    <t xml:space="preserve">Первичный прием врача (иглорефлексотерапевт (ИРТ))                                               </t>
  </si>
  <si>
    <t>A02.066.000.2</t>
  </si>
  <si>
    <t>A02.066.000.4</t>
  </si>
  <si>
    <t>Первичный прием врача (иглорефлексотерапевт (ИРТ)) д.м.н.</t>
  </si>
  <si>
    <t>A02.034.000</t>
  </si>
  <si>
    <t>Первичный прием врача кардиохирурга</t>
  </si>
  <si>
    <t>A02.034.000.2</t>
  </si>
  <si>
    <t>A02.034.000.4</t>
  </si>
  <si>
    <t>Первичный прием врача кардиохирурга д.м.н.</t>
  </si>
  <si>
    <t>A02.045.000</t>
  </si>
  <si>
    <t>Первичная консультация психотерапевта</t>
  </si>
  <si>
    <t>A02.045.000.7</t>
  </si>
  <si>
    <t>A02.045.000.9</t>
  </si>
  <si>
    <t>Первичная консультация психотерапевта д.м.н.</t>
  </si>
  <si>
    <t>A02.053.000.7</t>
  </si>
  <si>
    <t>Первичный прием врача генетика</t>
  </si>
  <si>
    <t>A02.053.000.9</t>
  </si>
  <si>
    <t>A02.053.000.11</t>
  </si>
  <si>
    <t>Первичный прием врача генетика д.м.н.</t>
  </si>
  <si>
    <t>A02.042.000</t>
  </si>
  <si>
    <t>Первичный прием врача проктолога</t>
  </si>
  <si>
    <t>A02.042.000.4</t>
  </si>
  <si>
    <t>Первичный прием врача проктолога д.м.н.</t>
  </si>
  <si>
    <t>A02.063.000.4</t>
  </si>
  <si>
    <t>Повторный прием врача физиотерапевта</t>
  </si>
  <si>
    <t>A02.063.000.6</t>
  </si>
  <si>
    <t>A02.063.000.8</t>
  </si>
  <si>
    <t>Повторный прием врача физиотерапевта д.м.н.</t>
  </si>
  <si>
    <t>A02.070.000.2</t>
  </si>
  <si>
    <t>Повторный прием врача гирудотерапевта</t>
  </si>
  <si>
    <t>A02.070.000.4</t>
  </si>
  <si>
    <t>A02.070.000.6</t>
  </si>
  <si>
    <t>Повторный прием врача гирудотерапевта д.м.н.</t>
  </si>
  <si>
    <t>A02.047.000.35</t>
  </si>
  <si>
    <t>Повторный прием врача профпатолога</t>
  </si>
  <si>
    <t>A02.047.000.37</t>
  </si>
  <si>
    <t>A02.047.000.39</t>
  </si>
  <si>
    <t>Повторный прием врача профпатолога д.м.н.</t>
  </si>
  <si>
    <t>A02.000.000.2</t>
  </si>
  <si>
    <t>Повторный прием врача методиста</t>
  </si>
  <si>
    <t>A02.000.000.4</t>
  </si>
  <si>
    <t>A02.000.000.6</t>
  </si>
  <si>
    <t>Повторный прием врача методиста д.м.н.</t>
  </si>
  <si>
    <t>A02.046.000.3</t>
  </si>
  <si>
    <t>Повторный прием врача психиатра</t>
  </si>
  <si>
    <t>A02.046.000.5</t>
  </si>
  <si>
    <t>A02.046.000.7</t>
  </si>
  <si>
    <t>Повторный прием врача психиатра д.м.н.</t>
  </si>
  <si>
    <t>A02.025.000.3</t>
  </si>
  <si>
    <t>Повторный прием врача нефролога</t>
  </si>
  <si>
    <t>A02.025.000.5</t>
  </si>
  <si>
    <t>A02.025.000.7</t>
  </si>
  <si>
    <t>Повторный прием врача нефролога д.м.н.</t>
  </si>
  <si>
    <t>A02.026.000.4</t>
  </si>
  <si>
    <t>Повторный прием врача уролога</t>
  </si>
  <si>
    <t>A02.026.000.6</t>
  </si>
  <si>
    <t>A02.026.000.8</t>
  </si>
  <si>
    <t>Повторный прием врача уролога д.м.н.</t>
  </si>
  <si>
    <t>A02.027.000.1</t>
  </si>
  <si>
    <t>Повторный прием врача андролога</t>
  </si>
  <si>
    <t>A02.027.000.3</t>
  </si>
  <si>
    <t>A02.027.000.5</t>
  </si>
  <si>
    <t>Повторный прием врача андролога д.м.н.</t>
  </si>
  <si>
    <t>A02.028.000.1</t>
  </si>
  <si>
    <t>Повторный прием врача геронтолог</t>
  </si>
  <si>
    <t>A02.028.000.3</t>
  </si>
  <si>
    <t>A02.028.000.5</t>
  </si>
  <si>
    <t>Повторный прием врача геронтолог д.м.н.</t>
  </si>
  <si>
    <t>A02.002.000.19</t>
  </si>
  <si>
    <t>Повторный прием врача педиатра</t>
  </si>
  <si>
    <t>A02.002.000.21</t>
  </si>
  <si>
    <t>A02.002.000.23</t>
  </si>
  <si>
    <t>Повторный прием врача педиатра д.м.н.</t>
  </si>
  <si>
    <t>A02.051.000.3</t>
  </si>
  <si>
    <t>Повторный прием врача неонатолога</t>
  </si>
  <si>
    <t>A02.051.000.5</t>
  </si>
  <si>
    <t>A02.051.000.7</t>
  </si>
  <si>
    <t>Повторный прием врача неонатолога д.м.н.</t>
  </si>
  <si>
    <t>A02.072.000.5</t>
  </si>
  <si>
    <t>Повторный прием врача сурдолога</t>
  </si>
  <si>
    <t>A02.072.000.7</t>
  </si>
  <si>
    <t>A02.072.000.9</t>
  </si>
  <si>
    <t>Повторный прием врача сурдолога д.м.н.</t>
  </si>
  <si>
    <t>A02.014.000.16</t>
  </si>
  <si>
    <t>Повторный прием врача оториноларинголога</t>
  </si>
  <si>
    <t>A02.014.000.18</t>
  </si>
  <si>
    <t>A02.014.000.20</t>
  </si>
  <si>
    <t>Повторный прием врача оториноларинголога д.м.н.</t>
  </si>
  <si>
    <t>A02.018.000.19</t>
  </si>
  <si>
    <t>Повторный прием врача невропатолога</t>
  </si>
  <si>
    <t>A02.018.000.21</t>
  </si>
  <si>
    <t>A02.018.000.23</t>
  </si>
  <si>
    <t>Повторный прием врача невропатолога д.м.н.</t>
  </si>
  <si>
    <t>A02.015.000.7</t>
  </si>
  <si>
    <t>Повторный прием врача кардиолога</t>
  </si>
  <si>
    <t>A02.015.000.9</t>
  </si>
  <si>
    <t>A02.015.000.11</t>
  </si>
  <si>
    <t>Повторный прием врача кардиолога д.м.н.</t>
  </si>
  <si>
    <t>A02.017.000.3</t>
  </si>
  <si>
    <t>Повторный прием врача ревматолога</t>
  </si>
  <si>
    <t>A02.017.000.5</t>
  </si>
  <si>
    <t>A02.017.000.7</t>
  </si>
  <si>
    <t>Повторный прием врача ревматолога д.м.н.</t>
  </si>
  <si>
    <t>A02.023.000.20</t>
  </si>
  <si>
    <t>Повторный прием врача офтальмолога</t>
  </si>
  <si>
    <t>A02.023.000.22</t>
  </si>
  <si>
    <t>A02.023.000.24</t>
  </si>
  <si>
    <t>Повторный прием врача офтальмолога д.м.н.</t>
  </si>
  <si>
    <t>A02.020.000.3</t>
  </si>
  <si>
    <t>Повторный прием врача аллерголога</t>
  </si>
  <si>
    <t>A02.020.000.5</t>
  </si>
  <si>
    <t>A02.020.000.7</t>
  </si>
  <si>
    <t>Повторный прием врача аллерголога д.м.н.</t>
  </si>
  <si>
    <t>A02.020.000.9</t>
  </si>
  <si>
    <t>Повторный прием врача аллерголога-иммунолога</t>
  </si>
  <si>
    <t>A02.020.000.11</t>
  </si>
  <si>
    <t>A02.020.000.13</t>
  </si>
  <si>
    <t>Повторный прием врача аллерголога-иммунолога д.м.н.</t>
  </si>
  <si>
    <t>A02.016.000.1</t>
  </si>
  <si>
    <t>Повторный прием врача пульмонолога</t>
  </si>
  <si>
    <t>A02.016.000.3</t>
  </si>
  <si>
    <t>A02.016.000.5</t>
  </si>
  <si>
    <t>Повторный прием врача пульмонолога д.м.н.</t>
  </si>
  <si>
    <t>A02.024.000.3</t>
  </si>
  <si>
    <t>Повторный прием врача гематолога</t>
  </si>
  <si>
    <t>A02.024.000.5</t>
  </si>
  <si>
    <t>A02.024.000.7</t>
  </si>
  <si>
    <t>Повторный прием врача гематолога д.м.н.</t>
  </si>
  <si>
    <t>A02.019.000.3</t>
  </si>
  <si>
    <t>Повторный прием врача инфекциониста</t>
  </si>
  <si>
    <t>A02.019.000.5</t>
  </si>
  <si>
    <t>A02.019.000.7</t>
  </si>
  <si>
    <t>Повторный прием врача инфекциониста д.м.н.</t>
  </si>
  <si>
    <t>A02.001.000.92</t>
  </si>
  <si>
    <t>Повторный прием врача терапевта</t>
  </si>
  <si>
    <t>A02.001.000.94</t>
  </si>
  <si>
    <t>A02.001.000.96</t>
  </si>
  <si>
    <t>Повторный прием врача терапевта д.м.н.</t>
  </si>
  <si>
    <t>A02.035.000.1</t>
  </si>
  <si>
    <t>Повторный прием врача ангиохирурга</t>
  </si>
  <si>
    <t>A02.035.000.3</t>
  </si>
  <si>
    <t>A02.035.000.5</t>
  </si>
  <si>
    <t>Повторный прием врача ангиохирурга д.м.н.</t>
  </si>
  <si>
    <t>A02.032.000.3</t>
  </si>
  <si>
    <t>A02.032.000.5</t>
  </si>
  <si>
    <t>A02.032.000.7</t>
  </si>
  <si>
    <t>A02.013.000.16</t>
  </si>
  <si>
    <t>Повторный прием врача пластического хирурга</t>
  </si>
  <si>
    <t>A02.013.000.18</t>
  </si>
  <si>
    <t>A02.013.000.20</t>
  </si>
  <si>
    <t>Повторный прием врача пластического хирурга д.м.н.</t>
  </si>
  <si>
    <t>A02.055.000.6</t>
  </si>
  <si>
    <t>Повторный прием врача стоматолога терапевта</t>
  </si>
  <si>
    <t>A02.055.000.8</t>
  </si>
  <si>
    <t>A02.055.000.10</t>
  </si>
  <si>
    <t>Повторный прием врача стоматолога терапевта д.м.н.</t>
  </si>
  <si>
    <t>A02.056.000.1</t>
  </si>
  <si>
    <t>Повторный прием врача стоматолога хирурга</t>
  </si>
  <si>
    <t>A02.056.000.3</t>
  </si>
  <si>
    <t>A02.056.000.5</t>
  </si>
  <si>
    <t>Повторный прием врача стоматолога хирурга д.м.н.</t>
  </si>
  <si>
    <t>A02.022.000.8</t>
  </si>
  <si>
    <t>Повторный прием врача гастроэнтеролога</t>
  </si>
  <si>
    <t>A02.022.000.10</t>
  </si>
  <si>
    <t>A02.022.000.12</t>
  </si>
  <si>
    <t>Повторный прием врача гастроэнтеролога д.м.н.</t>
  </si>
  <si>
    <t>A02.022.000.14</t>
  </si>
  <si>
    <t>Повторный прием врача гастроэнтеролога/гепатолога</t>
  </si>
  <si>
    <t>A02.022.000.16</t>
  </si>
  <si>
    <t>A02.022.000.18</t>
  </si>
  <si>
    <t>Повторный прием врача гастроэнтеролога/гепатолога д.м.н.</t>
  </si>
  <si>
    <t>A02.013.000.22</t>
  </si>
  <si>
    <t>Повторный прием врача хирурга</t>
  </si>
  <si>
    <t>A02.013.000.24</t>
  </si>
  <si>
    <t>A02.013.000.26</t>
  </si>
  <si>
    <t>Повторный прием врача хирурга д.м.н.</t>
  </si>
  <si>
    <t>A02.043.000.3</t>
  </si>
  <si>
    <t>Повторный прием врача анестезиолога-реаниматолога</t>
  </si>
  <si>
    <t>A02.043.000.5</t>
  </si>
  <si>
    <t>A02.043.000.7</t>
  </si>
  <si>
    <t>Повторный прием врача анестезиолога-реаниматолога д.м.н.</t>
  </si>
  <si>
    <t>A02.004.000.44</t>
  </si>
  <si>
    <t>A02.004.000.46</t>
  </si>
  <si>
    <t>Повторный прием врача акушера-гинеколога д.м.н.</t>
  </si>
  <si>
    <t>A02.004.000.48</t>
  </si>
  <si>
    <t>Повторный прием врача гинеколога</t>
  </si>
  <si>
    <t>A02.004.000.50</t>
  </si>
  <si>
    <t>A02.004.000.52</t>
  </si>
  <si>
    <t>Повторный прием врача гинеколога д.м.н.</t>
  </si>
  <si>
    <t>A02.039.000.2</t>
  </si>
  <si>
    <t>Повторный прием врача онколога</t>
  </si>
  <si>
    <t>A02.039.000.4</t>
  </si>
  <si>
    <t>A02.039.000.6</t>
  </si>
  <si>
    <t>Повторный прием врача онколога д.м.н.</t>
  </si>
  <si>
    <t>A02.039.000.8</t>
  </si>
  <si>
    <t>Повторный прием врача онкогематолог</t>
  </si>
  <si>
    <t>A02.039.000.10</t>
  </si>
  <si>
    <t>A02.039.000.12</t>
  </si>
  <si>
    <t>Повторный прием врача онкогематолог д.м.н.</t>
  </si>
  <si>
    <t>A02.052.000.1</t>
  </si>
  <si>
    <t>Повторный прием врача маммолога</t>
  </si>
  <si>
    <t>A02.052.000.3</t>
  </si>
  <si>
    <t>A02.052.000.5</t>
  </si>
  <si>
    <t>Повторный прием врача маммолога д.м.н.</t>
  </si>
  <si>
    <t>A02.039.000.14</t>
  </si>
  <si>
    <t>Повторный прием врача онкомаммолога</t>
  </si>
  <si>
    <t>A02.039.000.16</t>
  </si>
  <si>
    <t>A02.039.000.18</t>
  </si>
  <si>
    <t>Повторный прием врача онкомаммолога д.м.н.</t>
  </si>
  <si>
    <t>A02.041.000.3</t>
  </si>
  <si>
    <t>Повторный прием врача онкогинеколога</t>
  </si>
  <si>
    <t>A02.041.000.5</t>
  </si>
  <si>
    <t>A02.041.000.7</t>
  </si>
  <si>
    <t>Повторный прием врача онкогинеколога д.м.н.</t>
  </si>
  <si>
    <t>A02.021.000.8</t>
  </si>
  <si>
    <t>Повторный прием врача эндокринолога</t>
  </si>
  <si>
    <t>A02.021.000.10</t>
  </si>
  <si>
    <t>A02.021.000.12</t>
  </si>
  <si>
    <t>Повторный прием врача эндокринолога д.м.н.</t>
  </si>
  <si>
    <t>A02.029.000.21</t>
  </si>
  <si>
    <t>Повторный прием врача дерматовенеролога</t>
  </si>
  <si>
    <t>A02.029.000.23</t>
  </si>
  <si>
    <t>A02.029.000.25</t>
  </si>
  <si>
    <t>Повторный прием врача дерматовенеролога д.м.н.</t>
  </si>
  <si>
    <t>A02.037.000.1</t>
  </si>
  <si>
    <t>Повторный прием врача челюстно-лицевого хирурга</t>
  </si>
  <si>
    <t>A02.037.000.3</t>
  </si>
  <si>
    <t>A02.037.000.5</t>
  </si>
  <si>
    <t>Повторный прием врача челюстно-лицевого хирурга д.м.н</t>
  </si>
  <si>
    <t>A02.071.000.17</t>
  </si>
  <si>
    <t>Повторный прием Логопеда</t>
  </si>
  <si>
    <t>A02.071.000.19</t>
  </si>
  <si>
    <t>A02.071.000.21</t>
  </si>
  <si>
    <t>Повторный прием Логопеда д.м.н.</t>
  </si>
  <si>
    <t>A02.066.000.7</t>
  </si>
  <si>
    <t>Повторный прием врача-рефлексотерапевта</t>
  </si>
  <si>
    <t>A02.066.000.9</t>
  </si>
  <si>
    <t>A02.066.000.11</t>
  </si>
  <si>
    <t>Повторный прием врача-рефлексотерапевта д.м.н.</t>
  </si>
  <si>
    <t>A02.050.000.2</t>
  </si>
  <si>
    <t>Повторный прием врача реабилитолога (ЛФК)</t>
  </si>
  <si>
    <t>A02.050.000.4</t>
  </si>
  <si>
    <t>A02.050.000.6</t>
  </si>
  <si>
    <t>Повторный прием врача реабилитолога (ЛФК) д.м.н.</t>
  </si>
  <si>
    <t>A02.032.000.9</t>
  </si>
  <si>
    <t>Повторный прием врача ортопеда</t>
  </si>
  <si>
    <t>A02.032.000.11</t>
  </si>
  <si>
    <t>A02.032.000.13</t>
  </si>
  <si>
    <t>Повторный прием врача ортопеда д.м.н.</t>
  </si>
  <si>
    <t>A02.066.000.1</t>
  </si>
  <si>
    <t xml:space="preserve">Повторный прием врача (иглорефлексотерапевт (ИРТ))                                               </t>
  </si>
  <si>
    <t>A02.066.000.3</t>
  </si>
  <si>
    <t>A02.066.000.5</t>
  </si>
  <si>
    <t>Повторный прием врача (иглорефлексотерапевт (ИРТ)) д.м.н.</t>
  </si>
  <si>
    <t>A02.034.000.1</t>
  </si>
  <si>
    <t>Повторный прием врача кардиохирурга</t>
  </si>
  <si>
    <t>A02.034.000.3</t>
  </si>
  <si>
    <t>A02.034.000.5</t>
  </si>
  <si>
    <t>Повторный прием врача кардиохирурга д.м.н.</t>
  </si>
  <si>
    <t>A02.045.000.1</t>
  </si>
  <si>
    <t>Повторная консультация психотерапевта</t>
  </si>
  <si>
    <t>A02.045.000.8</t>
  </si>
  <si>
    <t>A02.045.000.10</t>
  </si>
  <si>
    <t>Повторная консультация психотерапевта д.м.н.</t>
  </si>
  <si>
    <t>A02.053.000.8</t>
  </si>
  <si>
    <t>Повторная консультация генетика</t>
  </si>
  <si>
    <t>A02.053.000.10</t>
  </si>
  <si>
    <t>A02.053.000.12</t>
  </si>
  <si>
    <t>Повторная консультация генетика д.м.н.</t>
  </si>
  <si>
    <t>A02.042.000.1</t>
  </si>
  <si>
    <t>Повторная консультация проктолога</t>
  </si>
  <si>
    <t>A02.042.000.5</t>
  </si>
  <si>
    <t>Повторная консультация проктолога д.м.н.</t>
  </si>
  <si>
    <t>A02.030.000</t>
  </si>
  <si>
    <t>Первичный прием врача с учетом степени GCP, MD</t>
  </si>
  <si>
    <t>A02.030.000.1</t>
  </si>
  <si>
    <t>Повторный прием врача с учетом степени GCP, MD</t>
  </si>
  <si>
    <t>A02.021.000.13</t>
  </si>
  <si>
    <t>Терапевтическое обучение пациентов с избыточной массой тела</t>
  </si>
  <si>
    <t>A02.021.000.14</t>
  </si>
  <si>
    <t>Терапевтическое обучение пациентов с сахарным диабетом</t>
  </si>
  <si>
    <t>A02.021.000.15</t>
  </si>
  <si>
    <t>Терапевтическое обучение пациентов с избыточной массой тела -комплекс</t>
  </si>
  <si>
    <t>A02.030.000.5</t>
  </si>
  <si>
    <t>Терапевтическое обучение пациентов с сахарным диабетом- комплекс</t>
  </si>
  <si>
    <t>A02.000.000.7</t>
  </si>
  <si>
    <t>Телемедицина (консультация 1 специалиста)</t>
  </si>
  <si>
    <t>A02.000.000.8</t>
  </si>
  <si>
    <t>Телемедицина (консультация 2 специалистов)</t>
  </si>
  <si>
    <t>A02.000.000.9</t>
  </si>
  <si>
    <t>Телемедицина (консультация 3 специалистов)</t>
  </si>
  <si>
    <t>A02.000.000.10</t>
  </si>
  <si>
    <t>Телемедицина (консультация 4 специалистов)</t>
  </si>
  <si>
    <t>A02.000.000.11</t>
  </si>
  <si>
    <t>Телемедицина (консультация 5 специалистов)</t>
  </si>
  <si>
    <t>A02.000.000.12</t>
  </si>
  <si>
    <t>Консультативный прием врача эндоскописта</t>
  </si>
  <si>
    <t>A02.000.000.13</t>
  </si>
  <si>
    <t>A02.000.000.14</t>
  </si>
  <si>
    <t>Консультативный прием врача эндоскописта д.м.н.</t>
  </si>
  <si>
    <t>A02.022.000.19</t>
  </si>
  <si>
    <t>A02.022.000.20</t>
  </si>
  <si>
    <t>A02.023.000.26</t>
  </si>
  <si>
    <t>Первичный прием врача офтальмолога (детский)</t>
  </si>
  <si>
    <t>A02.023.000.27</t>
  </si>
  <si>
    <t>Повторный прием врача офтальмолога (детский)</t>
  </si>
  <si>
    <t>A02.014.000.22</t>
  </si>
  <si>
    <t>Первичный прием врача оториноларинголога (детский)</t>
  </si>
  <si>
    <t>A02.014.000.23</t>
  </si>
  <si>
    <t>Повторный прием врача оториноларинголога (детский)</t>
  </si>
  <si>
    <t>A02.029.000.26</t>
  </si>
  <si>
    <t>Первичный прием врача дерматовенеролога (детский)</t>
  </si>
  <si>
    <t>A02.029.000.27</t>
  </si>
  <si>
    <t>Повторный прием врача дерматовенеролога (детский)</t>
  </si>
  <si>
    <t>A02.013.000.27</t>
  </si>
  <si>
    <t>Повторный прием врача хирурга (детский)</t>
  </si>
  <si>
    <t>A02.024.000.8</t>
  </si>
  <si>
    <t>Повторный прием врача гематолога (детский)</t>
  </si>
  <si>
    <t>A02.032.000.14</t>
  </si>
  <si>
    <t>Повторный прием врача травматолог (ортопед) (детский)</t>
  </si>
  <si>
    <t>A02.039.000.19</t>
  </si>
  <si>
    <t>A02.021.000.30</t>
  </si>
  <si>
    <t>Первичный прием врача эндокринолога (детский)</t>
  </si>
  <si>
    <t>A02.021.000.31</t>
  </si>
  <si>
    <t>Повторный прием врача эндокринолога (детский)</t>
  </si>
  <si>
    <t>A02.018.000.33</t>
  </si>
  <si>
    <t>Первичный прием врача невропатолога (детский)</t>
  </si>
  <si>
    <t>A02.018.000.34</t>
  </si>
  <si>
    <t>Повторный прием врача невропатолога (детский)</t>
  </si>
  <si>
    <t>A02.022.000.21</t>
  </si>
  <si>
    <t>A02.022.000.22</t>
  </si>
  <si>
    <t>A02.083.000</t>
  </si>
  <si>
    <t>Онлайн-консультация (первичное обращение);</t>
  </si>
  <si>
    <t>A02.083.000.1</t>
  </si>
  <si>
    <t>A02.083.000.2</t>
  </si>
  <si>
    <t>Онлайн-консультация, д.м.н. (первичное обращение);</t>
  </si>
  <si>
    <t>A02.083.000.3</t>
  </si>
  <si>
    <t>Онлайн-консультация (повторное обращение в течение 30 дней);</t>
  </si>
  <si>
    <t>A02.083.000.4</t>
  </si>
  <si>
    <t>A02.083.000.5</t>
  </si>
  <si>
    <t>Онлайн-консультация, д.м.н. (повторное обращение в течение 30 дней).</t>
  </si>
  <si>
    <t>8.2 Услуги аллерголога-иммунолога, пульмонолога</t>
  </si>
  <si>
    <t>D99.121.801.6</t>
  </si>
  <si>
    <t>Внутрикожные пробы с грибковыми, бактериальными аллергенами (за 1 аллерген)</t>
  </si>
  <si>
    <t>D99.121.801.1</t>
  </si>
  <si>
    <t>Кожные тесты с бытовыми аллергенами (1 аллерген)</t>
  </si>
  <si>
    <t>D99.121.801.2</t>
  </si>
  <si>
    <t>Кожные тесты с грибковыми аллергенами (1 аллерген)</t>
  </si>
  <si>
    <t>D99.121.801.3</t>
  </si>
  <si>
    <t>Кожные тесты с пищевыми аллергенами (1 аллерген)</t>
  </si>
  <si>
    <t>D99.121.801.4</t>
  </si>
  <si>
    <t>Кожные тесты с пыльцевыми аллергенами (1 аллерген)</t>
  </si>
  <si>
    <t>D99.121.801.5</t>
  </si>
  <si>
    <t>Кожные тесты с эпидермальными аллергенами (1 аллерген)</t>
  </si>
  <si>
    <t>B06.576.005.1</t>
  </si>
  <si>
    <t>Определение специфических иммуноглобулинов Е в панели (20 аллергенов) экспресс методом (Скрининг)</t>
  </si>
  <si>
    <t>D99.122.802.1</t>
  </si>
  <si>
    <t>D99.122.802.2</t>
  </si>
  <si>
    <t>D89.370.009.1</t>
  </si>
  <si>
    <t>Пикфлоуметрия</t>
  </si>
  <si>
    <t>D89.371.010.1</t>
  </si>
  <si>
    <t>Пикфлоуметрия с физической нагрузкой</t>
  </si>
  <si>
    <t>D89.372.011.1</t>
  </si>
  <si>
    <t>Пикфлоуметрия, функциональная проба с лекарствами</t>
  </si>
  <si>
    <t>D99.121.801.7</t>
  </si>
  <si>
    <t>Проведение специфической иммунотерапии два аллергена в год</t>
  </si>
  <si>
    <t>D99.121.801.8</t>
  </si>
  <si>
    <t>Проведение специфической иммунотерапии один аллерген в год</t>
  </si>
  <si>
    <t>D99.121.801.9</t>
  </si>
  <si>
    <t>Проведение специфической иммунотерапии три аллергена в год</t>
  </si>
  <si>
    <t>B06.652.010.1</t>
  </si>
  <si>
    <t>Реакция торможения естественной эмиграции лейкоцитов с бактериальными и лекарственными аллергенами</t>
  </si>
  <si>
    <t>D99.125.805.1</t>
  </si>
  <si>
    <t>Сеанс специфической гипосенсибилизации</t>
  </si>
  <si>
    <t>C02.037.000.1</t>
  </si>
  <si>
    <t>Спирография с бронхолитиком</t>
  </si>
  <si>
    <t>D00.000.800.1</t>
  </si>
  <si>
    <t>Тест с аутосывороткой и плазмой</t>
  </si>
  <si>
    <t>D00.000.800.2</t>
  </si>
  <si>
    <t>Холодовая и тепловая проба</t>
  </si>
  <si>
    <t>8.3 Услуги офтальмолога</t>
  </si>
  <si>
    <t>D89.113.338.1</t>
  </si>
  <si>
    <t>Бесконтактная пневмотонометрия (1 глаз)</t>
  </si>
  <si>
    <t>D95.020.308</t>
  </si>
  <si>
    <t xml:space="preserve">Биомикроскопия (1 глаз) </t>
  </si>
  <si>
    <t>D91.911.013.10</t>
  </si>
  <si>
    <t>Взятие мазка из конъюнктивальной полости на цитологию</t>
  </si>
  <si>
    <t>D00.000.300.1</t>
  </si>
  <si>
    <t>Визометрия</t>
  </si>
  <si>
    <t>E26.000.029</t>
  </si>
  <si>
    <t>Вскрытие абсцесса и ячменя</t>
  </si>
  <si>
    <t>D12.230.301</t>
  </si>
  <si>
    <t>Гониоскопия (1 глаз)</t>
  </si>
  <si>
    <t>D12.230.301.4</t>
  </si>
  <si>
    <t>Гониоскопия RetCam (1 глаз)</t>
  </si>
  <si>
    <t>D01.000.000.7</t>
  </si>
  <si>
    <t>Дисцизия вторичной катаракты</t>
  </si>
  <si>
    <t>D00.000.300.2</t>
  </si>
  <si>
    <t>Занятия на синоптофоре при косоглазии</t>
  </si>
  <si>
    <t>D01.000.000.8</t>
  </si>
  <si>
    <t>Зондирование слезоотводящих путей одного глаза</t>
  </si>
  <si>
    <t>D01.000.000.6</t>
  </si>
  <si>
    <t>Зондирование слезоотводящих путей двух глаз</t>
  </si>
  <si>
    <t>D89.111.331</t>
  </si>
  <si>
    <t>Измерение внутриглазного давления по Маклакову</t>
  </si>
  <si>
    <t>D95.025.321.1</t>
  </si>
  <si>
    <t>Измерение диаметра роговицы (1 глаз)</t>
  </si>
  <si>
    <t>D96.511.312.2</t>
  </si>
  <si>
    <t>Инстилляция лекарственных средств в офтальмологии</t>
  </si>
  <si>
    <t>D95.253.341.1</t>
  </si>
  <si>
    <t>Инфракрасное сканирование сетчатки (1 глаз)</t>
  </si>
  <si>
    <t>D00.000.300.3</t>
  </si>
  <si>
    <t>Инъекция подконъюктивальная (1 глаз)</t>
  </si>
  <si>
    <t>D95.027.324</t>
  </si>
  <si>
    <t>Кераторефрактометрия (1 глаз)</t>
  </si>
  <si>
    <t>D95.170.327.1</t>
  </si>
  <si>
    <t>Кератотопография</t>
  </si>
  <si>
    <t>D14.240.383.1</t>
  </si>
  <si>
    <t>Лазеркоагуляция в макулярной зоне (1 глаз)</t>
  </si>
  <si>
    <t>D12.790.382.1</t>
  </si>
  <si>
    <t>Лазерная гониопластика (1 глаз)</t>
  </si>
  <si>
    <t>D01.000.000.15</t>
  </si>
  <si>
    <t>Лазерная иридотомия (1 глаз)</t>
  </si>
  <si>
    <t>D14.240.383</t>
  </si>
  <si>
    <t>Лазерная коагуляция сетчатки (1 глаз)</t>
  </si>
  <si>
    <t>D12.591.384.1</t>
  </si>
  <si>
    <t>Лазерная трабекулопластика (1 глаз)</t>
  </si>
  <si>
    <t>D96.512.311</t>
  </si>
  <si>
    <t>Массаж слезного мешка/век (1 глаз)</t>
  </si>
  <si>
    <t>D95.021.303.2</t>
  </si>
  <si>
    <t>Определение объективного и субъективного угла косоглазия (1 глаз)</t>
  </si>
  <si>
    <t>D95.021.303</t>
  </si>
  <si>
    <t>Определение объективного и субъективного угла косоглазия (2 глаза)</t>
  </si>
  <si>
    <t>D95.024.306</t>
  </si>
  <si>
    <t>Определение угла девиации по Гиршбергу (1 глаз)</t>
  </si>
  <si>
    <t>D95.023.305.2</t>
  </si>
  <si>
    <t>Определение характера зрения (гетерофория)</t>
  </si>
  <si>
    <t>D95.060.371.1</t>
  </si>
  <si>
    <t>Определение цветоощущения (1 глаз)</t>
  </si>
  <si>
    <t>D95.110.336.3</t>
  </si>
  <si>
    <t>Осмотр глазного дна RetCam</t>
  </si>
  <si>
    <t>D16.210.302.5</t>
  </si>
  <si>
    <t>Осмотр глазного дна бинокулярным налобным офтальмоскопом</t>
  </si>
  <si>
    <t>D16.210.302</t>
  </si>
  <si>
    <t>Офтальмоскопия (1 глаз)</t>
  </si>
  <si>
    <t>D00.000.300.4</t>
  </si>
  <si>
    <t>Панретинальная лазеркоагуляция сетчатки (1 этап)</t>
  </si>
  <si>
    <t>E26.000.024</t>
  </si>
  <si>
    <t>Парабульбарные инъекции (1 глаз)</t>
  </si>
  <si>
    <t>D95.050.309</t>
  </si>
  <si>
    <t>Периметрия (1 глаз)</t>
  </si>
  <si>
    <t>D14.240.383.2</t>
  </si>
  <si>
    <t>Периферическая локальная лазеркоагуляция сетчатки (1 глаз)</t>
  </si>
  <si>
    <t>D14.240.383.3</t>
  </si>
  <si>
    <t>Периферическая лазеркоагуляция сетчатки круговая (1 глаз)</t>
  </si>
  <si>
    <t>D95.010.329.3</t>
  </si>
  <si>
    <t>Подбор очков: простая коррекция</t>
  </si>
  <si>
    <t>D95.010.329</t>
  </si>
  <si>
    <t>Подбор очков: сложная коррекция</t>
  </si>
  <si>
    <t>D09.420.368.1</t>
  </si>
  <si>
    <t>Проведение пробы из слезных канальцев (1 глаз)</t>
  </si>
  <si>
    <t>D96.511.312</t>
  </si>
  <si>
    <t>Промывание слезных путей (1 глаз)</t>
  </si>
  <si>
    <t>D95.028.317</t>
  </si>
  <si>
    <t>Расчет размера ИОЛ (1 глаз)</t>
  </si>
  <si>
    <t>E26.000.023</t>
  </si>
  <si>
    <t>Расширение слезной точки (1глаз)</t>
  </si>
  <si>
    <t>D01.000.000.16</t>
  </si>
  <si>
    <t>Светостимуляция сетчатки глаз (по Чермаку)</t>
  </si>
  <si>
    <t>D12.240.310</t>
  </si>
  <si>
    <t>Скиаскопия</t>
  </si>
  <si>
    <t>D89.114.339.1</t>
  </si>
  <si>
    <t>Суточная тонометрия тонометром Маклакова (3 дня)</t>
  </si>
  <si>
    <t>D95.270.319.2</t>
  </si>
  <si>
    <t>Тест Ширмера (1 глаз)</t>
  </si>
  <si>
    <t>D01.000.000.18</t>
  </si>
  <si>
    <t>Удаление фибриновых пленок с конъюнктивы</t>
  </si>
  <si>
    <t>C03.027.004.2</t>
  </si>
  <si>
    <t>УЗИ глаз (А и В сканирование) (2 глаза)</t>
  </si>
  <si>
    <t>C03.027.004.3</t>
  </si>
  <si>
    <t>УЗИ глаз (А и В сканирование) (1 глаз)</t>
  </si>
  <si>
    <t>C05.000.000.1</t>
  </si>
  <si>
    <t>Флюоресцентная ангиография глазного дна с контрастированием (1 глаз) (без учета стоимости контраста)</t>
  </si>
  <si>
    <t>C05.000.000.2</t>
  </si>
  <si>
    <t>Флюоресцентная ангиография глазного дна с контрастированием (2 глаза) (без учета стоимости контраста)</t>
  </si>
  <si>
    <t>D95.110.336</t>
  </si>
  <si>
    <t>Фотография глазного дна (осмотр и фотографирование глазного дна цифровой фундускамерой на узкий зрачок) (1 глаз)</t>
  </si>
  <si>
    <t>E26.000.011</t>
  </si>
  <si>
    <t>Хирургическая обработка ран век</t>
  </si>
  <si>
    <t>D16.211.323</t>
  </si>
  <si>
    <t>Циклоскопия (1 глаз)</t>
  </si>
  <si>
    <t>D00.000.300.5</t>
  </si>
  <si>
    <t>Экзофтальмометрия</t>
  </si>
  <si>
    <t>D95.210.315.1</t>
  </si>
  <si>
    <t>Электроретинография (ЭРГ)</t>
  </si>
  <si>
    <t>D95.251.320.1</t>
  </si>
  <si>
    <t>Регистрация вызванных зрительных потенциалов (ЗВП)</t>
  </si>
  <si>
    <t>D00.000.300.6</t>
  </si>
  <si>
    <t>ЭФИ (ЭРГ + ЗВП)</t>
  </si>
  <si>
    <t>D01.000.001</t>
  </si>
  <si>
    <t>Инъекции п\кожные в височную область</t>
  </si>
  <si>
    <t>D95.252.340.2</t>
  </si>
  <si>
    <t>Оптическая когерентная томография ДЗН (1 глаз)</t>
  </si>
  <si>
    <t>D95.252.340.3</t>
  </si>
  <si>
    <t>Оптическая когерентная томография Макулы (1 глаз)</t>
  </si>
  <si>
    <t>D95.252.340.4</t>
  </si>
  <si>
    <t>Оптическая когерентная томография УПК (1 глаз)</t>
  </si>
  <si>
    <t>D95.132.326</t>
  </si>
  <si>
    <t>Пахиметрия (ЦТР) (1 глаз)</t>
  </si>
  <si>
    <t>Оптическая когерентная томография, ангиография без контрастирования (1 глаз)</t>
  </si>
  <si>
    <t>D95.000.329</t>
  </si>
  <si>
    <t>Подбор мягких контактных линз</t>
  </si>
  <si>
    <t>D95.000.329.1</t>
  </si>
  <si>
    <t>Подбор мягких контактных линз при астигматизме</t>
  </si>
  <si>
    <t>8.4 Услуги ЛОР</t>
  </si>
  <si>
    <t>E26.000.008</t>
  </si>
  <si>
    <t>Аденотомия</t>
  </si>
  <si>
    <t>D21.321.211.1</t>
  </si>
  <si>
    <t>Анемизация слизистой ЛОР органов</t>
  </si>
  <si>
    <t>E26.000.003</t>
  </si>
  <si>
    <t>Введение турунд в ухо или в нос</t>
  </si>
  <si>
    <t>E26.000.002</t>
  </si>
  <si>
    <t>Туалет уха с одной стороны</t>
  </si>
  <si>
    <t>D31.010.225.1</t>
  </si>
  <si>
    <t>Внутригортанные вливания</t>
  </si>
  <si>
    <t>D86.229.218.1</t>
  </si>
  <si>
    <t>Вскрытие абсцесса/фурункула (ЛОР)</t>
  </si>
  <si>
    <t>D28.000.208.1</t>
  </si>
  <si>
    <t>Вскрытие и дренирование паратонзиллярного пространства</t>
  </si>
  <si>
    <t>E26.000.001</t>
  </si>
  <si>
    <t>Инстилляции лекарственных веществ (ЛОР)</t>
  </si>
  <si>
    <t>D00.000.200.2</t>
  </si>
  <si>
    <t>Инъекции в заушную область одна процедура</t>
  </si>
  <si>
    <t>D20.800.203.1</t>
  </si>
  <si>
    <t>Катетеризация евстахиевой трубы</t>
  </si>
  <si>
    <t>D20.800.203</t>
  </si>
  <si>
    <t>Манипуляции на евстахиевой трубе</t>
  </si>
  <si>
    <t>D20.090.217</t>
  </si>
  <si>
    <t>D20.090.217.1</t>
  </si>
  <si>
    <t>Парацентез барабанной полости с установкой шунта</t>
  </si>
  <si>
    <t>D21.010.206.1</t>
  </si>
  <si>
    <t>Передняя тампонада носа</t>
  </si>
  <si>
    <t>D95.431.214.1</t>
  </si>
  <si>
    <t>Пневмомассаж барабанной перепонки</t>
  </si>
  <si>
    <t>D00.000.200.4</t>
  </si>
  <si>
    <t>Продувание слуховых труб по Политцеру</t>
  </si>
  <si>
    <t>D93.571.415.3</t>
  </si>
  <si>
    <t>Повторная ЛОР перевязка</t>
  </si>
  <si>
    <t>D00.000.200.5</t>
  </si>
  <si>
    <t>Прижигание кровоточащего участка в полости носа</t>
  </si>
  <si>
    <t>D00.000.200.6</t>
  </si>
  <si>
    <t>Промывание гайморовой пазухи по Пройцу</t>
  </si>
  <si>
    <t>D00.000.200.7</t>
  </si>
  <si>
    <t>Промывание лакун аппаратом "Тонзиллор"</t>
  </si>
  <si>
    <t>D00.000.200.8</t>
  </si>
  <si>
    <t>Промывание лакун небных миндалин</t>
  </si>
  <si>
    <t>D00.000.200.9</t>
  </si>
  <si>
    <t>Промывание носа методом перемещения</t>
  </si>
  <si>
    <t>D00.000.200.10</t>
  </si>
  <si>
    <t>Промывание полостей среднего уха (в т.ч. Аттика) и введение в них лекарственных средств</t>
  </si>
  <si>
    <t>D00.000.200.12</t>
  </si>
  <si>
    <t>Пункция лобной пазухи</t>
  </si>
  <si>
    <t>D22.010.201.1</t>
  </si>
  <si>
    <t>Пункция пазухи носа для аспирации или лаважа</t>
  </si>
  <si>
    <t>D00.000.200.14</t>
  </si>
  <si>
    <t>Радиоволновая термоабляция корня языка</t>
  </si>
  <si>
    <t>D00.000.200.17</t>
  </si>
  <si>
    <t>Ревизия уха под микроскопом</t>
  </si>
  <si>
    <t>D00.000.200.18</t>
  </si>
  <si>
    <t>Смазывание задней стенки ротоглотки раствором Люголя</t>
  </si>
  <si>
    <t>D00.000.200.21</t>
  </si>
  <si>
    <t>Увулопалатопластика</t>
  </si>
  <si>
    <t>D00.000.200.23</t>
  </si>
  <si>
    <t>Удаление атеромы ушной раковины и заушной области</t>
  </si>
  <si>
    <t>D20.091.212.1</t>
  </si>
  <si>
    <t>Удаление грануляции и полипов (ЛОР)</t>
  </si>
  <si>
    <t>D00.000.200.24</t>
  </si>
  <si>
    <t>Удаление инородного тела из уха</t>
  </si>
  <si>
    <t>D00.000.200.25</t>
  </si>
  <si>
    <t>Удаление инородного тела из носа</t>
  </si>
  <si>
    <t>D00.000.200.26</t>
  </si>
  <si>
    <t>Удаление инородного тела из ротоглотки</t>
  </si>
  <si>
    <t>D00.000.200.27</t>
  </si>
  <si>
    <t>D00.000.200.28</t>
  </si>
  <si>
    <t>Удаление серной пробки</t>
  </si>
  <si>
    <t>E26.000.007</t>
  </si>
  <si>
    <t>Шунтирование гайморовой пазухи одностороннее под местной анестезией</t>
  </si>
  <si>
    <t>E26.000.006</t>
  </si>
  <si>
    <t>Шунтирование гайморовой пазухи одностороннее под наркозом</t>
  </si>
  <si>
    <t>C01.000.001.1</t>
  </si>
  <si>
    <t>Эндоскопический осмотр ЛОР органов</t>
  </si>
  <si>
    <t>D00.000.200.20</t>
  </si>
  <si>
    <t>D00.000.200.34</t>
  </si>
  <si>
    <t>Внутриносовая (эндоназальная) блокада</t>
  </si>
  <si>
    <t>D00.000.200.35</t>
  </si>
  <si>
    <t>Пункция кисты глотки, гортани</t>
  </si>
  <si>
    <t>D00.000.200.36</t>
  </si>
  <si>
    <t xml:space="preserve">Меатотимпанальная блокада и заушная блокада </t>
  </si>
  <si>
    <t>D00.000.200.38</t>
  </si>
  <si>
    <t>Повторная перевязка уха под микроскопом (1 ухо)</t>
  </si>
  <si>
    <t>D00.000.200.39</t>
  </si>
  <si>
    <t>Туалет носа</t>
  </si>
  <si>
    <t>8.5 Услуги сурдолога</t>
  </si>
  <si>
    <t>D95.410.226.1</t>
  </si>
  <si>
    <t>Аудиометрия в свободном звуковом поле</t>
  </si>
  <si>
    <t>D95.410.213</t>
  </si>
  <si>
    <t>Аудиометрия игровая</t>
  </si>
  <si>
    <t>D95.410.213.1</t>
  </si>
  <si>
    <t>Импедансная аудиометрия</t>
  </si>
  <si>
    <t>D95.410.225.1</t>
  </si>
  <si>
    <t>Мульти - ASSR</t>
  </si>
  <si>
    <t>D95.480.221.1</t>
  </si>
  <si>
    <t>Настройка речевого процессора кохлеарного импланта</t>
  </si>
  <si>
    <t>D95.470.222.1</t>
  </si>
  <si>
    <t>Регистрация коротколатентных слуховых вызванных потенциалов</t>
  </si>
  <si>
    <t>D95.470.223.1</t>
  </si>
  <si>
    <t>Регистрация задержанной вызванной отоакустической эмиссии</t>
  </si>
  <si>
    <t>D95.410.224.1</t>
  </si>
  <si>
    <t>Речевая аудиометрия</t>
  </si>
  <si>
    <t>D95.470.233.1</t>
  </si>
  <si>
    <t>Скрининг слуха</t>
  </si>
  <si>
    <t>D95.470.226.1</t>
  </si>
  <si>
    <t>Тимпанометрия</t>
  </si>
  <si>
    <t>D95.470.229.1</t>
  </si>
  <si>
    <t>Тимпанометрия + тест слуховой трубы</t>
  </si>
  <si>
    <t>D95.410.225</t>
  </si>
  <si>
    <t>Тональная пороговая аудиометрия</t>
  </si>
  <si>
    <t>D95.470.233.2</t>
  </si>
  <si>
    <t>Камертональное исследование слуха</t>
  </si>
  <si>
    <t>D00.000.200.31</t>
  </si>
  <si>
    <t>Слухопротезирование</t>
  </si>
  <si>
    <t>8.6 Услуги акушера-гинеколога</t>
  </si>
  <si>
    <t>D69.590.130.1</t>
  </si>
  <si>
    <t>Аспирационный кюретаж полости матки</t>
  </si>
  <si>
    <t>D00.000.100.28</t>
  </si>
  <si>
    <t>Ванночки с введением тампона во влагалище</t>
  </si>
  <si>
    <t>D69.700.101.1</t>
  </si>
  <si>
    <t>Введение внутриматочного противозачаточного устройства</t>
  </si>
  <si>
    <t>D00.000.100.29</t>
  </si>
  <si>
    <t>Введение тампона с лекарственными препаратами на раневую поверхность шейки матки после ДЭК (без стоимости препарата)</t>
  </si>
  <si>
    <t>D00.000.100.48</t>
  </si>
  <si>
    <t>Влагалищные ванночки (без стоимости лекарственных препаратов)</t>
  </si>
  <si>
    <t>D00.000.100.49</t>
  </si>
  <si>
    <t>Введение тампона во влагалище  (без стоимости лекарственных средств)</t>
  </si>
  <si>
    <t>D02.024.007.4</t>
  </si>
  <si>
    <t>Гинекологический массаж (1 сеанс)</t>
  </si>
  <si>
    <t>D68.120.131</t>
  </si>
  <si>
    <t>Гистероскопия</t>
  </si>
  <si>
    <t>D69.090.129</t>
  </si>
  <si>
    <t>Диагностическое выскабливание полости матки</t>
  </si>
  <si>
    <t>D00.000.100.30</t>
  </si>
  <si>
    <t>Диатермоконизация шейки матки</t>
  </si>
  <si>
    <t>D97.710.128.1</t>
  </si>
  <si>
    <t>Извлечение внутриматочного контрацептива (крючком/кюреткой)</t>
  </si>
  <si>
    <t>D67.320.125.1</t>
  </si>
  <si>
    <t>Коагуляция эрозии шейки матки</t>
  </si>
  <si>
    <t>A02.004.000.25</t>
  </si>
  <si>
    <t>Гистеросальпингография (консультация и манипуляция акушер-гинеколога)</t>
  </si>
  <si>
    <t>C01.034.001</t>
  </si>
  <si>
    <t>Видеокольпоскопия</t>
  </si>
  <si>
    <t>D70.210.117.1</t>
  </si>
  <si>
    <t>Кольпоскопия</t>
  </si>
  <si>
    <t>D00.000.100.31</t>
  </si>
  <si>
    <t>Лечение патологии шейки матки солковагином (без стоимости препарата - 1 сеанс)</t>
  </si>
  <si>
    <t>D00.000.100.32</t>
  </si>
  <si>
    <t>Лечение ультразвуком (1 сеанс)</t>
  </si>
  <si>
    <t>D00.000.100.33</t>
  </si>
  <si>
    <t>Обработка раневой поверхности шейки матки после ДЭК</t>
  </si>
  <si>
    <t>D00.000.100.34</t>
  </si>
  <si>
    <t>Обучение установке гинекологического пессария</t>
  </si>
  <si>
    <t>D00.000.100.35</t>
  </si>
  <si>
    <t>Парацервикальное введение лекарственной смеси без стоимости медикаментов с двух сторон (1 сеанс)</t>
  </si>
  <si>
    <t>D91.494.107.1</t>
  </si>
  <si>
    <t>Проба Шуварского-Миллера</t>
  </si>
  <si>
    <t>D00.000.100.36</t>
  </si>
  <si>
    <t>РАТ без стоимости медикаментов с двух сторон (1 сеанс)</t>
  </si>
  <si>
    <t>D68.211.123.1</t>
  </si>
  <si>
    <t>Разъединение синехий (зондом)</t>
  </si>
  <si>
    <t>D00.000.100.37</t>
  </si>
  <si>
    <t>Тест истечения амниотической жидкости AL-SENS</t>
  </si>
  <si>
    <t>D70.331.103.1</t>
  </si>
  <si>
    <t>Удаление образования влагалища (киста, полип, кондиллома и т.п.) (1 образование)</t>
  </si>
  <si>
    <t>D67.120.127</t>
  </si>
  <si>
    <t>Удаление полипа цервикального канала</t>
  </si>
  <si>
    <t>D00.000.100.38</t>
  </si>
  <si>
    <t>Установка акушерского пессария (без стоимости пессария)</t>
  </si>
  <si>
    <t>D00.000.100.39</t>
  </si>
  <si>
    <t>Установка гинекологического пессария (без стоимости пессария)</t>
  </si>
  <si>
    <t>D00.000.100.41</t>
  </si>
  <si>
    <t>Коррекция интимной зоны: область кожи (1 зона)</t>
  </si>
  <si>
    <t>D00.000.100.43</t>
  </si>
  <si>
    <t>Коррекция интимной зоны: область кожи (1 зона) (без учета стоимости филлеров)</t>
  </si>
  <si>
    <t>D00.000.100.42</t>
  </si>
  <si>
    <t>Коррекция интимной зоны: область слизистой (1 зона)</t>
  </si>
  <si>
    <t>D00.000.100.44</t>
  </si>
  <si>
    <t>Коррекция интимной зоны: область слизистой (1 зона)(без учета стоимости филлеров)</t>
  </si>
  <si>
    <t>D00.000.100.25</t>
  </si>
  <si>
    <t>Хирургическая коррекция шейки матки при ИЦН</t>
  </si>
  <si>
    <t>D00.000.100.27</t>
  </si>
  <si>
    <t>Ручное обследование полости матки</t>
  </si>
  <si>
    <t>D00.000.100.40</t>
  </si>
  <si>
    <t>Ручное отделение и выделение последа</t>
  </si>
  <si>
    <t>D00.000.100.47</t>
  </si>
  <si>
    <t>Ваккум экстракция плода</t>
  </si>
  <si>
    <t>8.7 Хирургические услуги</t>
  </si>
  <si>
    <t>D00.000.400.5</t>
  </si>
  <si>
    <t>Ампутация пальца</t>
  </si>
  <si>
    <t>D96.231.417.1</t>
  </si>
  <si>
    <t>Бужирование заднего прохода</t>
  </si>
  <si>
    <t>D00.000.400.6</t>
  </si>
  <si>
    <t>Бурсэктомия при бурсите</t>
  </si>
  <si>
    <t>D00.000.400.7</t>
  </si>
  <si>
    <t>Внутрикожный косметический шов</t>
  </si>
  <si>
    <t>D00.000.400.8</t>
  </si>
  <si>
    <t>Введение лекарственных препаратов в окружающие ткани при эпикондилитах</t>
  </si>
  <si>
    <t>D86.011.401.1</t>
  </si>
  <si>
    <t>Вскрытие гематомы площадью до 5 см.</t>
  </si>
  <si>
    <t>D86.011.401.2</t>
  </si>
  <si>
    <t>Вскрытие гематомы площадью более 5 см.</t>
  </si>
  <si>
    <t>D48.811.410.1</t>
  </si>
  <si>
    <t>Вскрытие парапроктита подкожного</t>
  </si>
  <si>
    <t>D48.811.410.2</t>
  </si>
  <si>
    <t>Вскрытие парапроктита подслизистого</t>
  </si>
  <si>
    <t>D49.460.616.1</t>
  </si>
  <si>
    <t>Геморроидэктомия (1 узел)</t>
  </si>
  <si>
    <t>D79.700.501.1</t>
  </si>
  <si>
    <t>Закрытое вправление вывиха, неуточненная локализация</t>
  </si>
  <si>
    <t>D86.051.411.1</t>
  </si>
  <si>
    <t>Иссечение лигатурного свища (I категория сложности)</t>
  </si>
  <si>
    <t>D86.051.411.2</t>
  </si>
  <si>
    <t>Иссечение лигатурного свища (II категория сложности)</t>
  </si>
  <si>
    <t>D64.992.609.1</t>
  </si>
  <si>
    <t>Иссечение олеогранулемы</t>
  </si>
  <si>
    <t>D49.040.432.1</t>
  </si>
  <si>
    <t xml:space="preserve">Иссечение анальной трещины с дивульсией ануса </t>
  </si>
  <si>
    <t>D00.000.400.4</t>
  </si>
  <si>
    <t>Иссечение анальных бахромок (1 единица)</t>
  </si>
  <si>
    <t>D00.000.400.9</t>
  </si>
  <si>
    <t>Иссечение келоидного рубца</t>
  </si>
  <si>
    <t>D00.000.400.10</t>
  </si>
  <si>
    <t>Иссечение кист и свищей урахуса</t>
  </si>
  <si>
    <t>D86.210.433.1</t>
  </si>
  <si>
    <t>Иссечение эпителиальной копчиковой кисты или свища</t>
  </si>
  <si>
    <t>D00.000.400.11</t>
  </si>
  <si>
    <t>Краевая резекция ногтевой пластинки при вросшем ногте</t>
  </si>
  <si>
    <t>D00.000.400.12</t>
  </si>
  <si>
    <t>Криодеструкция кондилом (1 единица)</t>
  </si>
  <si>
    <t>D00.000.400.13</t>
  </si>
  <si>
    <t>Лигирование одного геморроидального узла латексным кольцом</t>
  </si>
  <si>
    <t>D00.000.400.14</t>
  </si>
  <si>
    <t>Прошивание одного кровоточащего геморроидального узла</t>
  </si>
  <si>
    <t>D00.000.400.15</t>
  </si>
  <si>
    <t>Минифлебэктомия</t>
  </si>
  <si>
    <t>D93.541.502.1</t>
  </si>
  <si>
    <t>Наложение гипсовой повязки</t>
  </si>
  <si>
    <t>D97.881.503.1</t>
  </si>
  <si>
    <t>Снятие гипсовой повязки</t>
  </si>
  <si>
    <t>D86.220.436.1</t>
  </si>
  <si>
    <t>Первичная хирургическая обработка раны - малая</t>
  </si>
  <si>
    <t>D86.220.436.2</t>
  </si>
  <si>
    <t>Первичная хирургическая обработка раны - большая</t>
  </si>
  <si>
    <t>D86.220.436.3</t>
  </si>
  <si>
    <t>Первичная хирургическая обработка ожога, некрэктомия до 5 см.</t>
  </si>
  <si>
    <t>D86.220.436.4</t>
  </si>
  <si>
    <t>Первичная хирургическая обработка ожога, некрэктомия более 5 см.</t>
  </si>
  <si>
    <t>D00.000.400.16</t>
  </si>
  <si>
    <t>Ампутация, экзартикуляция пальцев кисти и стопы</t>
  </si>
  <si>
    <t>D81.910.412.1</t>
  </si>
  <si>
    <t>Пункция суставов (1 сустав)</t>
  </si>
  <si>
    <t>D48.350.431.1</t>
  </si>
  <si>
    <t>Полипэктомия прямой кишки (1 единица)</t>
  </si>
  <si>
    <t>D67.120.127.1</t>
  </si>
  <si>
    <t>Удаление образования  перианальной области (1 единица)</t>
  </si>
  <si>
    <t>D00.000.400.17</t>
  </si>
  <si>
    <t>Радиоволновая термоабляция геморроидального узла (1 единица)</t>
  </si>
  <si>
    <t>C01.000.001.2</t>
  </si>
  <si>
    <t>Ректоскопия диагностическая</t>
  </si>
  <si>
    <t>C01.000.001.3</t>
  </si>
  <si>
    <t>Ректороманоскопия оптическая</t>
  </si>
  <si>
    <t>C01.000.001.4</t>
  </si>
  <si>
    <t>Ректороманоскопия видеоэндоскопическая</t>
  </si>
  <si>
    <t>D00.000.400.18</t>
  </si>
  <si>
    <t>Сафенэктомия</t>
  </si>
  <si>
    <t>D00.000.400.19</t>
  </si>
  <si>
    <t>Комбинированная сафенэктомия</t>
  </si>
  <si>
    <t>D00.000.400.20</t>
  </si>
  <si>
    <t>Секторальная резекция молочной железы</t>
  </si>
  <si>
    <t>D96.232.418.1</t>
  </si>
  <si>
    <t>Склеротерапия трещин с девульсией ануса (1 сеанс)</t>
  </si>
  <si>
    <t>D00.000.400.21</t>
  </si>
  <si>
    <t>Тромбэктомия из одного геморроидального узла</t>
  </si>
  <si>
    <t>D00.000.400.22</t>
  </si>
  <si>
    <t>Удаление инородного тела из тканей</t>
  </si>
  <si>
    <t>D86.223.402.1</t>
  </si>
  <si>
    <t>Удаление гигромы, ганглия</t>
  </si>
  <si>
    <t>E02.000.051</t>
  </si>
  <si>
    <t>Абдоминопластика без перемещения пупка (миниабдоминопластика)</t>
  </si>
  <si>
    <t>E02.000.052</t>
  </si>
  <si>
    <t>Средняя абдоминопластика с перемещением пупка (апронектомия)</t>
  </si>
  <si>
    <t>E02.000.053</t>
  </si>
  <si>
    <t>Полная абдоминопластика (абдоминоторзорафия)</t>
  </si>
  <si>
    <t>E02.000.054</t>
  </si>
  <si>
    <t>Пластика прямых мышц живота при диастазе без имплантатата</t>
  </si>
  <si>
    <t>E02.000.055</t>
  </si>
  <si>
    <t>Пластика прямых мышц живота при диастазе с имплантатом</t>
  </si>
  <si>
    <t>E02.000.056</t>
  </si>
  <si>
    <t>Коррекция рубцов после миниабдоминопластики</t>
  </si>
  <si>
    <t>E02.000.057</t>
  </si>
  <si>
    <t>Коррекция рубцов после средней абдоминопластики</t>
  </si>
  <si>
    <t>E02.000.058</t>
  </si>
  <si>
    <t>Коррекция рубцов после полной абдоминопластики</t>
  </si>
  <si>
    <t>E02.000.060</t>
  </si>
  <si>
    <t>Радиоволновая абляция патологии и/или новообразований кожи до 1 см (1 образование)</t>
  </si>
  <si>
    <t>E02.000.061</t>
  </si>
  <si>
    <t>Радиоволновая абляция патологии и/или новообразований кожи более 1 см (1 образование)</t>
  </si>
  <si>
    <t>E02.000.063</t>
  </si>
  <si>
    <t>Пластика прямых мышц живота при диастазе без имплантата</t>
  </si>
  <si>
    <t>D86.226.405.1</t>
  </si>
  <si>
    <t>Удаление образований подкожной клетчатки (атерома, липома), до 5 см 1 образование</t>
  </si>
  <si>
    <t>D86.226.405.2</t>
  </si>
  <si>
    <t>Удаление образований подкожной клетчатки (атерома, липома), от 5 см 1 образование</t>
  </si>
  <si>
    <t>D86.226.405.3</t>
  </si>
  <si>
    <t>Удаление образований подкожной клетчатки (атерома, липома), от 10 см 1 образование</t>
  </si>
  <si>
    <t>E26.000.012</t>
  </si>
  <si>
    <t>Устранение блефарохалазиса (возврастные изменения) века оба глаза</t>
  </si>
  <si>
    <t>D86.190.031.1</t>
  </si>
  <si>
    <t>Открытая биопсия образования, лимфоузла</t>
  </si>
  <si>
    <t>D86.190.031</t>
  </si>
  <si>
    <t>Открытая биопсия  пахового лимфоузла</t>
  </si>
  <si>
    <t>D86.190.031.2</t>
  </si>
  <si>
    <t>Открытая биопсия  шейного лимфоузла</t>
  </si>
  <si>
    <t>E26.000.028</t>
  </si>
  <si>
    <t>D97.311.314</t>
  </si>
  <si>
    <t>Снятие шва в операционной (офтальмология)</t>
  </si>
  <si>
    <t>E26.000.027</t>
  </si>
  <si>
    <t>Другие  антиглаукоматозные операции (задняя склерэктомия периферическая иридэктомия, алкоголизация цилиарного узла)</t>
  </si>
  <si>
    <t>D98.210.367</t>
  </si>
  <si>
    <t>Удаление поверхностного инородного тела с глаз, без рассечения</t>
  </si>
  <si>
    <t>D11.390.377.1</t>
  </si>
  <si>
    <t>Хирургическая операция по поводу птеригиума (1 глаз)</t>
  </si>
  <si>
    <t>E26.000.022</t>
  </si>
  <si>
    <t>E26.000.021</t>
  </si>
  <si>
    <t>E26.000.020</t>
  </si>
  <si>
    <t>Устранение косоглазия (1 глаз)</t>
  </si>
  <si>
    <t>E13.507.731</t>
  </si>
  <si>
    <t>Факоэмульсификация катаракты (БЕЗ ИОЛ)</t>
  </si>
  <si>
    <t>E26.000.017</t>
  </si>
  <si>
    <t>Удаление кисты коньюнктивы, пингвекулы</t>
  </si>
  <si>
    <t>E26.000.016</t>
  </si>
  <si>
    <t>Удаление ксантелазм век</t>
  </si>
  <si>
    <t>D01.000.000.17</t>
  </si>
  <si>
    <t>Удаление новообразовании век лазером (ксантеллазмы, паппилломы)</t>
  </si>
  <si>
    <t>E26.000.015</t>
  </si>
  <si>
    <t>Удаление новообразований на коже век</t>
  </si>
  <si>
    <t>E26.000.014</t>
  </si>
  <si>
    <t>Удаление халязиона</t>
  </si>
  <si>
    <t>E26.000.013</t>
  </si>
  <si>
    <t>Устранение блефароптоза</t>
  </si>
  <si>
    <t>E08.514.521</t>
  </si>
  <si>
    <t>Блефарорафия при патологии роговицы</t>
  </si>
  <si>
    <t>E26.000.010</t>
  </si>
  <si>
    <t>Экстракапсулярная экстракция катаракты с имплантацией ИОЛ Crystal Alcon</t>
  </si>
  <si>
    <t>E26.000.009</t>
  </si>
  <si>
    <t>Экстракапсулярная экстракция катаракты с имплантацией ИОЛ СТ ASPHINA 603Р</t>
  </si>
  <si>
    <t>E13.525.691</t>
  </si>
  <si>
    <t>Тоннельная экстракапсулярная экстракция  катаракты (БЕЗ ИОЛ)</t>
  </si>
  <si>
    <t>E26.000.026</t>
  </si>
  <si>
    <t>Интравитреальное введение ингибитора ангиогенеза</t>
  </si>
  <si>
    <t>E26.000.025</t>
  </si>
  <si>
    <t>Интравитреальное введение препарата</t>
  </si>
  <si>
    <t>D86.410.032.1</t>
  </si>
  <si>
    <t>Радиоволновая абляция патологии и/или новообразований кожи/подкожной ткани (1 образование)</t>
  </si>
  <si>
    <t>D00.000.400.24</t>
  </si>
  <si>
    <t>Эндовенозная лазерная абляция варикозно расширенных вен нижних конечностей</t>
  </si>
  <si>
    <t>D00.000.400.25</t>
  </si>
  <si>
    <t>Консервативное лечение анальных трещин</t>
  </si>
  <si>
    <t>D86.271.407.1</t>
  </si>
  <si>
    <t>Удаление ногтевой пластинки</t>
  </si>
  <si>
    <t>D00.000.400.26</t>
  </si>
  <si>
    <t>Иссечение параректального свища (операция Габриэля)</t>
  </si>
  <si>
    <t>D91.911.013.11</t>
  </si>
  <si>
    <t>Взятие мазка отпечатка на цитологию из прямой кишки</t>
  </si>
  <si>
    <t>D91.911.013.12</t>
  </si>
  <si>
    <t>Взятие мазка отпечатка на цитологию из раны</t>
  </si>
  <si>
    <t>D00.000.400.27</t>
  </si>
  <si>
    <t>Герниопластика без имплантата</t>
  </si>
  <si>
    <t>D00.000.400.28</t>
  </si>
  <si>
    <t>Герниопластика с имплантатом (сетка)</t>
  </si>
  <si>
    <t>D01.000.000.19</t>
  </si>
  <si>
    <t>Эндоскопическая диссекция перфорантов по Линтону</t>
  </si>
  <si>
    <t>C02.000.000.1</t>
  </si>
  <si>
    <t>Склеротерапия варикозно - расширенных вен нижних конечностей</t>
  </si>
  <si>
    <t>C03.066.005.1</t>
  </si>
  <si>
    <t>Фистулография (консультация и манипуляция хирурга)</t>
  </si>
  <si>
    <t>E26.000.030</t>
  </si>
  <si>
    <t>E26.000.031</t>
  </si>
  <si>
    <t>E02.000.315</t>
  </si>
  <si>
    <t>Иссечение срединной, боковой  кисты шеи</t>
  </si>
  <si>
    <t>E02.000.316</t>
  </si>
  <si>
    <t>Геморроидэктомия при 1-2 стадия</t>
  </si>
  <si>
    <t>E02.000.317</t>
  </si>
  <si>
    <t>Геморроидэктомия при 3-4 стадия</t>
  </si>
  <si>
    <t>E02.000.318</t>
  </si>
  <si>
    <t>E02.000.319</t>
  </si>
  <si>
    <t>E02.000.320</t>
  </si>
  <si>
    <t xml:space="preserve">Введение диспорта при анальных трещинах (50 Ед) </t>
  </si>
  <si>
    <t xml:space="preserve">процедура </t>
  </si>
  <si>
    <t>E02.000.321</t>
  </si>
  <si>
    <t xml:space="preserve">Плевральная пункция </t>
  </si>
  <si>
    <t>E02.000.322</t>
  </si>
  <si>
    <t xml:space="preserve">Отопластика </t>
  </si>
  <si>
    <t>E02.000.323</t>
  </si>
  <si>
    <t>Обычная (линейным разрезом) подтяжка лба</t>
  </si>
  <si>
    <t>E02.000.324</t>
  </si>
  <si>
    <t xml:space="preserve">Фронтопластика </t>
  </si>
  <si>
    <t>E02.000.325</t>
  </si>
  <si>
    <t>Вскрытие абсцесса более 5 см</t>
  </si>
  <si>
    <t>E02.000.326</t>
  </si>
  <si>
    <t>Вскрытие абсцесса более 10 см</t>
  </si>
  <si>
    <t>E02.000.327</t>
  </si>
  <si>
    <t>Вскрытие паронихия</t>
  </si>
  <si>
    <t>D86.226.405.4</t>
  </si>
  <si>
    <t>Удаление образований подкожной клетчатки (новообразования), до 5 см 1 образование</t>
  </si>
  <si>
    <t>D86.226.405.5</t>
  </si>
  <si>
    <t>Удаление образований подкожной клетчатки (новообразования), от 5 см 1 образование</t>
  </si>
  <si>
    <t>D86.226.405.6</t>
  </si>
  <si>
    <t>Удаление образований подкожной клетчатки (новообразования), от 10 см 1 образование)</t>
  </si>
  <si>
    <t>8.8 Услуги уролога</t>
  </si>
  <si>
    <t>D00.000.600.1</t>
  </si>
  <si>
    <t>Амбулаторная операция при варикоцеле (Операция Иванисевича)</t>
  </si>
  <si>
    <t>D00.000.600.2</t>
  </si>
  <si>
    <t>Амбулаторная операция при варикоцеле (Операция Яковенко)</t>
  </si>
  <si>
    <t>D00.000.600.3</t>
  </si>
  <si>
    <t>Амбулаторная операция при водянке (Операция Бергмана)</t>
  </si>
  <si>
    <t>D00.000.600.4</t>
  </si>
  <si>
    <t>Амбулаторная операция при водянке (Операция Винкельмана)</t>
  </si>
  <si>
    <t>D00.000.600.5</t>
  </si>
  <si>
    <t>Амбулаторная операция при сперматоциле</t>
  </si>
  <si>
    <t>D92.202.030.1</t>
  </si>
  <si>
    <t>Брахитерапия</t>
  </si>
  <si>
    <t>D64.930.615.1</t>
  </si>
  <si>
    <t>Бужирование уретры</t>
  </si>
  <si>
    <t>D96.492.606.1</t>
  </si>
  <si>
    <t>Инстилляция уретры</t>
  </si>
  <si>
    <t>D00.000.600.6</t>
  </si>
  <si>
    <t>Катетеризация мочевого пузыря</t>
  </si>
  <si>
    <t>D99.940.603.1</t>
  </si>
  <si>
    <t>Массаж простаты</t>
  </si>
  <si>
    <t>D00.000.600.7</t>
  </si>
  <si>
    <t>Медицинская стерилизация мужчин</t>
  </si>
  <si>
    <t>D60.110.618.1</t>
  </si>
  <si>
    <t>Мультифокальная трансректальная биопсия простаты</t>
  </si>
  <si>
    <t>D64.991.608.1</t>
  </si>
  <si>
    <t>Пластика уздечки полового члена</t>
  </si>
  <si>
    <t>D89.220.610.1</t>
  </si>
  <si>
    <t>Ретроградная цистометрия</t>
  </si>
  <si>
    <t>D00.000.600.8</t>
  </si>
  <si>
    <t>Прижигание полипа уретры</t>
  </si>
  <si>
    <t>D96.491.601.1</t>
  </si>
  <si>
    <t>Промывание мочевого пузыря</t>
  </si>
  <si>
    <t>D00.000.600.9</t>
  </si>
  <si>
    <t>Протезирование яичка (без стоимости протеза)</t>
  </si>
  <si>
    <t>D00.000.600.10</t>
  </si>
  <si>
    <t>Тестоэктомия</t>
  </si>
  <si>
    <t>D00.000.600.11</t>
  </si>
  <si>
    <t>Удаление стента из мочеточника и инородных тел</t>
  </si>
  <si>
    <t>D00.000.600.12</t>
  </si>
  <si>
    <t>Удаление парауретральной кисты</t>
  </si>
  <si>
    <t>D00.000.600.13</t>
  </si>
  <si>
    <t>Уранопластика</t>
  </si>
  <si>
    <t>D00.000.600.14</t>
  </si>
  <si>
    <t>Уретероскопия диагностическая (детская)</t>
  </si>
  <si>
    <t>D89.220.612.1</t>
  </si>
  <si>
    <t>Уродинамическое исследование «давление -поток»</t>
  </si>
  <si>
    <t>D89.240.605</t>
  </si>
  <si>
    <t>Урофлоуметрия</t>
  </si>
  <si>
    <t>D64.001.619.1</t>
  </si>
  <si>
    <t>Циркумцизия</t>
  </si>
  <si>
    <t>D57.321.604.1</t>
  </si>
  <si>
    <t>Цистоскопия диагностическая (взрослая)</t>
  </si>
  <si>
    <t>D00.000.600.15</t>
  </si>
  <si>
    <t>Цистоскопия диагностическая (детская)</t>
  </si>
  <si>
    <t>D00.000.600.16</t>
  </si>
  <si>
    <t>Цистоскопия с биопсией</t>
  </si>
  <si>
    <t>D00.000.600.17</t>
  </si>
  <si>
    <t>Цистоскопия с катетеризацией мочеточника</t>
  </si>
  <si>
    <t>8.9 Услуги дерматолога/косметолога</t>
  </si>
  <si>
    <t>D01.000.000.20</t>
  </si>
  <si>
    <t>Удаление контагиозных моллюсков</t>
  </si>
  <si>
    <t>D01.000.000.21</t>
  </si>
  <si>
    <t>Вакуум-дренаж одна процедура</t>
  </si>
  <si>
    <t>D01.000.000.22</t>
  </si>
  <si>
    <t>Внутриочаговое введение лекарственных препаратов (без учета препаратов)</t>
  </si>
  <si>
    <t>D01.000.000.23</t>
  </si>
  <si>
    <t>Дерматоскопия</t>
  </si>
  <si>
    <t>D86.310.421.1</t>
  </si>
  <si>
    <t>Диатермокоагуляция образования более 3-5 мм в диаметре за 1 единицу</t>
  </si>
  <si>
    <t>D86.310.421.2</t>
  </si>
  <si>
    <t>Диатермокоагуляция образования кожи за 1 единицу</t>
  </si>
  <si>
    <t>D01.000.000.24</t>
  </si>
  <si>
    <t>Лазерное удаление гемангиом площадью до 1 кв.см.</t>
  </si>
  <si>
    <t>D01.000.000.25</t>
  </si>
  <si>
    <t>Лазерное удаление гемангиом площадью до 2 кв.см.</t>
  </si>
  <si>
    <t>D01.000.000.26</t>
  </si>
  <si>
    <t>Лазерное удаление гемангиом площадью до 3 кв.см.</t>
  </si>
  <si>
    <t>D01.000.000.27</t>
  </si>
  <si>
    <t>Лазерное удаление на коже бородавок до 1 кв. см</t>
  </si>
  <si>
    <t>D01.000.000.28</t>
  </si>
  <si>
    <t>Лазерное удаление на коже папиллом за единицу до 2,9 мм</t>
  </si>
  <si>
    <t>D01.000.000.29</t>
  </si>
  <si>
    <t>Лазерное удаление на коже папиллом за единицу от 3 до 4,9 мм</t>
  </si>
  <si>
    <t>D01.000.000.30</t>
  </si>
  <si>
    <t>Лазерное удаление на коже папиллом за единицу от 5 до 10 мм</t>
  </si>
  <si>
    <t>D86.410.032.2</t>
  </si>
  <si>
    <t>Лазерное удаление на коже папиллом за единицу свыше 10 мм</t>
  </si>
  <si>
    <t>D01.000.000.31</t>
  </si>
  <si>
    <t>Лазерное удаление Spider naevus ("сосудистые звездочки") за 1 единицу</t>
  </si>
  <si>
    <t>D01.000.000.32</t>
  </si>
  <si>
    <t>Лазерное удаление телеангиоэктазии ("сосудистые сеточки") на лице за 1 кв.см.</t>
  </si>
  <si>
    <t>D01.000.000.33</t>
  </si>
  <si>
    <t>Лазерное удаление телеангиоэктазии ("сосудистые сеточки") на нижних конечностях за 1 кв.см.</t>
  </si>
  <si>
    <t>D01.000.000.34</t>
  </si>
  <si>
    <t>Лазерное удаление телеангиоэктазии ("сосудистые сеточки") на нижних конечностях площадью более 10 кв.см.</t>
  </si>
  <si>
    <t>D01.000.000.35</t>
  </si>
  <si>
    <t>Лазерное удаление телеангиоэктазии ("сосудистые сеточки") на нижних конечностях площадью до 5 кв.см.</t>
  </si>
  <si>
    <t>D01.000.000.36</t>
  </si>
  <si>
    <t>Лазерное удаление телеангиоэктазии ("сосудистые сеточки") в области носа</t>
  </si>
  <si>
    <t>D01.000.000.37</t>
  </si>
  <si>
    <t>Лазерное удаление телеангиоэктазии ("сосудистые сеточки") в области одной щеки</t>
  </si>
  <si>
    <t>D01.000.000.38</t>
  </si>
  <si>
    <t>Лазерное удаление телеангиоэктазии ("сосудистые сеточки") на туловище за 1 единицу до 0,5 кв.см</t>
  </si>
  <si>
    <t>D01.000.000.39</t>
  </si>
  <si>
    <t>Лазерное удаление телеангиоэктазии ("сосудистые сеточки") на туловище за 1 единицу до 1 кв.см</t>
  </si>
  <si>
    <t>B01.107.001</t>
  </si>
  <si>
    <t>Обнаружение чесоточного клеща в биологическом материале ручным методом</t>
  </si>
  <si>
    <t>D01.000.000.40</t>
  </si>
  <si>
    <t>Определение фототипа кожи для лазерной коагуляции телеангиоэктазии, гемангиом</t>
  </si>
  <si>
    <t>D86.410.032.3</t>
  </si>
  <si>
    <t>Радиоволновая абляция патологии и/или новообразований кожи/подкожной ткани за единицу до 2,9 мм</t>
  </si>
  <si>
    <t>D86.410.032.4</t>
  </si>
  <si>
    <t>Радиоволновая абляция патологии и/или новообразований кожи/подкожной ткани за единицу от 3 до 4,9 мм</t>
  </si>
  <si>
    <t>D86.410.032.5</t>
  </si>
  <si>
    <t>Радиоволновая абляция патологии и/или новообразований кожи/подкожной ткани за единицу от 5 до 10 мм</t>
  </si>
  <si>
    <t>D86.410.032.6</t>
  </si>
  <si>
    <t>Радиоволновая абляция патологии и/или новообразований кожи/подкожной ткани за единицу свыше 10 мм</t>
  </si>
  <si>
    <t>8.10 Услуги стоматолога</t>
  </si>
  <si>
    <t>D99.292.005.1</t>
  </si>
  <si>
    <t>Анестезия проводниковая. Услуги стоматолога</t>
  </si>
  <si>
    <t>D99.294.006.1</t>
  </si>
  <si>
    <t>Анестезия инфильтративная. Услуги стоматолога</t>
  </si>
  <si>
    <t>D03.000.001.1</t>
  </si>
  <si>
    <t>Безметалловый бюгельный протез</t>
  </si>
  <si>
    <t>D03.000.001.2</t>
  </si>
  <si>
    <t>Временное пломбирование зуба</t>
  </si>
  <si>
    <t>D03.000.001.3</t>
  </si>
  <si>
    <t>Временное пломбирование канала</t>
  </si>
  <si>
    <t>D03.000.001.4</t>
  </si>
  <si>
    <t>Гемостатическая губка.Услуги стоматолога</t>
  </si>
  <si>
    <t>D03.000.001.5</t>
  </si>
  <si>
    <t>Герметизация фиссур (1 единица)</t>
  </si>
  <si>
    <t>D03.000.001.6</t>
  </si>
  <si>
    <t>Гибкий съемный протез на основе нейлона</t>
  </si>
  <si>
    <t>D03.000.001.7</t>
  </si>
  <si>
    <t>Депульпация зуба при подготовке к протезированию (многокорнев.)</t>
  </si>
  <si>
    <t>D03.000.001.8</t>
  </si>
  <si>
    <t>Депульпация зуба при подготовке к протезированию (однокорнев.)</t>
  </si>
  <si>
    <t>D03.000.001.9</t>
  </si>
  <si>
    <t>Изготовление микропротеза с 1 зубом</t>
  </si>
  <si>
    <t>D03.000.001.10</t>
  </si>
  <si>
    <t>Изготовление штампованной коронки из стали</t>
  </si>
  <si>
    <t>D03.057.001.1</t>
  </si>
  <si>
    <t>Изготовление штифтовой вкладки (для дальнейшего протезирования)</t>
  </si>
  <si>
    <t>D03.000.001.11</t>
  </si>
  <si>
    <t>Инъекция. Услуги стоматолога</t>
  </si>
  <si>
    <t>D03.000.001.12</t>
  </si>
  <si>
    <t>Коронка пластмассовая</t>
  </si>
  <si>
    <t>D03.044.001.1</t>
  </si>
  <si>
    <t>Кюретаж парадонтального кармана в области 1 зуба</t>
  </si>
  <si>
    <t>D03.031.001.1</t>
  </si>
  <si>
    <t>D03.005.001.1</t>
  </si>
  <si>
    <t>D03.007.001.1</t>
  </si>
  <si>
    <t>Лечение пульпита пломбированием 1 корня постоянного зуба или методом прижизненной ампутации пульпы,</t>
  </si>
  <si>
    <t>D03.011.001.1</t>
  </si>
  <si>
    <t>Лечение пульпита пломбированием 3 корней постоянного зуба, завершенное пломбой из КМХО</t>
  </si>
  <si>
    <t>D03.000.001.13</t>
  </si>
  <si>
    <t>Медицинская обработка слизистой (1 посещение)</t>
  </si>
  <si>
    <t>D03.000.002.1</t>
  </si>
  <si>
    <t>Металлокерамика (Vita)</t>
  </si>
  <si>
    <t>D03.000.002.2</t>
  </si>
  <si>
    <t>Металлокерамика (Япония)</t>
  </si>
  <si>
    <t>D03.000.001.14</t>
  </si>
  <si>
    <t>Наложение лечебной прокладки химического отверждения</t>
  </si>
  <si>
    <t>D03.000.001.15</t>
  </si>
  <si>
    <t>Наложение изолирующей прокладки</t>
  </si>
  <si>
    <t>D03.000.001.16</t>
  </si>
  <si>
    <t>Наложение мышьяковистой пасты</t>
  </si>
  <si>
    <t>D03.042.001.1</t>
  </si>
  <si>
    <t>Обработка одного корневого канала</t>
  </si>
  <si>
    <t>D03.000.001.17</t>
  </si>
  <si>
    <t>Лечение перекоронарита</t>
  </si>
  <si>
    <t>D03.000.002.4</t>
  </si>
  <si>
    <t>Периостомия</t>
  </si>
  <si>
    <t>D03.000.001.18</t>
  </si>
  <si>
    <t>Пломбирование световым композитом Спектрум двух поверхности</t>
  </si>
  <si>
    <t>D03.000.001.19</t>
  </si>
  <si>
    <t>Пломбирование световым композитом Спектрум одной поверхности</t>
  </si>
  <si>
    <t>D03.000.001.20</t>
  </si>
  <si>
    <t>Пломбирование световым композитом Спектрум трех поверхности</t>
  </si>
  <si>
    <t>D03.000.001.21</t>
  </si>
  <si>
    <t>Профессиональная чистка с Эйрфлор (снятие зуб отложений, над и поддесневых камней)</t>
  </si>
  <si>
    <t>D03.000.002.5</t>
  </si>
  <si>
    <t>Полный съемный пластиночный протез</t>
  </si>
  <si>
    <t>D03.000.001.22</t>
  </si>
  <si>
    <t>Реставрация Спектрум</t>
  </si>
  <si>
    <t>D03.000.001.23</t>
  </si>
  <si>
    <t>Серебрение одного зуба в три посещения</t>
  </si>
  <si>
    <t>D03.000.001.24</t>
  </si>
  <si>
    <t>Слепок из альгинатного материала</t>
  </si>
  <si>
    <t>D03.000.001.25</t>
  </si>
  <si>
    <t>Снятие двухслойного слепка</t>
  </si>
  <si>
    <t>D03.000.001.26</t>
  </si>
  <si>
    <t>Снятие зубных отложений с одного зуба</t>
  </si>
  <si>
    <t>D03.000.001.27</t>
  </si>
  <si>
    <t>Снятие зубных отложений со всех зубов (простое)</t>
  </si>
  <si>
    <t>D03.000.001.28</t>
  </si>
  <si>
    <t>D03.000.001.29</t>
  </si>
  <si>
    <t>D03.001.002.2</t>
  </si>
  <si>
    <t>D03.018.002.1</t>
  </si>
  <si>
    <t>D03.039.001.1</t>
  </si>
  <si>
    <t>Удаление пломбы из амальгамы</t>
  </si>
  <si>
    <t>D03.001.002.1</t>
  </si>
  <si>
    <t>D03.002.002.1</t>
  </si>
  <si>
    <t>D03.039.001.2</t>
  </si>
  <si>
    <t>Удаление световой пломбы</t>
  </si>
  <si>
    <t>D03.039.001.3</t>
  </si>
  <si>
    <t>Удаление химической пломбы</t>
  </si>
  <si>
    <t>D03.000.002.6</t>
  </si>
  <si>
    <t>Установление анкерного штифта</t>
  </si>
  <si>
    <t>D03.000.001.30</t>
  </si>
  <si>
    <t>Фиксация коронки</t>
  </si>
  <si>
    <t>D03.000.001.31</t>
  </si>
  <si>
    <t>Финишная обработка пломбы</t>
  </si>
  <si>
    <t>D03.000.001.32</t>
  </si>
  <si>
    <t>Формирование культи зуба с анкерным штифтом</t>
  </si>
  <si>
    <t>D03.000.001.33</t>
  </si>
  <si>
    <t>Химическая пломба</t>
  </si>
  <si>
    <t>D03.000.001.34</t>
  </si>
  <si>
    <t>Частичный съемный протез</t>
  </si>
  <si>
    <t>D03.000.001.35</t>
  </si>
  <si>
    <t>Шовная стяжка лунки</t>
  </si>
  <si>
    <t>D03.000.001.36</t>
  </si>
  <si>
    <t>Снятие зубных отложений со всех зубов (сложное)</t>
  </si>
  <si>
    <t>9. Услуги центра социально-педагогической реабилитации</t>
  </si>
  <si>
    <t>9.1 Услуги психолога</t>
  </si>
  <si>
    <t>A02.005.000.12</t>
  </si>
  <si>
    <t>Консультация психолога. Услуги центра социально-педагогической реабилитации</t>
  </si>
  <si>
    <t>A02.002.000.1</t>
  </si>
  <si>
    <t>Диагностика детей по методике ADOS. Услуги психолога. Услуги центра социально-педагогической реабилитации</t>
  </si>
  <si>
    <t>D94.081.903.1</t>
  </si>
  <si>
    <t>Занятие психолога. Услуги центра социально-педагогической реабилитации</t>
  </si>
  <si>
    <t>D94.081.903.2</t>
  </si>
  <si>
    <t>Занятие психолога (продленное). Услуги центра социально-педагогической реабилитации</t>
  </si>
  <si>
    <t>D00.000.900.4</t>
  </si>
  <si>
    <t>Нейро-психологическое обследование. Услуги психолога. Услуги центра социально-педагогической реабилитации</t>
  </si>
  <si>
    <t>E05.000.003</t>
  </si>
  <si>
    <t>Сопровождение пациента</t>
  </si>
  <si>
    <t>E14.000.006.2</t>
  </si>
  <si>
    <t>Введение БТА (Диспорт) с учетом препарата (10 единиц)</t>
  </si>
  <si>
    <t>E14.000.006.3</t>
  </si>
  <si>
    <t>Введение БТА (Диспорт) с учетом препарата (30 единиц)</t>
  </si>
  <si>
    <t>E14.000.006.4</t>
  </si>
  <si>
    <t>Введение БТА (Диспорт) с учетом препарата (50 единиц)</t>
  </si>
  <si>
    <t>E14.000.006.5</t>
  </si>
  <si>
    <t>Введение БТА (Диспорт) с учетом препарата (100 единиц)</t>
  </si>
  <si>
    <t>E14.000.006.6</t>
  </si>
  <si>
    <t>Введение БТА (Диспорт) с учетом препарата (500 единиц)</t>
  </si>
  <si>
    <t>D02.000.002.1</t>
  </si>
  <si>
    <t>Внутрисосудистое лазерное облучение крови</t>
  </si>
  <si>
    <t>D01.000.000.42</t>
  </si>
  <si>
    <t>Измерение АД</t>
  </si>
  <si>
    <t>D01.000.000.43</t>
  </si>
  <si>
    <t>Внутривенная инъекция</t>
  </si>
  <si>
    <t>D01.000.000.44</t>
  </si>
  <si>
    <t>Внутримышечная инъекция</t>
  </si>
  <si>
    <t>D01.000.000.68</t>
  </si>
  <si>
    <t>Внутривенная инфузия</t>
  </si>
  <si>
    <t>D01.000.000.45</t>
  </si>
  <si>
    <t>Подкожная инъекция</t>
  </si>
  <si>
    <t>E09.000.003</t>
  </si>
  <si>
    <t>Иссечение доброкачественных новообразований</t>
  </si>
  <si>
    <t>D92.090.002</t>
  </si>
  <si>
    <t>Лечебная пункция под КТ контролем</t>
  </si>
  <si>
    <t>D99.710.714.1</t>
  </si>
  <si>
    <t>Миниплазмаферез</t>
  </si>
  <si>
    <t>B03.106.003.1</t>
  </si>
  <si>
    <t>Неинвазивная диагностика Helicobacter pylori (ХЕЛИК-тест)</t>
  </si>
  <si>
    <t>B03.103.003.1</t>
  </si>
  <si>
    <t>Определению в кале Превент ИД Гемо/ГаптОккульт</t>
  </si>
  <si>
    <t>D04.820.008</t>
  </si>
  <si>
    <t>Новокаиновая блокада</t>
  </si>
  <si>
    <t>D99.710.714</t>
  </si>
  <si>
    <t>Плазмаферез. Детский</t>
  </si>
  <si>
    <t>D99.710.714.2</t>
  </si>
  <si>
    <t>D99.710.714.3</t>
  </si>
  <si>
    <t>Плазмаферез (3 процедуры). Взрослый</t>
  </si>
  <si>
    <t>D99.710.714.4</t>
  </si>
  <si>
    <t>Плазмаферез (5 процедур). Взрослый</t>
  </si>
  <si>
    <t>D93.571.415.4</t>
  </si>
  <si>
    <t>D93.571.415.6</t>
  </si>
  <si>
    <t>D04.820.008.1</t>
  </si>
  <si>
    <t>Перианальная блокада</t>
  </si>
  <si>
    <t>E09.000.002</t>
  </si>
  <si>
    <t>Проба на антибиотик</t>
  </si>
  <si>
    <t>D97.311.050.1</t>
  </si>
  <si>
    <t>Снятие швов</t>
  </si>
  <si>
    <t>D41.311.425.1</t>
  </si>
  <si>
    <t>D83.960.505.1</t>
  </si>
  <si>
    <t>Внутрисуставное введение лекарственных средств</t>
  </si>
  <si>
    <t>D89.700.020.1</t>
  </si>
  <si>
    <t>Диагностическая пункция сустава</t>
  </si>
  <si>
    <t>D97.311.050.2</t>
  </si>
  <si>
    <t>Удаление лигатур</t>
  </si>
  <si>
    <t>D54.980.704.1</t>
  </si>
  <si>
    <t>D54.982.706.1</t>
  </si>
  <si>
    <t>Проведение сеанса перитонеального диализа ручным методом</t>
  </si>
  <si>
    <t>D54.988.712.1</t>
  </si>
  <si>
    <t>Проведение сеанса автоматизированного перитонеального диализа</t>
  </si>
  <si>
    <t>D96.390.015</t>
  </si>
  <si>
    <t>Очистительная клизма</t>
  </si>
  <si>
    <t>D93.571.415</t>
  </si>
  <si>
    <t>Хирургическая перевязка с медикаментами</t>
  </si>
  <si>
    <t>D00.000.400.30</t>
  </si>
  <si>
    <t>Удаление дренажа</t>
  </si>
  <si>
    <t>D00.000.400.31</t>
  </si>
  <si>
    <t xml:space="preserve">Оксигенотерапия </t>
  </si>
  <si>
    <t>D00.000.400.32</t>
  </si>
  <si>
    <t>Паравертебральная блокада без стоимости ЛС и ИМН</t>
  </si>
  <si>
    <t>D41.312.427</t>
  </si>
  <si>
    <t>Пункция подвздошной кости</t>
  </si>
  <si>
    <t>D01.000.000.69</t>
  </si>
  <si>
    <t xml:space="preserve">PRP  терапия (инъекция плазмы обогащенной тромбоцитами) при длительно незаживающих ранах </t>
  </si>
  <si>
    <t>D01.000.000.70</t>
  </si>
  <si>
    <t xml:space="preserve">PRP терапия (инъекция плазмы обогащенной тромбоцитами) в трихологии </t>
  </si>
  <si>
    <t>D01.000.000.71</t>
  </si>
  <si>
    <t xml:space="preserve">PRP терапия (инъекция плазмы обогащенной тромбоцитами) в комплексном лечении повреждении сухожилий </t>
  </si>
  <si>
    <t>D01.000.000.72</t>
  </si>
  <si>
    <t xml:space="preserve">PRP терапия (инъекция плазмы обогащенной тромбоцитами) при деформирующих артрозах суставов 1-2ст (1 сустав) </t>
  </si>
  <si>
    <t>D01.000.000.73</t>
  </si>
  <si>
    <t>PRP терапия(инъекция плазмы обогащенной тромбоцитами) при лечении проктологических заболеваний</t>
  </si>
  <si>
    <t xml:space="preserve">11. Забор (взятие) материала на исследование </t>
  </si>
  <si>
    <t>D99.941.602.2</t>
  </si>
  <si>
    <t>Взятие мазка из уретры</t>
  </si>
  <si>
    <t>D91.911.013.13</t>
  </si>
  <si>
    <t>D91.911.013.14</t>
  </si>
  <si>
    <t>Взятие отделяемого цервикального канала на бакпосев</t>
  </si>
  <si>
    <t>D91.911.013.15</t>
  </si>
  <si>
    <t>Взятие отделяемого цервикального канала на РИФ</t>
  </si>
  <si>
    <t>D91.911.013.5</t>
  </si>
  <si>
    <t>Взятие отделяемого цервикального канала на ПЦР</t>
  </si>
  <si>
    <t>D91.911.013.6</t>
  </si>
  <si>
    <t>Взятие отделяемого цервикального канала на степень чистоты</t>
  </si>
  <si>
    <t>D91.911.013.17</t>
  </si>
  <si>
    <t>Взятие мазка на бактериологический анализ (органы зрения)</t>
  </si>
  <si>
    <t>D91.911.013.9</t>
  </si>
  <si>
    <t>Взятие мазка-отпечатка с вульвы</t>
  </si>
  <si>
    <t>D91.911.013.19</t>
  </si>
  <si>
    <t>Взятие мазков (забор патологичекого материала на иследование) из полостей носа, глотки, уха</t>
  </si>
  <si>
    <t>D91.911.013</t>
  </si>
  <si>
    <t>Взятие мазков (забор патологического материала на исследование) из прямой кишки</t>
  </si>
  <si>
    <t>D91.496.105</t>
  </si>
  <si>
    <t>Взятие мазка с прямой кишки на онкоцитологию</t>
  </si>
  <si>
    <t>D91.911.013.20</t>
  </si>
  <si>
    <t>Взятие мазков-отпечатков отделяемого из соска на цитологическое исследование</t>
  </si>
  <si>
    <t>D91.911.013.21</t>
  </si>
  <si>
    <t>Взятие материала микроскопия стержня волоса</t>
  </si>
  <si>
    <t>D91.911.013.16</t>
  </si>
  <si>
    <t>Взятие ресниц для обследования на демодекоз (1 глаз)</t>
  </si>
  <si>
    <t>D91.911.013.22</t>
  </si>
  <si>
    <t>Взятие ресниц для обследования на демодекоз (2 глаза)</t>
  </si>
  <si>
    <t>D99.941.602</t>
  </si>
  <si>
    <t>Взятие секрета простаты</t>
  </si>
  <si>
    <t>D91.911.013.23</t>
  </si>
  <si>
    <t>Взятие слизи с шейки матки на пробу биологической совместимости</t>
  </si>
  <si>
    <t>D91.911.013.24</t>
  </si>
  <si>
    <t>Взятие слизи с шейки матки на пробу натяжения</t>
  </si>
  <si>
    <t>D91.911.013.25</t>
  </si>
  <si>
    <t>Взятие мазка из слизистой носа на риноцитограмму</t>
  </si>
  <si>
    <t>D91.911.013.26</t>
  </si>
  <si>
    <t>Взятие материала для обследования на демодекоз</t>
  </si>
  <si>
    <t>D99.293.012</t>
  </si>
  <si>
    <t>Взятие крови на лабораторные исследования (однократно)</t>
  </si>
  <si>
    <t>D91.496.105.1</t>
  </si>
  <si>
    <t>Взятие мазка с шейки матки на онкоцитологию</t>
  </si>
  <si>
    <t>D91.911.013.27</t>
  </si>
  <si>
    <t>Забор материала на исследование на акантолитические клетки</t>
  </si>
  <si>
    <t>D91.911.013.28</t>
  </si>
  <si>
    <t>Забор материала на микроскопическое исследование на грибок</t>
  </si>
  <si>
    <t>D91.911.013.30</t>
  </si>
  <si>
    <t>Взятие материала на исследование перианального соскоба</t>
  </si>
  <si>
    <t>D91.496.105.8</t>
  </si>
  <si>
    <t>Взятие мазка на онкоцитологию</t>
  </si>
  <si>
    <t>D01.000.000.67</t>
  </si>
  <si>
    <t>Взятие мазка на ПЦР, РИФ</t>
  </si>
  <si>
    <t>D62.112.109.3</t>
  </si>
  <si>
    <t>Трансвагинальный лапароцентез</t>
  </si>
  <si>
    <t>D91.911.013.35</t>
  </si>
  <si>
    <t>Забор материала на выявление РНК вируса COVID-19 методом ПЦР</t>
  </si>
  <si>
    <t>12. Биопсия</t>
  </si>
  <si>
    <t>D88.790.001.1</t>
  </si>
  <si>
    <t>Пункционная/аспирационная биопсия молочной железы под УЗ контролем</t>
  </si>
  <si>
    <t>D88.790.001.2</t>
  </si>
  <si>
    <t>Пункционная/аспирационная биопсия печени под УЗ контролем</t>
  </si>
  <si>
    <t>D92.090.001.2</t>
  </si>
  <si>
    <t>Пункционная биопсия под контролем маммографии</t>
  </si>
  <si>
    <t>D92.090.001.3</t>
  </si>
  <si>
    <t>Пункционная биопсия под контролем маммографии (без учета иглы для биопсии)</t>
  </si>
  <si>
    <t>D88.790.001.3</t>
  </si>
  <si>
    <t>Пункционная/аспирационная биопсия щитовидной железы под УЗ контролем</t>
  </si>
  <si>
    <t>C01.027.001</t>
  </si>
  <si>
    <t>Эндоскопическая щипковая биопсия</t>
  </si>
  <si>
    <t>D01.000.000.46</t>
  </si>
  <si>
    <t>Биопсия из ЛОР органов на гистологическое исследования</t>
  </si>
  <si>
    <t>D86.111.435</t>
  </si>
  <si>
    <t>Биопсия кожно- мышечного лоскута</t>
  </si>
  <si>
    <t>D86.111.435.1</t>
  </si>
  <si>
    <t>Биопсия кожного лоскута</t>
  </si>
  <si>
    <t>D67.110.126.1</t>
  </si>
  <si>
    <t>Биопсия шейки матки с применением аппарата ДЭК</t>
  </si>
  <si>
    <t>D67.110.126.2</t>
  </si>
  <si>
    <t>Биопсия шейки матки с применением конхотома</t>
  </si>
  <si>
    <t>D01.000.000.47</t>
  </si>
  <si>
    <t>Биопсия яичек и придатков (1 сторона)</t>
  </si>
  <si>
    <t>D00.000.400.29</t>
  </si>
  <si>
    <t>Открытая биопсия образования наружных половых органов и/или промежности</t>
  </si>
  <si>
    <t>D01.000.000.48</t>
  </si>
  <si>
    <t>Открытая биопсия образований прямой кишки (до уровня 10 см.)</t>
  </si>
  <si>
    <t>D92.090.001.1</t>
  </si>
  <si>
    <t>Пункционная/аспирационная биопсия под КТ контролем</t>
  </si>
  <si>
    <t>D41.312.427.1</t>
  </si>
  <si>
    <t>Трепанобиопсия одной молочной железы</t>
  </si>
  <si>
    <t>D41.312.427.2</t>
  </si>
  <si>
    <t>Трепанобиопсия печени под контролем ультразвуковой визуализации</t>
  </si>
  <si>
    <t>13. Функциональная диагностика</t>
  </si>
  <si>
    <t>13.1 Электроэнцефалография (ЭЭГ)</t>
  </si>
  <si>
    <t>C02.042.000.1</t>
  </si>
  <si>
    <t>Ночная ЭЭГ с видеомониторированием (до 12 часов)</t>
  </si>
  <si>
    <t>D48.811.410.3</t>
  </si>
  <si>
    <t>Суточная ЭЭГ с видеомониторированием (24 часа)</t>
  </si>
  <si>
    <t>C02.043.000.1</t>
  </si>
  <si>
    <t>ЭЭГ видеомониторирование (первый час)</t>
  </si>
  <si>
    <t>C02.044.000.1</t>
  </si>
  <si>
    <t>ЭЭГ видеомониторирование (последующий час)</t>
  </si>
  <si>
    <t>C02.022.000.1</t>
  </si>
  <si>
    <t>ЭЭГ с компьютерной обработкой обычная (15-20 мин)</t>
  </si>
  <si>
    <t>C02.020.000.1</t>
  </si>
  <si>
    <t>ЭЭГ мониторинг дневного физиологического сна 1,5 часа</t>
  </si>
  <si>
    <t>C02.020.000.2</t>
  </si>
  <si>
    <t>ЭЭГ мониторинг дневного физиологического сна 3 часа</t>
  </si>
  <si>
    <t>C02.020.000.3</t>
  </si>
  <si>
    <t>ЭЭГ мониторинг дневного физиологического сна 5 часов</t>
  </si>
  <si>
    <t>13.2 ЭКГ, суточное мониторирование АД, ЭФИ сердца</t>
  </si>
  <si>
    <t>C02.001.000.1</t>
  </si>
  <si>
    <t>ЭКГ (в 12 отведениях)</t>
  </si>
  <si>
    <t>C02.001.000.3</t>
  </si>
  <si>
    <t>ЭКГ детям до 18 лет</t>
  </si>
  <si>
    <t>C02.001.000.5</t>
  </si>
  <si>
    <t>ЭКГ новорожденного (до 1 месяца)</t>
  </si>
  <si>
    <t>C02.001.000.6</t>
  </si>
  <si>
    <t>ЭКГ обычная функциональными пробами (бег на месте в течение 2-3 минут)</t>
  </si>
  <si>
    <t>C02.001.000.7</t>
  </si>
  <si>
    <t>ЭКГ обычная функциональными пробами (ортопроба пребывание исследуемого в вертикальном положении)</t>
  </si>
  <si>
    <t>C02.004.000.1</t>
  </si>
  <si>
    <t>Велоэргометрия с дозированной физич. нагрузкой в режиме ступенеобразной прерывисто возрастающей нагрузки (с периодами отдыха)</t>
  </si>
  <si>
    <t>C02.002.000.1</t>
  </si>
  <si>
    <t>ЭКГ по Небу</t>
  </si>
  <si>
    <t>C02.009.000</t>
  </si>
  <si>
    <t>Суточное мониторирование артериального давления (24 часа)</t>
  </si>
  <si>
    <t>C02.004.000</t>
  </si>
  <si>
    <t>ЭКГ с дозированной физической нагрузкой (тредмил, велоэрг-р)</t>
  </si>
  <si>
    <t>C02.008.000.2</t>
  </si>
  <si>
    <t>Холтеровское мониторирование электрокардиограммы (2 суток)</t>
  </si>
  <si>
    <t>C02.008.000.4</t>
  </si>
  <si>
    <t>Холтеровское мониторирование электрокардиограммы (24 часа)</t>
  </si>
  <si>
    <t>C02.008.000.3</t>
  </si>
  <si>
    <t>Холтеровское мониторирование электрокардиограммы (3 суток)</t>
  </si>
  <si>
    <t>C02.010.000.2</t>
  </si>
  <si>
    <t>Электрофизиологическое исследование сердца по аритмии</t>
  </si>
  <si>
    <t>C02.010.000.5</t>
  </si>
  <si>
    <t>Электрофизиологическое исследование сердца: ишемический тест ("6 минутная ходьба")</t>
  </si>
  <si>
    <t>C02.010.000.4</t>
  </si>
  <si>
    <t>Электрофизиологическое исследование сердца: подбор терапии</t>
  </si>
  <si>
    <t>C02.015.000.1</t>
  </si>
  <si>
    <t>Чрезпищеводное электрофизиологическое исследование сердца</t>
  </si>
  <si>
    <t>C02.005.000</t>
  </si>
  <si>
    <t>Экг с фармакологическими пробами</t>
  </si>
  <si>
    <t>C02.000.001</t>
  </si>
  <si>
    <t>Экг с холодовой пробой</t>
  </si>
  <si>
    <t>C02.015.000.2</t>
  </si>
  <si>
    <t>Интраоперационная ЧПЭХОКГ</t>
  </si>
  <si>
    <t>D95.252.340.1</t>
  </si>
  <si>
    <t>Оптическая когерентная томография</t>
  </si>
  <si>
    <t>C02.013.000.1</t>
  </si>
  <si>
    <t>Стресс-эхокардиография</t>
  </si>
  <si>
    <t>C02.015.000</t>
  </si>
  <si>
    <t>Чрезпищеводная ЭХО кардиография</t>
  </si>
  <si>
    <t>13.3 Электромиография (ЭМГ), электронейромиография (ЭНМГ)</t>
  </si>
  <si>
    <t>C02.031.000.1</t>
  </si>
  <si>
    <t>Электромиография игольчатая</t>
  </si>
  <si>
    <t>C02.032.000.1</t>
  </si>
  <si>
    <t>ЭНМГ - верхних конечностей</t>
  </si>
  <si>
    <t>C02.032.000.2</t>
  </si>
  <si>
    <t>ЭНМГ - нижних конечностей</t>
  </si>
  <si>
    <t>C02.045.000.1</t>
  </si>
  <si>
    <t>Стимуляционная ЭМГ</t>
  </si>
  <si>
    <t xml:space="preserve">13.4 Спирография </t>
  </si>
  <si>
    <t>C02.034.000.1</t>
  </si>
  <si>
    <t>Спирография с функциональными пробами (фармакологическая, физическая нагрузка) на автоматизированных</t>
  </si>
  <si>
    <t>C02.010.000.1</t>
  </si>
  <si>
    <t>Спироэргометрия</t>
  </si>
  <si>
    <t>C02.033.000</t>
  </si>
  <si>
    <t>Спирография при записи на автоматизированных аппаратах</t>
  </si>
  <si>
    <t>14. Лучевая диагностика</t>
  </si>
  <si>
    <t>14.1 Дополнительные услуги лучевой диагностики</t>
  </si>
  <si>
    <t>E10.000.005</t>
  </si>
  <si>
    <t>Выдача дубликата рентген-исследования с описанием</t>
  </si>
  <si>
    <t>E10.000.004</t>
  </si>
  <si>
    <t>Выдача черно-белой эхотомограммы</t>
  </si>
  <si>
    <t>E10.000.003</t>
  </si>
  <si>
    <t>Запись исследований на CD-R диск (без учета диска)</t>
  </si>
  <si>
    <t>E10.000.002</t>
  </si>
  <si>
    <t>Запись исследований на CD-R диск (один)</t>
  </si>
  <si>
    <t>E10.000.001</t>
  </si>
  <si>
    <t>Радиофармпрепарат 18-фтордезоксиглюкоза (370 МБК на 1 пациента с весом 70 кг)</t>
  </si>
  <si>
    <t>штука</t>
  </si>
  <si>
    <t>C03.058.004.1</t>
  </si>
  <si>
    <t>Фибросканирование печени</t>
  </si>
  <si>
    <t>E10.000.007</t>
  </si>
  <si>
    <t>Чтение МРТ, КТ снимков</t>
  </si>
  <si>
    <t>E10.000.006</t>
  </si>
  <si>
    <t>Чтение рентгенологический снимков, запись на CDR</t>
  </si>
  <si>
    <t>14.2 Компьютерная томография (КТ)</t>
  </si>
  <si>
    <t>C03.018.006.1</t>
  </si>
  <si>
    <t>Виртуальная КТ - колоноскопия + КТ органов брюшной полости с контрастированием (МСКТ 40-срезов)</t>
  </si>
  <si>
    <t>D92.090.002.1</t>
  </si>
  <si>
    <t>Диагностические и лечебные пункции под контролем компьютерной томографии (МСКТ 40-срезов)</t>
  </si>
  <si>
    <t>C03.000.006.2</t>
  </si>
  <si>
    <t>Дообследование КТ с контрастированием одна анатомическая зона (МСКТ 40-срезов)</t>
  </si>
  <si>
    <t>C03.010.006</t>
  </si>
  <si>
    <t>КТ без контрастирования одна анатомическая зона (МСКТ 40-срезов)</t>
  </si>
  <si>
    <t>C03.017.006.1</t>
  </si>
  <si>
    <t>КТ с контрастирования одна анатомическая зона (МСКТ 40-срезов)</t>
  </si>
  <si>
    <t>C03.016.005.2</t>
  </si>
  <si>
    <t>КТ брюшной полости + контрастная КТ-урография (МСКТ 40-срезов)</t>
  </si>
  <si>
    <t>C03.000.006.1</t>
  </si>
  <si>
    <t xml:space="preserve">КТ двух сегментов с контрастированием </t>
  </si>
  <si>
    <t>C03.012.006.1</t>
  </si>
  <si>
    <t>КТ-ангиография с контрастированием одна анатомическая зона (МСКТ 40-срезов)</t>
  </si>
  <si>
    <t>C03.010.006.1</t>
  </si>
  <si>
    <t>КТ без контрастирования одна анатомическая зона (МСКТ 16-срезов)</t>
  </si>
  <si>
    <t>C03.012.006.2</t>
  </si>
  <si>
    <t>КТ-ангиография с контрастированием одна анатомическая зона (МСКТ 16-срезов)</t>
  </si>
  <si>
    <t>С03.001.006</t>
  </si>
  <si>
    <t>КТ головного мозга (МСКТ 40-срезов)</t>
  </si>
  <si>
    <t>С03.011.006</t>
  </si>
  <si>
    <t>КТ головного мозга с контрастированием (МСКТ 40-срезов)</t>
  </si>
  <si>
    <t>С03.001.006.1</t>
  </si>
  <si>
    <t>КТ головного мозга (МСКТ 16-срезов)</t>
  </si>
  <si>
    <t>С03.011.006.1</t>
  </si>
  <si>
    <t>КТ ангиография головного мозга с контрастированием (МСКТ 16-срезов)</t>
  </si>
  <si>
    <t>С03.003.006.1</t>
  </si>
  <si>
    <t>КТ органов грудной клетки и средостения (МСКТ 40-срезов)</t>
  </si>
  <si>
    <t>С03.013.006.1</t>
  </si>
  <si>
    <t>КТ органов грудной клетки с контрастированием (МСКТ 40-срезов)</t>
  </si>
  <si>
    <t>С03.003.006</t>
  </si>
  <si>
    <t>КТ органов грудной клетки и средостения (МСКТ 16-срезов)</t>
  </si>
  <si>
    <t>С03.013.006</t>
  </si>
  <si>
    <t>КТ ангиография органов грудной клетки с контрастированием (МСКТ 16-срезов)</t>
  </si>
  <si>
    <t>С03.015.006</t>
  </si>
  <si>
    <t>КТ ангиография органов брюшной полости и забрюшинного пространства с контрастированием (МСКТ 16-срезов)</t>
  </si>
  <si>
    <t>С03.006.006</t>
  </si>
  <si>
    <t>КТ органов малого таза (МСКТ 40-срезов)</t>
  </si>
  <si>
    <t>С03.016.006</t>
  </si>
  <si>
    <t>КТ органов малого таза с контрастированием (МСКТ 40-срезов)</t>
  </si>
  <si>
    <t>С03.006.006.1</t>
  </si>
  <si>
    <t>КТ органов малого таза (МСКТ 16-срезов)</t>
  </si>
  <si>
    <t>С03.016.006.1</t>
  </si>
  <si>
    <t>КТ ангиография органов малого таза с контрастированием (МСКТ 16-срезов)</t>
  </si>
  <si>
    <t>С03.007.006.1</t>
  </si>
  <si>
    <t>КТ костно-суставной системы (1 анатомическая зона) (МСКТ 16-срезов)</t>
  </si>
  <si>
    <t>С03.007.006</t>
  </si>
  <si>
    <t>КТ костно-суставной системы (1 анатомическая зона) (МСКТ 40-срезов)</t>
  </si>
  <si>
    <t>С03.008.006.1</t>
  </si>
  <si>
    <t>КТ придаточных пазух носа (МСКТ 16-срезов)</t>
  </si>
  <si>
    <t>С03.008.006</t>
  </si>
  <si>
    <t>КТ придаточных пазух носа (МСКТ 40-срезов)</t>
  </si>
  <si>
    <t>С03.009.006.1</t>
  </si>
  <si>
    <t>КТ пирамид височных костей (МСКТ 16-срезов)</t>
  </si>
  <si>
    <t>С03.009.006</t>
  </si>
  <si>
    <t>КТ пирамид височных костей (МСКТ 40-срезов)</t>
  </si>
  <si>
    <t>С03.014.006</t>
  </si>
  <si>
    <t>КТ сердца с контрастированием (МСКТ 40-срезов)</t>
  </si>
  <si>
    <t>С03.014.006.1</t>
  </si>
  <si>
    <t>КТ ангиография сердца с контрастированием (МСКТ 16-срезов)</t>
  </si>
  <si>
    <t>14.3 Магнитно-резонансная томография (МРТ)</t>
  </si>
  <si>
    <t>C03.000.007.1</t>
  </si>
  <si>
    <t>Дообследование МРТ одномолярным контрастом 3Тс</t>
  </si>
  <si>
    <t>C03.000.007.2</t>
  </si>
  <si>
    <t>Дообследование МРТ полумолярным контрастом 3Тесла</t>
  </si>
  <si>
    <t>C03.007.007.1</t>
  </si>
  <si>
    <t>МРТ 3,0Т без контрастирования 3Тесла (одна анатомическая зона)</t>
  </si>
  <si>
    <t>C03.000.007.3</t>
  </si>
  <si>
    <t>МРТ 3,0Т с контрастированием 3Тесла (одна анатомическая зона)</t>
  </si>
  <si>
    <t>C03.000.007.4</t>
  </si>
  <si>
    <t>МРТ без контрастирования 1,5Тс (одна анатомическая зона)</t>
  </si>
  <si>
    <t>C03.000.007.5</t>
  </si>
  <si>
    <t>МРТ с контрастированием 1,5Тс (одна анатомическая зона)</t>
  </si>
  <si>
    <t>C03.000.007.6</t>
  </si>
  <si>
    <t>МРТ головного мозга при эпилептогенных состояниях по программе «Эпилепсия» без контрастирования 3Тесла 1 области</t>
  </si>
  <si>
    <t>C03.001.007.1</t>
  </si>
  <si>
    <t>МРТ головного мозга при эпилептогенных состояниях по программе «Эпилепсия» с контрастированием 3Тесла 1 области</t>
  </si>
  <si>
    <t>C03.015.007.1</t>
  </si>
  <si>
    <t>МРТ головного мозга с оценкой перфузии, МРТ-трактографией 3Тесла</t>
  </si>
  <si>
    <t>C03.000.007.7</t>
  </si>
  <si>
    <t xml:space="preserve">МРТ ангиография с контрастированием 1,5Тс </t>
  </si>
  <si>
    <t>C03.000.007.8</t>
  </si>
  <si>
    <t>МРТ ангиография с контрастированием 3Тесла (интра- и экстракраниальных сосудов)</t>
  </si>
  <si>
    <t>C03.000.007.9</t>
  </si>
  <si>
    <t>МРТ на аппарате Ренекс 0,35 Тс (коленный и голеностопный суставы) без контраста</t>
  </si>
  <si>
    <t>C03.012.007.1</t>
  </si>
  <si>
    <t>МРТ двух областей с контрастированием 3Тесла</t>
  </si>
  <si>
    <t>C03.000.007.10</t>
  </si>
  <si>
    <t>МРТ двух областей с контрастированием 1,5Тс</t>
  </si>
  <si>
    <t>C03.016.007.2</t>
  </si>
  <si>
    <t>МРТ молочных желез с контрастированием 1,5Тс</t>
  </si>
  <si>
    <t>C03.016.007.1</t>
  </si>
  <si>
    <t>МРТ молочных желез с контрастированием 3Тесла</t>
  </si>
  <si>
    <t>C03.000.007.11</t>
  </si>
  <si>
    <t>МРТ с ангиорежимом (без контрастирования) 1,5Тс</t>
  </si>
  <si>
    <t>C03.008.007</t>
  </si>
  <si>
    <t>МРТ с ангиорежимом и (или) с венографическим режимом (без контрастирования) 3Тесла</t>
  </si>
  <si>
    <t>C03.003.007.1</t>
  </si>
  <si>
    <t>МРТ органов забрюшинного пространства + МР-урография + цистография с контрастированием 3Тесла</t>
  </si>
  <si>
    <t>C03.003.007.2</t>
  </si>
  <si>
    <t>МРТ органов брюшной полости с гепатоцеллюлярным контрастным средством «Примовист» 3Тесла</t>
  </si>
  <si>
    <t>C03.000.007.12</t>
  </si>
  <si>
    <t xml:space="preserve">Предоперационная МРТ головного мозга с контрастированием 3Тесла </t>
  </si>
  <si>
    <t>C03.000.007.13</t>
  </si>
  <si>
    <t>Предоперационная МРТ головного мозга 3Тесла без контраста</t>
  </si>
  <si>
    <t>C03.000.007.18</t>
  </si>
  <si>
    <t>МРТ головного мозга + МРТ орбит без контрастирования 3 Тесла</t>
  </si>
  <si>
    <t>C03.000.007.19</t>
  </si>
  <si>
    <t>МРТ головного мозга + МРТ орбит с контрастированием 3 Тесла</t>
  </si>
  <si>
    <t>C03.000.007.20</t>
  </si>
  <si>
    <t>МРТ головного мозга + мосто-мозжечковый сегмент без контрастирования 3 Тесла</t>
  </si>
  <si>
    <t>C03.000.007.21</t>
  </si>
  <si>
    <t>МРТ головного мозга + мосто-мозжечковый сегмент с контрастированием 3 Тесла</t>
  </si>
  <si>
    <t>C03.000.007.22</t>
  </si>
  <si>
    <t>МРТ головного мозга при болезни Паркинсона без контраста 3 Тесла</t>
  </si>
  <si>
    <t>C03.000.007.23</t>
  </si>
  <si>
    <t>МРТ головного мозга при болезни Паркинсона с контрастированием 3 Тесла</t>
  </si>
  <si>
    <t>C03.007.007.3</t>
  </si>
  <si>
    <t>МРТ энтерография 1,5 Тесла</t>
  </si>
  <si>
    <t>C03.000.007.15</t>
  </si>
  <si>
    <t>Дообследование МРТ полумолярным контрастом 1,5 Тесла</t>
  </si>
  <si>
    <t>C03.002.007</t>
  </si>
  <si>
    <t>Магниторезонансная томография органов грудной клетки 3 Тесла</t>
  </si>
  <si>
    <t>C03.009.007</t>
  </si>
  <si>
    <t>Магниторезонансная томография органов средостения с контрастированием 3 Тесла</t>
  </si>
  <si>
    <t>C03.002.007.1</t>
  </si>
  <si>
    <t>Магниторезонансная томография органов грудной клетки 1,5 Тесла</t>
  </si>
  <si>
    <t>C03.001.007</t>
  </si>
  <si>
    <t>Магниторезонансная томография головного мозга 1,5 Тесла</t>
  </si>
  <si>
    <t>C03.008.007.1</t>
  </si>
  <si>
    <t>Магниторезонансная томография головного мозга с контрастированием 1,5 Тесла</t>
  </si>
  <si>
    <t>C03.010.007</t>
  </si>
  <si>
    <t>МРТ органов брюшной полости и забрюшинного пространства 1,5 Тесла</t>
  </si>
  <si>
    <t>C03.004.007</t>
  </si>
  <si>
    <t>МРТ органов таза 3 Тесла</t>
  </si>
  <si>
    <t>C03.011.007</t>
  </si>
  <si>
    <t>МРТ органов таза с контрастированием 3 Тесла</t>
  </si>
  <si>
    <t>C03.004.007.1</t>
  </si>
  <si>
    <t>МРТ органов таза 1,5 Тесла</t>
  </si>
  <si>
    <t>C03.011.007.1</t>
  </si>
  <si>
    <t>МРТ органов таза с контрастированием 1,5 Тесла</t>
  </si>
  <si>
    <t>C03.005.007</t>
  </si>
  <si>
    <t>МРТ костей/суставов 3 Тесла</t>
  </si>
  <si>
    <t>C03.012.007</t>
  </si>
  <si>
    <t>МРТ костей/суставов с контрастированием 3 Тесла</t>
  </si>
  <si>
    <t>C03.005.007.1</t>
  </si>
  <si>
    <t>МРТ костей/суставов 1,5 Тесла</t>
  </si>
  <si>
    <t>C03.012.007.2</t>
  </si>
  <si>
    <t>МРТ костей/суставов с контрастированием 1,5 Тесла</t>
  </si>
  <si>
    <t>C03.006.007</t>
  </si>
  <si>
    <t>МРТ позвоночника (1 анатомическая зона) 3 Тесла</t>
  </si>
  <si>
    <t>C03.013.007</t>
  </si>
  <si>
    <t>МРТ позвоночника с контрастированием (1 анатомическая зона) 3Тесла</t>
  </si>
  <si>
    <t>C03.006.007.1</t>
  </si>
  <si>
    <t>МРТ позвоночника (1 анатомическая зона) 1,5 Тесла</t>
  </si>
  <si>
    <t>C03.013.007.1</t>
  </si>
  <si>
    <t>МРТ позвоночника с контрастированием (1 анатомическая зона) 1,5 Тесла</t>
  </si>
  <si>
    <t>C03.017.007</t>
  </si>
  <si>
    <t>МРТ сердца с контрастированием 3 Тесла</t>
  </si>
  <si>
    <t>C03.017.007.1</t>
  </si>
  <si>
    <t>МРТ сердца с контрастированием 1,5 Тесла</t>
  </si>
  <si>
    <t>14.4 Позитронно-эмиссионная томография (ПЭТ)</t>
  </si>
  <si>
    <t>C04.002.010</t>
  </si>
  <si>
    <t>ПЭТ + КТ всего тела</t>
  </si>
  <si>
    <t>C04.001.010.1</t>
  </si>
  <si>
    <t>ПЭТ + КТ одной анатомической зоны</t>
  </si>
  <si>
    <t>14.5 Рентгенологические исследования</t>
  </si>
  <si>
    <t>C88.420.011</t>
  </si>
  <si>
    <t>Аортография</t>
  </si>
  <si>
    <t>C88.420.011.1</t>
  </si>
  <si>
    <t>Брюшная аортография</t>
  </si>
  <si>
    <t>C03.000.005.1</t>
  </si>
  <si>
    <t>Видеофлюороскопия акта глотания</t>
  </si>
  <si>
    <t>C88.420.011.2</t>
  </si>
  <si>
    <t>Восходящая грудная аортография</t>
  </si>
  <si>
    <t>C88.480.011.1</t>
  </si>
  <si>
    <t>Селективная артериография конечностей</t>
  </si>
  <si>
    <t>C88.490.011.2</t>
  </si>
  <si>
    <t>Селективная артериография прочих органов</t>
  </si>
  <si>
    <t>C88.482.011.1</t>
  </si>
  <si>
    <t>Ретроградная артериография конечностей</t>
  </si>
  <si>
    <t>C03.058.005.1</t>
  </si>
  <si>
    <t>Урография внутривенная</t>
  </si>
  <si>
    <t>C03.067.005</t>
  </si>
  <si>
    <t>Гистеросальпингография</t>
  </si>
  <si>
    <t>C03.085.005.1</t>
  </si>
  <si>
    <t>Дуктография одной молочной железы (контрастирование млечных протоков)</t>
  </si>
  <si>
    <t>C03.033.005.1</t>
  </si>
  <si>
    <t>Дуоденография</t>
  </si>
  <si>
    <t>C03.000.000.1</t>
  </si>
  <si>
    <t>Зонография почек</t>
  </si>
  <si>
    <t>C03.034.005.1</t>
  </si>
  <si>
    <t>Ирригоскопия/ирригография (двойное контрастирование)</t>
  </si>
  <si>
    <t>C03.034.005.2</t>
  </si>
  <si>
    <t>Ирригоскопия/ирригография без стоимости контраста</t>
  </si>
  <si>
    <t>C03.000.005.2</t>
  </si>
  <si>
    <t>Микционная цистография</t>
  </si>
  <si>
    <t>C03.052.005.1</t>
  </si>
  <si>
    <t>Пантомография</t>
  </si>
  <si>
    <t>C03.000.005.3</t>
  </si>
  <si>
    <t>Пиелоцистография ретроградная</t>
  </si>
  <si>
    <t>C03.005.005.1</t>
  </si>
  <si>
    <t>Рентгенография черепа 1 проекция</t>
  </si>
  <si>
    <t>C03.000.005.17</t>
  </si>
  <si>
    <t>Рентгенография орбитальной области  в прямой проекции</t>
  </si>
  <si>
    <t>C03.000.005.18</t>
  </si>
  <si>
    <t>Рентгенография орбитальной области  в 2-х проекциях</t>
  </si>
  <si>
    <t>C03.070.005.4</t>
  </si>
  <si>
    <t xml:space="preserve">Рентгенография височных костей по Майеру с одной стороны </t>
  </si>
  <si>
    <t>C03.070.005.5</t>
  </si>
  <si>
    <t xml:space="preserve">Рентгенография височных костей по Шуллеру с одной стороны </t>
  </si>
  <si>
    <t>C03.070.005.6</t>
  </si>
  <si>
    <t xml:space="preserve">Рентгенография височных костей по Стенверсу с одной стороны </t>
  </si>
  <si>
    <t>C03.070.005.1</t>
  </si>
  <si>
    <t>Рентгенография височных костей по Стенверсу, двухсторонняя</t>
  </si>
  <si>
    <t>C03.070.005.2</t>
  </si>
  <si>
    <t>Рентгенография височных костей по Майеру, двухсторонняя</t>
  </si>
  <si>
    <t>C03.070.005.3</t>
  </si>
  <si>
    <t>Рентгенография височных костей по Шуллеру, двухсторонняя</t>
  </si>
  <si>
    <t>C03.004.005.1</t>
  </si>
  <si>
    <t>Цифровая рентгенография высокого разрешения черепа (2 проекции)</t>
  </si>
  <si>
    <t>C03.081.005.1</t>
  </si>
  <si>
    <t>Рентгенография слезных путей с контрастированием</t>
  </si>
  <si>
    <t>C03.069.005.1</t>
  </si>
  <si>
    <t>Цифровая рентгенография высокого разрешения пазух носа (2 проекции)</t>
  </si>
  <si>
    <t>C03.069.005.2</t>
  </si>
  <si>
    <t>Рентгенография пазух носа в одной проекции</t>
  </si>
  <si>
    <t>C03.009.005.1</t>
  </si>
  <si>
    <t xml:space="preserve">Цифровая рентгенография высокого разрешения костей носа </t>
  </si>
  <si>
    <t>C03.013.005.1</t>
  </si>
  <si>
    <t>Рентгенография нижней челюсти в 2 проекциях</t>
  </si>
  <si>
    <t>C03.012.005.2</t>
  </si>
  <si>
    <t>Рентгенография нижней челюсти в боковой проекции</t>
  </si>
  <si>
    <t>C03.012.005.1</t>
  </si>
  <si>
    <t>Рентгенография нижней челюсти в прямой проекции</t>
  </si>
  <si>
    <t>C03.014.005.1</t>
  </si>
  <si>
    <t>Рентгенография зуба внутриротовая</t>
  </si>
  <si>
    <t>C03.094.005.1</t>
  </si>
  <si>
    <t>Рентгенография зуба внеротовая</t>
  </si>
  <si>
    <t>C03.015.005.1</t>
  </si>
  <si>
    <t>Рентгенография шейного отдела позвоночника (2 проекции)</t>
  </si>
  <si>
    <t>C03.016.005.1</t>
  </si>
  <si>
    <t>Рентгенография шейного отдела позвоночника в двух проекциях с функциональными пробами</t>
  </si>
  <si>
    <t>C03.015.005.2</t>
  </si>
  <si>
    <t>Цифровая рентгенография высокого разрешения шейных позвонков (1 проекция)</t>
  </si>
  <si>
    <t>C03.039.005.1</t>
  </si>
  <si>
    <t>Рентгенография плечевого сустава (2 проекция)</t>
  </si>
  <si>
    <t>C03.039.005.2</t>
  </si>
  <si>
    <t>Рентгенография плечевого сустава (1 проекция)</t>
  </si>
  <si>
    <t>C03.037.005</t>
  </si>
  <si>
    <t>Рентгенография плеча (1 проекция)</t>
  </si>
  <si>
    <t>C03.037.005.1</t>
  </si>
  <si>
    <t>Рентгенография плеча (2 проекция)</t>
  </si>
  <si>
    <t>C03.096.005</t>
  </si>
  <si>
    <t>Рентгенография предплечья (1 проекция)</t>
  </si>
  <si>
    <t>C03.096.005.1</t>
  </si>
  <si>
    <t>Рентгенография предплечья (2 проекция)</t>
  </si>
  <si>
    <t>C03.051.005.1</t>
  </si>
  <si>
    <t>Цифровой рентгеноскопический контроль репозиции и фиксации костных отломков (высокого разрешения)</t>
  </si>
  <si>
    <t>C03.095.005.1</t>
  </si>
  <si>
    <t>Рентгенография лопатки в двух проекциях</t>
  </si>
  <si>
    <t>C03.024.005</t>
  </si>
  <si>
    <t>Рентгенография акромиально-ключичного сустава с нагрузкой</t>
  </si>
  <si>
    <t>C03.024.005.1</t>
  </si>
  <si>
    <t>Рентгенография ключицы в прямой проекции</t>
  </si>
  <si>
    <t>C03.017.005</t>
  </si>
  <si>
    <t>Рентгенография грудного отдела позвоночника в прямой проекции стоя</t>
  </si>
  <si>
    <t>C03.017.005.3</t>
  </si>
  <si>
    <t>Рентгенография грудного отдела позвоночника в прямой проекции лежа</t>
  </si>
  <si>
    <t>C03.019.005</t>
  </si>
  <si>
    <t>Рентгенография обзорная органов грудной клетки (1 проекция)</t>
  </si>
  <si>
    <t>C03.019.005.1</t>
  </si>
  <si>
    <t>Рентгенография обзорная органов грудной клетки (2 проекция)</t>
  </si>
  <si>
    <t>C03.018.005.1</t>
  </si>
  <si>
    <t>Цифровая рентгенография высокого разрешения органов грудной клетки (1 проекция)</t>
  </si>
  <si>
    <t>C03.020.005</t>
  </si>
  <si>
    <t>Цифровая рентгенография высокого разрешения органов грудной клетки (2 проекции)</t>
  </si>
  <si>
    <t>C03.023.005.1</t>
  </si>
  <si>
    <t>Рентгенография грудины в боковой проекции</t>
  </si>
  <si>
    <t>C03.017.005.2</t>
  </si>
  <si>
    <t>Рентгенография грудного отдела позвоночника (2 проекции)</t>
  </si>
  <si>
    <t>C03.017.005.1</t>
  </si>
  <si>
    <t>Рентгенография грудных позвонков (1 проекция)</t>
  </si>
  <si>
    <t>C03.019.005.2</t>
  </si>
  <si>
    <t>Рентгенография органов грудной клетки (боковая проекция)</t>
  </si>
  <si>
    <t>C03.025.005.1</t>
  </si>
  <si>
    <t>Рентгенография сердца с контрастированием пищевода в косых проекциях</t>
  </si>
  <si>
    <t>C03.084.005.1</t>
  </si>
  <si>
    <t>Прицельная маммография (1 снимок)</t>
  </si>
  <si>
    <t>C03.082.005.1</t>
  </si>
  <si>
    <t>Цифровая маммография с томосинтезом</t>
  </si>
  <si>
    <t>C03.082.005.2</t>
  </si>
  <si>
    <t>Цифровая маммография с томосинтезом двух молочных желез</t>
  </si>
  <si>
    <t>C03.032.005.2</t>
  </si>
  <si>
    <t>Рентгеноскопия, рентгенография пищевода, желудка и двенадцатиперстной кишки с двойным контрастированием (без учета стоимости контраста)</t>
  </si>
  <si>
    <t>C03.032.005.3</t>
  </si>
  <si>
    <t>Рентгеноскопия, рентгенография пищевода с контрастированием</t>
  </si>
  <si>
    <t>C03.032.005.4</t>
  </si>
  <si>
    <t>Рентгеноскопия, рентгенография желудка и двенадцатиперстной кишки с двойным контрастированием</t>
  </si>
  <si>
    <t>C03.027.005.2</t>
  </si>
  <si>
    <t>Рентгенография, скопия тонкого кишечника (без стоимости контраста)</t>
  </si>
  <si>
    <t>C03.000.005.10</t>
  </si>
  <si>
    <t>Рентгенография грудо-поясничного отдела позвоночника (1 проекция)</t>
  </si>
  <si>
    <t>C03.000.005.11</t>
  </si>
  <si>
    <t>Рентгенография грудо-поясничного отдела позвоночника (2 проекции)</t>
  </si>
  <si>
    <t>C03.042.005</t>
  </si>
  <si>
    <t>Рентгенография поясничного отдела позвоночника  с функциональными пробами</t>
  </si>
  <si>
    <t>C03.000.005.14</t>
  </si>
  <si>
    <t>Рентгенография позвоночного столба детям до 10 лет (2 проекции)</t>
  </si>
  <si>
    <t>C03.000.005.15</t>
  </si>
  <si>
    <t>Рентгенография позвоночного столба детям до 10 лет (1 проекция)</t>
  </si>
  <si>
    <t>C03.027.005.1</t>
  </si>
  <si>
    <t>Цифровая обзорная рентгеноскопия и рентгенография высокого разрешения органов брюшной полости (1 проекция)</t>
  </si>
  <si>
    <t>C03.036.005.1</t>
  </si>
  <si>
    <t>Рентгенография тонкого кишечника (пассаж)</t>
  </si>
  <si>
    <t>C03.043.005.2</t>
  </si>
  <si>
    <t>Рентгеноскопия органов малого таза</t>
  </si>
  <si>
    <t>C03.032.005.1</t>
  </si>
  <si>
    <t>Рентгеноскопия, рентгенография пищевода, желудка и двенадцатиперстной кишки с двойным контрастированием</t>
  </si>
  <si>
    <t>C03.097.005.1</t>
  </si>
  <si>
    <t xml:space="preserve">Рентгенография одной кисти (1 проекция) </t>
  </si>
  <si>
    <t>C03.097.005.2</t>
  </si>
  <si>
    <t xml:space="preserve">Рентгенография одной кисти (2 проекции) </t>
  </si>
  <si>
    <t>C03.097.005.3</t>
  </si>
  <si>
    <t>Рентгенография фрагментов одной кисти</t>
  </si>
  <si>
    <t>C03.040.005.2</t>
  </si>
  <si>
    <t>Рентгенография одной кисти с захватом лучезапястного сустава (2 проекции)</t>
  </si>
  <si>
    <t>C03.000.005.5</t>
  </si>
  <si>
    <t>Рентгенография костей верхней конечности у детей (1 проекция)</t>
  </si>
  <si>
    <t>C03.000.005.6</t>
  </si>
  <si>
    <t>Рентгенография костей верхней конечности у детей (2 проекции)</t>
  </si>
  <si>
    <t>C03.038.005.1</t>
  </si>
  <si>
    <t>Рентгенография локтевого сустава (1 проекция)</t>
  </si>
  <si>
    <t>C03.038.005.2</t>
  </si>
  <si>
    <t>Рентгенография локтевого сустава (2 проекции)</t>
  </si>
  <si>
    <t>C03.040.005.3</t>
  </si>
  <si>
    <t>Рентгенография лучезапястного сустава (2 проекции)</t>
  </si>
  <si>
    <t>C03.040.005.1</t>
  </si>
  <si>
    <t>Рентгенография кисти с захватом лучезапястного сустава для определения костного возраста</t>
  </si>
  <si>
    <t>C03.022.005.2</t>
  </si>
  <si>
    <t>Рентгенография ребер (1 проекция)</t>
  </si>
  <si>
    <t>C03.022.005.1</t>
  </si>
  <si>
    <t>Рентгенография ребер (2 проекции)</t>
  </si>
  <si>
    <t>C03.000.005.4</t>
  </si>
  <si>
    <t>Рентген-исследование ЖКТ с функциональными пробами</t>
  </si>
  <si>
    <t>C03.056.005.1</t>
  </si>
  <si>
    <t>Рентгенография почек (обзорная)</t>
  </si>
  <si>
    <t>C03.041.005.2</t>
  </si>
  <si>
    <t>Рентгенография пояснично-крестцового отдела позвоночника (2 проекции)</t>
  </si>
  <si>
    <t>C03.041.005.3</t>
  </si>
  <si>
    <t>Рентгенография пояснично-крестцового отдела позвоночника (4 проекции)</t>
  </si>
  <si>
    <t>C03.041.005.4</t>
  </si>
  <si>
    <t>Цифровая рентгенография высокого разрешения поясничного отдела позвоночника (2 проекции)</t>
  </si>
  <si>
    <t>C03.041.005.5</t>
  </si>
  <si>
    <t>Цифровая рентгенография высокого разрешения поясничных позвонков (1 проекция)</t>
  </si>
  <si>
    <t>C03.016.005.3</t>
  </si>
  <si>
    <t>Рентегнография позвоночного столба с функциональными пробами (стоя, лежа)</t>
  </si>
  <si>
    <t>C03.098.005.1</t>
  </si>
  <si>
    <t>Рентгенография копчика (2 проекции)</t>
  </si>
  <si>
    <t>C03.098.005.2</t>
  </si>
  <si>
    <t>Рентгенография крестца (2 проекции)</t>
  </si>
  <si>
    <t>D39.701.430.1</t>
  </si>
  <si>
    <t>Эмболизация маточных артерий</t>
  </si>
  <si>
    <t>C03.044.005.1</t>
  </si>
  <si>
    <t>Рентгенография крестцово подвздошного сочленения</t>
  </si>
  <si>
    <t>C03.098.005.3</t>
  </si>
  <si>
    <t>Рентгенография крестцово-копчикового сочленения</t>
  </si>
  <si>
    <t>C03.099.005.3</t>
  </si>
  <si>
    <t>Рентгенография тазобедренного сустава по Ланштейну</t>
  </si>
  <si>
    <t>C03.099.005.4</t>
  </si>
  <si>
    <t>Рентгенография тазобедренных суставов (1 проекция)</t>
  </si>
  <si>
    <t>C03.099.005.5</t>
  </si>
  <si>
    <t>Рентгенография тазобедренных суставов (2 проекции)</t>
  </si>
  <si>
    <t>C03.045.005</t>
  </si>
  <si>
    <t>Рентгенография бедра (1 проекция)</t>
  </si>
  <si>
    <t>C03.045.005.1</t>
  </si>
  <si>
    <t>Рентгенография бедра (2 проекция)</t>
  </si>
  <si>
    <t>C03.043.005.1</t>
  </si>
  <si>
    <t>Рентгенография тазовых костей (1 проекция)</t>
  </si>
  <si>
    <t>C03.007.005.1</t>
  </si>
  <si>
    <t>Рентгенография турецкого седла (1 проекция)</t>
  </si>
  <si>
    <t>C03.098.005.4</t>
  </si>
  <si>
    <t>Рентгенография крестцовых, копчиковых позвонков (1 проекция)</t>
  </si>
  <si>
    <t>C03.103.005.1</t>
  </si>
  <si>
    <t>Цифровая рентгенография высокого разрешения одного голеностопного сустава (2 проекции)</t>
  </si>
  <si>
    <t>C03.100.005.1</t>
  </si>
  <si>
    <t>Цифровая рентгенография высокого разрешения одного коленного сустава (1 проекция)</t>
  </si>
  <si>
    <t>C03.101.005.1</t>
  </si>
  <si>
    <t>Цифровая рентгенография высокого разрешения одного коленного сустава (2 проекции)</t>
  </si>
  <si>
    <t>C03.099.005.1</t>
  </si>
  <si>
    <t>Рентгенография одного тазобедренного сустава (1 проекция)</t>
  </si>
  <si>
    <t>C03.099.005.2</t>
  </si>
  <si>
    <t>Рентгенография одного тазобедренного сустава (2 проекции)</t>
  </si>
  <si>
    <t>C03.049.005.2</t>
  </si>
  <si>
    <t>Рентгенография одной стопы в прямой проекции с захватом голеностопного сустава</t>
  </si>
  <si>
    <t>C03.000.005.7</t>
  </si>
  <si>
    <t>Цифровая рентгенография высокого разрешения костей нижней конечности (1 проекция)</t>
  </si>
  <si>
    <t>C03.000.005.8</t>
  </si>
  <si>
    <t>Рентгенография костей нижней конечности (2 проекции)</t>
  </si>
  <si>
    <t>C88.660.011.1</t>
  </si>
  <si>
    <t>Флебография</t>
  </si>
  <si>
    <t>C03.000.005.9</t>
  </si>
  <si>
    <t>Рентгенография одной подвздошной кости (1 проекция)</t>
  </si>
  <si>
    <t>C03.046.005</t>
  </si>
  <si>
    <t>Рентгенография голени (1 проекция)</t>
  </si>
  <si>
    <t>C03.046.005.1</t>
  </si>
  <si>
    <t>Рентгенография голени (2 проекция)</t>
  </si>
  <si>
    <t>C03.102.005.1</t>
  </si>
  <si>
    <t>Рентгенография одного голеностопного сустава (1 проекция)</t>
  </si>
  <si>
    <t>C03.000.005.19</t>
  </si>
  <si>
    <t xml:space="preserve">Рентгенография сустава по Мортису </t>
  </si>
  <si>
    <t>C03.049.005.3</t>
  </si>
  <si>
    <t>Рентгенография одной стопы (1 проекция)</t>
  </si>
  <si>
    <t>C03.049.005.4</t>
  </si>
  <si>
    <t>Рентгенография одной стопы (2 проекции)</t>
  </si>
  <si>
    <t>C03.048.005</t>
  </si>
  <si>
    <t>Рентгенография пальцев стоп в 2-х проекциях</t>
  </si>
  <si>
    <t>C03.049.005.6</t>
  </si>
  <si>
    <t>Рентгенография пяточной кости в 2-х проекциях</t>
  </si>
  <si>
    <t>C03.049.005.7</t>
  </si>
  <si>
    <t>Рентгенография пяточной кости в 1-ой проекции</t>
  </si>
  <si>
    <t>C03.050.005.1</t>
  </si>
  <si>
    <t>Рентгенография одной стопы в боковой проекции с захватом голеностопного сустава</t>
  </si>
  <si>
    <t>C03.049.005.1</t>
  </si>
  <si>
    <t>Цифровая рентгенография высокого разрешения обеих стоп на плоскостопие</t>
  </si>
  <si>
    <t>C03.049.005.5</t>
  </si>
  <si>
    <t>Рентгенография фрагментов одной стопы</t>
  </si>
  <si>
    <t>D39.700.429.1</t>
  </si>
  <si>
    <t>Рентгеноэндоваскулярная склеротерапия</t>
  </si>
  <si>
    <t>C03.000.005.12</t>
  </si>
  <si>
    <t>Рентгеноэндоваскулярная эмболизация при варикоцеле</t>
  </si>
  <si>
    <t>C03.000.005.13</t>
  </si>
  <si>
    <t>Рентгенография по Флейшнеру</t>
  </si>
  <si>
    <t>C03.000.005.16</t>
  </si>
  <si>
    <t>Ретроградная пиелография</t>
  </si>
  <si>
    <t>C01.000.001.5</t>
  </si>
  <si>
    <t>Ретроградная холецистохолангиография</t>
  </si>
  <si>
    <t>C01.000.001.6</t>
  </si>
  <si>
    <t>Ретроградная холецистохолангиография с папиллосфинктеротомией</t>
  </si>
  <si>
    <t>C01.000.001.7</t>
  </si>
  <si>
    <t>Ретроградная холецистохолангиография с папиллосфинктеротомией и экстракцией конкрементов</t>
  </si>
  <si>
    <t>C03.066.005</t>
  </si>
  <si>
    <t>Фистулография</t>
  </si>
  <si>
    <t>C88.470.011.1</t>
  </si>
  <si>
    <t>Целиакография</t>
  </si>
  <si>
    <t>C03.056.005</t>
  </si>
  <si>
    <t>Обзорная урография</t>
  </si>
  <si>
    <t>C03.056.005.2</t>
  </si>
  <si>
    <t>Экскреторная урография (без стоимости контраста)</t>
  </si>
  <si>
    <t>C03.056.005.3</t>
  </si>
  <si>
    <t>Антеградная урография (без стоимости контраста)</t>
  </si>
  <si>
    <t>C03.056.005.4</t>
  </si>
  <si>
    <t>Ретроградная урография (без стоимости контраста)</t>
  </si>
  <si>
    <t>C03.061.005</t>
  </si>
  <si>
    <t>Цистография (без стоимости контраста)</t>
  </si>
  <si>
    <t>C03.064.005</t>
  </si>
  <si>
    <t>Уретерография (без стоимости контраста)</t>
  </si>
  <si>
    <t>C03.000.005.20</t>
  </si>
  <si>
    <t>Определение локализации стента в любой анатомической зоне методом рентгенографии</t>
  </si>
  <si>
    <t>C03.053.005</t>
  </si>
  <si>
    <t>Холецистография (без стоимости контраста)</t>
  </si>
  <si>
    <t>D45.161.016</t>
  </si>
  <si>
    <t>Определение локализации дуоденального зонда методом рентгенографии</t>
  </si>
  <si>
    <t>C03.056.005.6</t>
  </si>
  <si>
    <t>Антеградная урография (с контрастированием)</t>
  </si>
  <si>
    <t>C03.056.005.7</t>
  </si>
  <si>
    <t>Ретроградная урография (с контрастированием)</t>
  </si>
  <si>
    <t>C03.061.005.1</t>
  </si>
  <si>
    <t>Цистография (с контрастированием)</t>
  </si>
  <si>
    <t>E10.000.008</t>
  </si>
  <si>
    <t>Повторная распечатка снимков (КТ, МРТ)</t>
  </si>
  <si>
    <t>E10.000.009</t>
  </si>
  <si>
    <t>Считывание и получение рентгеновских снимков на оцифровщике</t>
  </si>
  <si>
    <t>E10.000.010</t>
  </si>
  <si>
    <t>Определение объема планируемого для резекции фрагмента печени на компьютерном томографе</t>
  </si>
  <si>
    <t>14.6 Сцинтиграфия, однофотонная эмиссионная КТ (ОФЭКТ)</t>
  </si>
  <si>
    <t>C04.010.009.1</t>
  </si>
  <si>
    <t>Однофотонная эмиссионная КТ перфузионная статическая головного мозга (3 проекции)</t>
  </si>
  <si>
    <t>C04.000.009.3</t>
  </si>
  <si>
    <t>Однофотонная эмиссионная КТ перфузионная легких (4-8 проекции)</t>
  </si>
  <si>
    <t>C04.000.009.4</t>
  </si>
  <si>
    <t>Однофотонная эмиссионная КТ перфузионная миокарда в покое</t>
  </si>
  <si>
    <t>C04.000.009.5</t>
  </si>
  <si>
    <t>Однофотонная эмиссионная КТ перфузионная миокарда с нагрузочной пробой</t>
  </si>
  <si>
    <t>C04.005.009.1</t>
  </si>
  <si>
    <t>Однофотонная эмиссионная КТ динамическая легких (4 проекции)</t>
  </si>
  <si>
    <t>C04.001.009.1</t>
  </si>
  <si>
    <t>Однофотонная эмиссионная КТ статическая миокарда (3 проекции)</t>
  </si>
  <si>
    <t>C04.006.009.1</t>
  </si>
  <si>
    <t>Сцинтиграфия щитовидной железы</t>
  </si>
  <si>
    <t>C04.000.009.6</t>
  </si>
  <si>
    <t>Ангиосцинтиграфия динамическая сосудов конечностей</t>
  </si>
  <si>
    <t>C04.014.009.1</t>
  </si>
  <si>
    <t>Сцинтиграфия динамическая почек</t>
  </si>
  <si>
    <t>C04.000.009.1</t>
  </si>
  <si>
    <t>Сцинтиграфия паращитовидной железы</t>
  </si>
  <si>
    <t>C04.002.009.1</t>
  </si>
  <si>
    <t>C04.004.009.1</t>
  </si>
  <si>
    <t>Сцинтиграфия статическая скелета (каждая последующая проекция)</t>
  </si>
  <si>
    <t>C04.008.009.1</t>
  </si>
  <si>
    <t>Однофотонная эмиссионная КТ статическая гепатобилиарной системы</t>
  </si>
  <si>
    <t>14.7 УЗДГ</t>
  </si>
  <si>
    <t>C03.000.003.2</t>
  </si>
  <si>
    <t>УЗДГ артерий интракраниального бассейна у детей</t>
  </si>
  <si>
    <t>C03.000.003.3</t>
  </si>
  <si>
    <t>УЗДГ артерий интракраниального бассейна у взрослых</t>
  </si>
  <si>
    <t>C03.000.003.4</t>
  </si>
  <si>
    <t>УЗДГ сосудов глаза у взрослых</t>
  </si>
  <si>
    <t>C03.002.003.1</t>
  </si>
  <si>
    <t>УЗДГ артерий брахиоцефального ствола (артерий экстракраниального бассейна) у детей</t>
  </si>
  <si>
    <t>C03.005.003.1</t>
  </si>
  <si>
    <t>УЗДГ брюшной части аорты и ее ветвей у детей</t>
  </si>
  <si>
    <t>C03.005.003</t>
  </si>
  <si>
    <t>УЗДГ брюшной части аорты и ее ветвей у взрослых</t>
  </si>
  <si>
    <t>C03.014.003</t>
  </si>
  <si>
    <t>УЗДГ вен верхних конечностей у взрослых</t>
  </si>
  <si>
    <t>C03.012.003.1</t>
  </si>
  <si>
    <t>УЗДГ периферических артерий верхних конечностей у детей</t>
  </si>
  <si>
    <t>C03.014.003.1</t>
  </si>
  <si>
    <t>УЗДГ вен верхних конечностей у детей</t>
  </si>
  <si>
    <t>C03.006.003</t>
  </si>
  <si>
    <t>УЗДГ сосудов печени у взрослых</t>
  </si>
  <si>
    <t>C03.006.003.1</t>
  </si>
  <si>
    <t>УЗДГ сосудов печени у детей</t>
  </si>
  <si>
    <t>C03.001.003.1</t>
  </si>
  <si>
    <t>УЗДГ сосудов плода</t>
  </si>
  <si>
    <t>C03.008.003</t>
  </si>
  <si>
    <t>УЗДГ сосудов почек у взрослых</t>
  </si>
  <si>
    <t>C03.008.003.2</t>
  </si>
  <si>
    <t>УЗДГ сосудов почек у детей</t>
  </si>
  <si>
    <t>C03.007.003.1</t>
  </si>
  <si>
    <t>УЗДГ сосудов селезенки</t>
  </si>
  <si>
    <t>C03.000.003.6</t>
  </si>
  <si>
    <t>УЗДГ сосудов женских половых органов</t>
  </si>
  <si>
    <t>C03.009.003.1</t>
  </si>
  <si>
    <t>УЗДГ сосудов яичек у детей</t>
  </si>
  <si>
    <t>C03.009.003</t>
  </si>
  <si>
    <t>УЗДГ сосудов яичка у взрослых</t>
  </si>
  <si>
    <t>C03.012.003.2</t>
  </si>
  <si>
    <t>УЗДГ периферических артерий нижних конечностей у детей</t>
  </si>
  <si>
    <t>C03.016.003.1</t>
  </si>
  <si>
    <t>УЗДГ артерий верхних конечностей</t>
  </si>
  <si>
    <t>C03.012.003</t>
  </si>
  <si>
    <t>УЗДГ артерий нижних конечностей</t>
  </si>
  <si>
    <t>C03.002.003.2</t>
  </si>
  <si>
    <t>УЗДГ брахиоцефального ствола (артерий экстракраниального бассейна) взр.</t>
  </si>
  <si>
    <t>C03.013.003</t>
  </si>
  <si>
    <t>УЗДГ вен нижних конечностей у взрослых</t>
  </si>
  <si>
    <t>C03.013.003.1</t>
  </si>
  <si>
    <t>УЗДГ вен нижних конечностей у детей</t>
  </si>
  <si>
    <t>C03.000.003.20</t>
  </si>
  <si>
    <t>УЗДГ височной артерии</t>
  </si>
  <si>
    <t>14.8 УЗИ, ЭХО, соноэластография</t>
  </si>
  <si>
    <t>C03.004.003.1</t>
  </si>
  <si>
    <t>УЗИ головного мозга</t>
  </si>
  <si>
    <t>C03.027.004.4</t>
  </si>
  <si>
    <t>УЗИ глаз у взрослых (2 глаза)</t>
  </si>
  <si>
    <t>C03.027.004.5</t>
  </si>
  <si>
    <t>УЗИ глаз у детей (2 глаза)</t>
  </si>
  <si>
    <t>C03.025.004</t>
  </si>
  <si>
    <t>УЗИ слюнных желез у взрослых</t>
  </si>
  <si>
    <t>C03.025.004.2</t>
  </si>
  <si>
    <t>УЗИ слюнных желез у детей</t>
  </si>
  <si>
    <t>C03.026.004</t>
  </si>
  <si>
    <t>УЗИ пазух носа у взрослых</t>
  </si>
  <si>
    <t>C03.026.004.2</t>
  </si>
  <si>
    <t>УЗИ пазух носа у детей</t>
  </si>
  <si>
    <t>C03.046.004</t>
  </si>
  <si>
    <t>Соноэластография щитовидной железы</t>
  </si>
  <si>
    <t>C03.017.004.7</t>
  </si>
  <si>
    <t>УЗИ щитовидной железы и лимфоузлов у взрослых</t>
  </si>
  <si>
    <t>C03.017.004.5</t>
  </si>
  <si>
    <t>УЗИ щитовидной железы и лимфоузлов у детей</t>
  </si>
  <si>
    <t>C03.024.004</t>
  </si>
  <si>
    <t>УЗИ забрюшинного пространства у взрослых</t>
  </si>
  <si>
    <t>C03.024.004.2</t>
  </si>
  <si>
    <t>УЗИ забрюшинного пространства у детей</t>
  </si>
  <si>
    <t>C03.019.004.5</t>
  </si>
  <si>
    <t>УЗИ плечевых суставов у взрослых</t>
  </si>
  <si>
    <t>C03.019.004.6</t>
  </si>
  <si>
    <t>УЗИ плечевых суставов у детей</t>
  </si>
  <si>
    <t>C03.037.004.5</t>
  </si>
  <si>
    <t>УЗИ локтевых суставов у взрослых</t>
  </si>
  <si>
    <t>C03.037.004.6</t>
  </si>
  <si>
    <t>УЗИ локтевых суставов у детей</t>
  </si>
  <si>
    <t>C03.037.004.7</t>
  </si>
  <si>
    <t>УЗИ лучезапястных суставов у взрослых</t>
  </si>
  <si>
    <t>C03.037.004.8</t>
  </si>
  <si>
    <t>УЗИ лучезапястных суставов у детей</t>
  </si>
  <si>
    <t>C03.043.004</t>
  </si>
  <si>
    <t>УЗИ кисти у взрослых</t>
  </si>
  <si>
    <t>C03.043.004.1</t>
  </si>
  <si>
    <t>УЗИ кисти у детей</t>
  </si>
  <si>
    <t>C02.012.000</t>
  </si>
  <si>
    <t>C03.030.004.1</t>
  </si>
  <si>
    <t>Эхогистеросальпингоскопия</t>
  </si>
  <si>
    <t>C03.020.004.1</t>
  </si>
  <si>
    <t>Эхоэнцефалоскопия</t>
  </si>
  <si>
    <t>C03.018.004.4</t>
  </si>
  <si>
    <t>УЗИ грудных желез у мужчин</t>
  </si>
  <si>
    <t>C03.018.004.6</t>
  </si>
  <si>
    <t>УЗИ грудных желез у детей</t>
  </si>
  <si>
    <t>C03.047.004</t>
  </si>
  <si>
    <t>Соноэластография молочной железы</t>
  </si>
  <si>
    <t>C03.018.004</t>
  </si>
  <si>
    <t>УЗИ молочных желез и лимфоузлов</t>
  </si>
  <si>
    <t>C03.048.004</t>
  </si>
  <si>
    <t>Соноэластография печени</t>
  </si>
  <si>
    <t>C03.049.004</t>
  </si>
  <si>
    <t>Соноэластография почек</t>
  </si>
  <si>
    <t>C03.053.004</t>
  </si>
  <si>
    <t>Соноэластография мягких тканей у взрослых</t>
  </si>
  <si>
    <t>C03.053.004.1</t>
  </si>
  <si>
    <t>Соноэластография мягких тканей у детей</t>
  </si>
  <si>
    <t>C03.052.004.1</t>
  </si>
  <si>
    <t>Соноэластография региональных лимфоузлов у взрослых</t>
  </si>
  <si>
    <t>C03.052.004.2</t>
  </si>
  <si>
    <t>Соноэластография региональных лимфоузлов у детей</t>
  </si>
  <si>
    <t>C02.019.000</t>
  </si>
  <si>
    <t>УЗИ головного мозга (нейросонография)</t>
  </si>
  <si>
    <t>C03.008.004.2</t>
  </si>
  <si>
    <t>УЗИ комплексное (печени, желчного пузыря, поджелудочной железы, селезенки, почек) детский</t>
  </si>
  <si>
    <t>C03.008.004</t>
  </si>
  <si>
    <t>УЗИ комплексное (печени, желчного пузыря, поджелудочной железы, селезенки, почек) взрослый</t>
  </si>
  <si>
    <t>C03.001.004.1</t>
  </si>
  <si>
    <t>УЗИ комплексное (печени, желчного пузыря, поджелудочной железы, селезенки) взрослых</t>
  </si>
  <si>
    <t>C03.001.004.2</t>
  </si>
  <si>
    <t>УЗИ комплексное у детей (печени, желчного пузыря, поджелудочной железы, селезенки)</t>
  </si>
  <si>
    <t>C03.000.004.2</t>
  </si>
  <si>
    <t>УЗИ вилочковой железы</t>
  </si>
  <si>
    <t>C03.050.004.2</t>
  </si>
  <si>
    <t>УЗИ гинекологическое с эластографией</t>
  </si>
  <si>
    <t>C03.028.004.2</t>
  </si>
  <si>
    <t>УЗИ гинекологическое фолликулометрия</t>
  </si>
  <si>
    <t>C03.028.004</t>
  </si>
  <si>
    <t>УЗИ гинекологическое (трансабдоминально)</t>
  </si>
  <si>
    <t>C03.000.004.3</t>
  </si>
  <si>
    <t>УЗИ гинекологическое (трансректально)</t>
  </si>
  <si>
    <t>C03.031.004.4</t>
  </si>
  <si>
    <t>УЗИ при беременности  (определение срока беременности)</t>
  </si>
  <si>
    <t>D88.790.001</t>
  </si>
  <si>
    <t>Пункционная биопсия под контролем УЗИ</t>
  </si>
  <si>
    <t>C03.019.004.3</t>
  </si>
  <si>
    <t>УЗИ лимфатических узлов у взрослых (1 группа)</t>
  </si>
  <si>
    <t>C03.019.004.4</t>
  </si>
  <si>
    <t>УЗИ лимфатических узлов у детей (1 группа)</t>
  </si>
  <si>
    <t>C03.023.004.2</t>
  </si>
  <si>
    <t>УЗИ лонного симфиза</t>
  </si>
  <si>
    <t>C03.000.004.14</t>
  </si>
  <si>
    <t>УЗИ сердца плода (фетальная эхокардиография)</t>
  </si>
  <si>
    <t>C03.031.004.1</t>
  </si>
  <si>
    <t>УЗИ плода в I-III триместре при одноплодной беременности (не скрининговое)</t>
  </si>
  <si>
    <t>C03.031.004.3</t>
  </si>
  <si>
    <t>УЗИ плода в 11-13 недель и 6 дней (I скрининг)</t>
  </si>
  <si>
    <t>C03.032.004.1</t>
  </si>
  <si>
    <t>УЗИ плода в 20-22 недели (II скрининг)</t>
  </si>
  <si>
    <t>C03.032.004.2</t>
  </si>
  <si>
    <t>УЗИ плода в 30-32 недели (III скрининг)</t>
  </si>
  <si>
    <t>C03.000.003.12</t>
  </si>
  <si>
    <t>Допплерография маточной артерии</t>
  </si>
  <si>
    <t>C03.000.003.13</t>
  </si>
  <si>
    <t>Допплерография нижней полой вены и подвздошных вен</t>
  </si>
  <si>
    <t>C03.006.003.2</t>
  </si>
  <si>
    <t>Допплерография системы воротной вены</t>
  </si>
  <si>
    <t>C03.000.004.5</t>
  </si>
  <si>
    <t>Допплерометрическое исследование во II-III триместре при одноплодной беременности</t>
  </si>
  <si>
    <t>C03.000.004.12</t>
  </si>
  <si>
    <t>УЗИ плода во II-III триместре при одноплодной беременности с допплерометрическим исследованием</t>
  </si>
  <si>
    <t>C03.000.004.20</t>
  </si>
  <si>
    <t>Экспертное УЗИ плода в I-III триместре при одноплодной беременности</t>
  </si>
  <si>
    <t>C03.000.004.22</t>
  </si>
  <si>
    <t>Экспертное УЗИ плода с допплерометрическим исследованием во II-III триместре при одноплодной беременности</t>
  </si>
  <si>
    <t>C03.000.004.6</t>
  </si>
  <si>
    <t>Экспертное УЗИ плода c консультированием врача при одноплодной беременности (подозрение на ВПР и заболевания плода, акушерские осложнения)</t>
  </si>
  <si>
    <t>C03.000.004.11</t>
  </si>
  <si>
    <t>УЗИ плода в I-III триместре при многоплодной беременности (не скрининговое)</t>
  </si>
  <si>
    <t>C03.000.004.8</t>
  </si>
  <si>
    <t>УЗИ плода в 11-13 недель и 6 дней при многоплодной беременности (I скрининг)</t>
  </si>
  <si>
    <t>C03.000.004.9</t>
  </si>
  <si>
    <t>УЗИ плода в 20-22 недели при многоплодной беременности (II скрининг)</t>
  </si>
  <si>
    <t>C03.000.004.10</t>
  </si>
  <si>
    <t>УЗИ плода в 30-32 недели при многоплодной беременности (III скрининг)</t>
  </si>
  <si>
    <t>C03.000.004.7</t>
  </si>
  <si>
    <t>Допплерометрическое исследование во II-III триместре при многоплодной беременности</t>
  </si>
  <si>
    <t>C03.000.004.13</t>
  </si>
  <si>
    <t>УЗИ плода во II-III триместре при многоплодной беременности с допплерометрическим исследованием</t>
  </si>
  <si>
    <t>C03.000.004.19</t>
  </si>
  <si>
    <t>Экспертное УЗИ плода в I-III триместре при многоплодной беременности</t>
  </si>
  <si>
    <t>C03.000.004.21</t>
  </si>
  <si>
    <t>Экспертное УЗИ плода во II-III триместре при многоплодной беременности с допплерометрическим исследованием</t>
  </si>
  <si>
    <t>C03.000.004.23</t>
  </si>
  <si>
    <t>Экспертное УЗИ плода с консультированием врача при многоплодной беременности (подозрение на ВПР и заболевания плода, акушерские осложнения)</t>
  </si>
  <si>
    <t>C03.029.004.2</t>
  </si>
  <si>
    <t>Ультразвуковая цервикометрия</t>
  </si>
  <si>
    <t>C03.033.004</t>
  </si>
  <si>
    <t>УЗИ плода в 3D режиме</t>
  </si>
  <si>
    <t>C03.002.004</t>
  </si>
  <si>
    <t>УЗИ печени у взрослых</t>
  </si>
  <si>
    <t>C03.002.004.1</t>
  </si>
  <si>
    <t>УЗИ печени у детей</t>
  </si>
  <si>
    <t>C03.008.004.4</t>
  </si>
  <si>
    <t>УЗИ печени и желчного пузыря у взрослых</t>
  </si>
  <si>
    <t>C03.008.004.6</t>
  </si>
  <si>
    <t>УЗИ печени и желчного пузыря у детей</t>
  </si>
  <si>
    <t>C03.008.004.8</t>
  </si>
  <si>
    <t>УЗИ печени и поджелудочной железы у взрослых</t>
  </si>
  <si>
    <t>C03.008.004.10</t>
  </si>
  <si>
    <t>УЗИ печени и поджелудочной железы у детей</t>
  </si>
  <si>
    <t>C03.022.004.1</t>
  </si>
  <si>
    <t>УЗИ плевральной полости</t>
  </si>
  <si>
    <t>C03.003.004</t>
  </si>
  <si>
    <t>УЗИ желчного пузыря с определением функции у взрослых</t>
  </si>
  <si>
    <t>C03.003.004.1</t>
  </si>
  <si>
    <t>УЗИ желчного пузыря с определением функции у детей</t>
  </si>
  <si>
    <t>C03.007.004</t>
  </si>
  <si>
    <t>УЗИ надпочечников у взрослых</t>
  </si>
  <si>
    <t>C03.007.004.2</t>
  </si>
  <si>
    <t>УЗИ надпочечников у детей</t>
  </si>
  <si>
    <t>C03.016.004</t>
  </si>
  <si>
    <t>УЗИ органов мошонки у взрослых</t>
  </si>
  <si>
    <t>C03.016.004.2</t>
  </si>
  <si>
    <t>УЗИ органов мошонки у детей</t>
  </si>
  <si>
    <t>C03.017.004.1</t>
  </si>
  <si>
    <t>УЗИ паращитовидной железы у взрослых</t>
  </si>
  <si>
    <t>C03.017.004.3</t>
  </si>
  <si>
    <t>УЗИ паращитовидной железы у детей</t>
  </si>
  <si>
    <t>C03.012.004.4</t>
  </si>
  <si>
    <t>УЗИ мочевого пузыря</t>
  </si>
  <si>
    <t>C03.012.004</t>
  </si>
  <si>
    <t>УЗИ мочевого пузыря с определением остаточной мочи у взрослых</t>
  </si>
  <si>
    <t>C03.012.004.1</t>
  </si>
  <si>
    <t>УЗИ мочевого пузыря с определением остаточной мочи у детей</t>
  </si>
  <si>
    <t>C03.005.004.4</t>
  </si>
  <si>
    <t>УЗИ поджелудочной железы у взрослых</t>
  </si>
  <si>
    <t>C03.005.004.6</t>
  </si>
  <si>
    <t>УЗИ поджелудочной железы у детей</t>
  </si>
  <si>
    <t>C03.006.004</t>
  </si>
  <si>
    <t>УЗИ почек у взрослых</t>
  </si>
  <si>
    <t>C03.006.004.2</t>
  </si>
  <si>
    <t>УЗИ почек у детей</t>
  </si>
  <si>
    <t>C03.010.004.4</t>
  </si>
  <si>
    <t>УЗИ почек и надпочечников у взрослых</t>
  </si>
  <si>
    <t>C03.010.004.6</t>
  </si>
  <si>
    <t>УЗИ почек и надпочечников у детей</t>
  </si>
  <si>
    <t>C03.013.004.2</t>
  </si>
  <si>
    <t>УЗИ предстательной железы (трансабдоминально)</t>
  </si>
  <si>
    <t>C03.014.004</t>
  </si>
  <si>
    <t>Трансректальное   исследование  промежности</t>
  </si>
  <si>
    <t>C03.014.004.2</t>
  </si>
  <si>
    <t>УЗИ предстательной железы (трансректально)</t>
  </si>
  <si>
    <t>C03.051.004</t>
  </si>
  <si>
    <t>УЗИ предстательной железы с эластографией</t>
  </si>
  <si>
    <t>C03.000.003.14</t>
  </si>
  <si>
    <t>УЗИ предстательной железы с допплерографией</t>
  </si>
  <si>
    <t>C03.000.003.15</t>
  </si>
  <si>
    <t>УЗИ предстательной железы с эластографией и допплерографией</t>
  </si>
  <si>
    <t>C03.000.003.7</t>
  </si>
  <si>
    <t>УЗИ трансплантированных печени с УЗДГ</t>
  </si>
  <si>
    <t>C03.000.003.11</t>
  </si>
  <si>
    <t>УЗИ трансплантированных почек с УЗДГ</t>
  </si>
  <si>
    <t>C03.013.004</t>
  </si>
  <si>
    <t>УЗИ предстательной железы, мочевого пузыря с определением остаточной мочи</t>
  </si>
  <si>
    <t>C03.004.004</t>
  </si>
  <si>
    <t>УЗИ селезенки у взрослых</t>
  </si>
  <si>
    <t>C03.004.004.2</t>
  </si>
  <si>
    <t>УЗИ селезенки у детей</t>
  </si>
  <si>
    <t>C03.000.004.17</t>
  </si>
  <si>
    <t>УЗИ тазобедренных суставов у взрослых</t>
  </si>
  <si>
    <t>C03.000.004.18</t>
  </si>
  <si>
    <t>УЗИ тазобедренных суставов у детей</t>
  </si>
  <si>
    <t>C03.000.004.4</t>
  </si>
  <si>
    <t>УЗИ тазобедренных суставов у детей (до 1 года)</t>
  </si>
  <si>
    <t>C03.037.004.1</t>
  </si>
  <si>
    <t>УЗИ голеностопных суставов у взрослых</t>
  </si>
  <si>
    <t>C03.037.004.2</t>
  </si>
  <si>
    <t>УЗИ голеностопных суставов у детей</t>
  </si>
  <si>
    <t>C03.037.004.3</t>
  </si>
  <si>
    <t>УЗИ коленных суставов у взрослых</t>
  </si>
  <si>
    <t>C03.037.004.4</t>
  </si>
  <si>
    <t>УЗИ коленных суставов у детей</t>
  </si>
  <si>
    <t>C03.000.004.15</t>
  </si>
  <si>
    <t>УЗИ стоп у взрослых</t>
  </si>
  <si>
    <t>C03.000.004.16</t>
  </si>
  <si>
    <t>УЗИ стоп у детей</t>
  </si>
  <si>
    <t>C03.000.004.25</t>
  </si>
  <si>
    <t>Экспертное допплерометрическое исследование плода во II-III триместрах при одноплодной беременности</t>
  </si>
  <si>
    <t>C03.000.004.26</t>
  </si>
  <si>
    <t>Экспертное допплерометрическое исследование плода во II-III триместрах при многоплодной беременности</t>
  </si>
  <si>
    <t>C03.000.004.27</t>
  </si>
  <si>
    <t>Экспертное УЗИ плода в 3D/4D режиме с записью на CD-R диск</t>
  </si>
  <si>
    <t>C03.000.003.16</t>
  </si>
  <si>
    <t>Допплерография репаративной регенерации переломов костей</t>
  </si>
  <si>
    <t>C03.000.003.17</t>
  </si>
  <si>
    <t>TIPS трансъюгулярный внутрипеченочный портосистемный анастомоз</t>
  </si>
  <si>
    <t>C03.002.004.4</t>
  </si>
  <si>
    <t>УЗИ органов гепатодуоденальной зоны  (экспертное)</t>
  </si>
  <si>
    <t>C03.016.003.2</t>
  </si>
  <si>
    <t>Допплерография артерий верхних конечностей с функциональной пробой</t>
  </si>
  <si>
    <t>C03.000.003.18</t>
  </si>
  <si>
    <t>Допплерография сосудов малого таза</t>
  </si>
  <si>
    <t>C03.067.005.1</t>
  </si>
  <si>
    <t>Эхогистеросальпингография</t>
  </si>
  <si>
    <t>15. Лабораторные услуги</t>
  </si>
  <si>
    <t>15.1 Гематологические исследования</t>
  </si>
  <si>
    <t>B02.061.002.1</t>
  </si>
  <si>
    <t>Измерение скорости оседания эритроцитов (СОЭ)</t>
  </si>
  <si>
    <t>B02.096.001.1</t>
  </si>
  <si>
    <t>Обнаружение LE-клеток крови ручным методом</t>
  </si>
  <si>
    <t>B01.101.001.1</t>
  </si>
  <si>
    <t>Обнаружение плазмодиумов малярии методом "толстая капля"</t>
  </si>
  <si>
    <t>B02.113.002</t>
  </si>
  <si>
    <t>B04.311.001</t>
  </si>
  <si>
    <t>Определение времени кровотечения ручным методом</t>
  </si>
  <si>
    <t>B04.313.001</t>
  </si>
  <si>
    <t>Определение времени свертывания крови ручным методом</t>
  </si>
  <si>
    <t>B02.421.001.1</t>
  </si>
  <si>
    <t>Определение осмотической резистентности эритроцитов крови ручным методом</t>
  </si>
  <si>
    <t>B02.528.001.1</t>
  </si>
  <si>
    <t>Подсчет лейкоцитарной формулы</t>
  </si>
  <si>
    <t>B02.531.001.1</t>
  </si>
  <si>
    <t>Подсчет миелограммы и характеристика костно-мозгового кроветворения ручным методом</t>
  </si>
  <si>
    <t>B02.534.001.1</t>
  </si>
  <si>
    <t>Подсчёт тромбоцитов в крови ручным методом</t>
  </si>
  <si>
    <t>B02.000.001.1</t>
  </si>
  <si>
    <t>Цитохимическое исследование костного мозга</t>
  </si>
  <si>
    <t>15.2 Общеклинические исследования</t>
  </si>
  <si>
    <t>B01.479.001.1</t>
  </si>
  <si>
    <t>Анализ мочи на суточную протеинурию</t>
  </si>
  <si>
    <t>B01.004.001.1</t>
  </si>
  <si>
    <t>Анализ мочи по Зимницкому</t>
  </si>
  <si>
    <t>B01.005.001.1</t>
  </si>
  <si>
    <t>Анализ мочи по Нечипоренко</t>
  </si>
  <si>
    <t>B01.089.001.1</t>
  </si>
  <si>
    <t>Исследование выпотной жидкости, экссудатов и транссудатов</t>
  </si>
  <si>
    <t>B01.073.001</t>
  </si>
  <si>
    <t>Исследование кала (Копрограмма) общеклиническое ручным методом</t>
  </si>
  <si>
    <t>B01.109.001</t>
  </si>
  <si>
    <t>Исследование перианального соскоба ручным методом</t>
  </si>
  <si>
    <t>B01.075.001.1</t>
  </si>
  <si>
    <t>Исследование мокроты общеклиническое</t>
  </si>
  <si>
    <t>B01.077.001.1</t>
  </si>
  <si>
    <t>Исследование мочи общеклиническое (общий анализ мочи) на анализаторе</t>
  </si>
  <si>
    <t>B01.081.001</t>
  </si>
  <si>
    <t>Исследование секрета простаты общеклиническое ручным методом</t>
  </si>
  <si>
    <t>B01.082.002</t>
  </si>
  <si>
    <t>Исследование семенной жидкости общеклиническое (спермограмма)</t>
  </si>
  <si>
    <t>B01.091.001.1</t>
  </si>
  <si>
    <t>Микроскопия мазка на демодекоз</t>
  </si>
  <si>
    <t>B01.069.001.1</t>
  </si>
  <si>
    <t>Микроскопия мазка на патогенные грибы</t>
  </si>
  <si>
    <t>B01.107.001.1</t>
  </si>
  <si>
    <t>Микроскопия мазка на чесоточный клещ</t>
  </si>
  <si>
    <t>B01.104.001.5</t>
  </si>
  <si>
    <t xml:space="preserve">Обнаружение скрытой крови в кале методом хроматографии (FOB тест) </t>
  </si>
  <si>
    <t>B01.100.001</t>
  </si>
  <si>
    <t>Обнаружение яиц гельминтов и простейших в кале</t>
  </si>
  <si>
    <t>B01.087.001.1</t>
  </si>
  <si>
    <t>Общий анализ ликвора</t>
  </si>
  <si>
    <t>B01.341.002.1</t>
  </si>
  <si>
    <t>Определение желчных пигментов в моче</t>
  </si>
  <si>
    <t>B01.355.002.1</t>
  </si>
  <si>
    <t>Определение кетоновых тел в моче на анализаторе</t>
  </si>
  <si>
    <t>B01.104.001.3</t>
  </si>
  <si>
    <t>Определение норовируса в кале</t>
  </si>
  <si>
    <t>B01.104.001.4</t>
  </si>
  <si>
    <t>Определение ротовируса в кале</t>
  </si>
  <si>
    <t>B09.813.020.1</t>
  </si>
  <si>
    <t>Определение H. pylori (хеликобактер) в кале методом иммунохроматографии</t>
  </si>
  <si>
    <t>B01.089.001.2</t>
  </si>
  <si>
    <t>Исследование диализата</t>
  </si>
  <si>
    <t>B03.549.002</t>
  </si>
  <si>
    <t>Пренатальный скрининг 1 триместр</t>
  </si>
  <si>
    <t>B03.546.002</t>
  </si>
  <si>
    <t>Пренатальный скрининг 2 триместр</t>
  </si>
  <si>
    <t>15.3 Коагулогические исследования</t>
  </si>
  <si>
    <t>B04.149.002.1</t>
  </si>
  <si>
    <t>Определение активированного частичного тромбопластинового времени (АЧТВ) в плазме крови на анализаторе</t>
  </si>
  <si>
    <t>B04.153.002.1</t>
  </si>
  <si>
    <t>Определение активности протеина C в плазме крови на анализаторе</t>
  </si>
  <si>
    <t>B04.154.002.1</t>
  </si>
  <si>
    <t>B04.288.002.1</t>
  </si>
  <si>
    <t>Определение антитромбина III в плазме крови на анализаторе</t>
  </si>
  <si>
    <t>B04.308.002.1</t>
  </si>
  <si>
    <t>Определение волчаночного антикоагулянта в плазме крови (ВА), с подтверждающим тестом</t>
  </si>
  <si>
    <t>B04.343.002.1</t>
  </si>
  <si>
    <t>Определение ингибитора к фактору IX в плазме крови на анализаторе</t>
  </si>
  <si>
    <t>B04.344.002.1</t>
  </si>
  <si>
    <t>Определение ингибитора к фактору VIII в плазме крови на анализаторе</t>
  </si>
  <si>
    <t>B04.358.002</t>
  </si>
  <si>
    <t>Определение количественного D - димер в плазме крови на анализаторе</t>
  </si>
  <si>
    <t>B04.379.002.1</t>
  </si>
  <si>
    <t>Определение протромбинового времени с последующим расчетом ПТИ и международного нормализованного отношения</t>
  </si>
  <si>
    <t>B04.487.002.1</t>
  </si>
  <si>
    <t>Определение тромбинового времени (ТВ) в плазме крови на анализаторе</t>
  </si>
  <si>
    <t>B04.491.002.1</t>
  </si>
  <si>
    <t>Определение фактора IX в плазме крови на анализаторе</t>
  </si>
  <si>
    <t>B04.492.002.1</t>
  </si>
  <si>
    <t>Определение фактора V в плазме крови на анализаторе</t>
  </si>
  <si>
    <t>B04.493.002.1</t>
  </si>
  <si>
    <t>Определение фактора VII в плазме крови на анализаторе</t>
  </si>
  <si>
    <t>B04.494.002.1</t>
  </si>
  <si>
    <t>Определение фактора VIII в плазме крови на анализаторе</t>
  </si>
  <si>
    <t>B04.501.002.1</t>
  </si>
  <si>
    <t>Определение фибриногена в плазме крови на анализаторе</t>
  </si>
  <si>
    <t>15.4 Биохимические исследования</t>
  </si>
  <si>
    <t>B03.115.002</t>
  </si>
  <si>
    <t>Определение "C" реактивного белка (СРБ) в сыворотке крови количественно</t>
  </si>
  <si>
    <t>B03.155.002</t>
  </si>
  <si>
    <t>Определение аланинаминотрансферазы (АЛаТ) в сыворотке крови на анализаторе</t>
  </si>
  <si>
    <t>B03.156.002</t>
  </si>
  <si>
    <t>Определение альбумина в сыворотке крови на анализаторе</t>
  </si>
  <si>
    <t>B03.160.002</t>
  </si>
  <si>
    <t>Определение амилазы панкреатической в сыворотке крови на анализаторе</t>
  </si>
  <si>
    <t>B03.206.002</t>
  </si>
  <si>
    <t>Определение антистрептолизина "O" в сыворотке крови количественно на анализаторе</t>
  </si>
  <si>
    <t>B03.293.002</t>
  </si>
  <si>
    <t>Определение аспартатаминотрансферазы (АСаТ) в сыворотке крови на анализаторе</t>
  </si>
  <si>
    <t>B01.298.002.1</t>
  </si>
  <si>
    <t>Определение белка Бен-Джонса методом электрофореза в моче</t>
  </si>
  <si>
    <t>B03.316.002</t>
  </si>
  <si>
    <t>Определение гаммаглютамилтранспептидазы (ГГТП) в сыворотке крови на анализаторе</t>
  </si>
  <si>
    <t>B03.328.002</t>
  </si>
  <si>
    <t>Определение гликозилированного гемоглобина в крови на анализаторе</t>
  </si>
  <si>
    <t>B03.335.002.1</t>
  </si>
  <si>
    <t>Определение глюкозы на анализаторе</t>
  </si>
  <si>
    <t>B03.317.002.1</t>
  </si>
  <si>
    <t>Определение гаптоглобина в крови на анализаторе</t>
  </si>
  <si>
    <t>B03.340.002</t>
  </si>
  <si>
    <t>Определение железа (Fe) в сыворотке крови на анализаторе</t>
  </si>
  <si>
    <t>B06.405.006.1</t>
  </si>
  <si>
    <t>Определение иммуноглобулина A</t>
  </si>
  <si>
    <t>B06.407.012.1</t>
  </si>
  <si>
    <t>Определение иммуноглобулина G</t>
  </si>
  <si>
    <t>B06.408.012.1</t>
  </si>
  <si>
    <t>Определение иммуноглобулина M</t>
  </si>
  <si>
    <t>B03.353.002.1</t>
  </si>
  <si>
    <t>Определение кальция (Ca) на анализаторе</t>
  </si>
  <si>
    <t>B03.359.002.1</t>
  </si>
  <si>
    <t>Определение компонентов комплимента C3 в сыворотке крови на анализаторе</t>
  </si>
  <si>
    <t>B03.360.002.1</t>
  </si>
  <si>
    <t>Определение компонентов комплимента C4 в сыворотке крови на анализаторе</t>
  </si>
  <si>
    <t>B03.363.002</t>
  </si>
  <si>
    <t>Определение креатинина на анализаторе</t>
  </si>
  <si>
    <t>B03.538.002.1</t>
  </si>
  <si>
    <t>Проба Реберга-Тареева</t>
  </si>
  <si>
    <t>B03.365.002</t>
  </si>
  <si>
    <t>Определение креатинфосфокиназы фракция МВ (КФК-МВ) в сыворотке крови на анализаторе</t>
  </si>
  <si>
    <t>B03.364.002.1</t>
  </si>
  <si>
    <t>Определение креатинфосфокиназы (КФК) в сыворотке крови на анализаторе</t>
  </si>
  <si>
    <t>B03.366.002</t>
  </si>
  <si>
    <t>Определение лактата (молочной кислоты) в сыворотке крови на анализаторе</t>
  </si>
  <si>
    <t>B03.367.002.1</t>
  </si>
  <si>
    <t>Определение лактатдегидрогиназы (ЛДГ) в сыворотке крови на анализаторе</t>
  </si>
  <si>
    <t>B03.370.002.1</t>
  </si>
  <si>
    <t>Определение липазы в сыворотке крови на анализаторе</t>
  </si>
  <si>
    <t>B03.371.002</t>
  </si>
  <si>
    <t>Определение липопротеидов высокой плотности в сыворотке крови на анализаторе</t>
  </si>
  <si>
    <t>B03.372.002</t>
  </si>
  <si>
    <t>Определение липопротеидов низкой плотности в сыворотке крови на анализаторе</t>
  </si>
  <si>
    <t>B03.375.002.1</t>
  </si>
  <si>
    <t>Определение магния (Mg) в сыворотке крови на анализаторе</t>
  </si>
  <si>
    <t>B03.386.002</t>
  </si>
  <si>
    <t>Определение мочевины на анализаторе</t>
  </si>
  <si>
    <t>B03.387.002</t>
  </si>
  <si>
    <t>Определение мочевой кислоты в сыворотке крови на анализаторе</t>
  </si>
  <si>
    <t>B03.394.002.1</t>
  </si>
  <si>
    <t>Определение ненасыщенной железосвязывающей способности сыворотки крови (НЖСС) на анализаторе</t>
  </si>
  <si>
    <t>B03.397.002</t>
  </si>
  <si>
    <t>Определение общего белка на анализаторе</t>
  </si>
  <si>
    <t>B03.398.002</t>
  </si>
  <si>
    <t>Определение общего билирубина в сыворотке крови на анализаторе</t>
  </si>
  <si>
    <t>B03.401.002</t>
  </si>
  <si>
    <t>Определение общего холестерина в сыворотке крови на анализаторе</t>
  </si>
  <si>
    <t>B03.435.002</t>
  </si>
  <si>
    <t>Определение прямого билирубина в сыворотке крови на анализаторе</t>
  </si>
  <si>
    <t>B03.437.002</t>
  </si>
  <si>
    <t>Определение ревматоидного фактора в сыворотке крови количественно на анализаторе</t>
  </si>
  <si>
    <t>B03.485.002.1</t>
  </si>
  <si>
    <t>Определение трансферина в сыворотке крови на анализаторе</t>
  </si>
  <si>
    <t>B03.486.002</t>
  </si>
  <si>
    <t>Определение триглицеридов в сыворотке крови на анализаторе</t>
  </si>
  <si>
    <t>B03.850.002.1</t>
  </si>
  <si>
    <t>Определение фосфора (P) на анализаторе</t>
  </si>
  <si>
    <t>B03.519.002.1</t>
  </si>
  <si>
    <t>Определение церулоплазмина в сыворотке крови на анализаторе</t>
  </si>
  <si>
    <t>B03.526.002</t>
  </si>
  <si>
    <t>Определение щелочной фосфатазы в сыворотке крови на анализаторе</t>
  </si>
  <si>
    <t>B03.555.002.1</t>
  </si>
  <si>
    <t>Тест на толерантность к глюкозе на анализаторе</t>
  </si>
  <si>
    <t>B03.000.002.3</t>
  </si>
  <si>
    <t>Электролиты в крови (калий, натрий, кальций ион.) на анализаторе</t>
  </si>
  <si>
    <t>B03.388.002.1</t>
  </si>
  <si>
    <t>Электролиты в моче (калий, натрий) на анализаторе</t>
  </si>
  <si>
    <t>B03.315.002.1</t>
  </si>
  <si>
    <t>Определение газового состава крови</t>
  </si>
  <si>
    <t>B03.851.001.1</t>
  </si>
  <si>
    <t>Электрофорез белков (методом капиллярофореза - скрининг)</t>
  </si>
  <si>
    <t>B03.557.002.1</t>
  </si>
  <si>
    <t>Типирование нормальных и патологических вариантов гемоглобина методом капиллярного электрофореза</t>
  </si>
  <si>
    <t>B03.551.002.2</t>
  </si>
  <si>
    <t>Лекарственный мониторинг вальпроевой кислоты</t>
  </si>
  <si>
    <t>B03.557.002.4</t>
  </si>
  <si>
    <t>Электрофорез белков крови (скрининг парапротеинемии и иммунофиксация)</t>
  </si>
  <si>
    <t>B03.403.002.1</t>
  </si>
  <si>
    <t>Определение альфа-амилазы</t>
  </si>
  <si>
    <t>15.5 Иммунохимические исследования</t>
  </si>
  <si>
    <t>B06.056.006.1</t>
  </si>
  <si>
    <t>CrossLaps (диагностика остеопороза)</t>
  </si>
  <si>
    <t>B06.127.006</t>
  </si>
  <si>
    <t>Определение HBsAg вирусного гепатита В в сыворотке крови</t>
  </si>
  <si>
    <t>B06.165.006.1</t>
  </si>
  <si>
    <t>HBsAg подтверждающий тест методом иммунохемилюминесценции</t>
  </si>
  <si>
    <t>B06.250.006.1</t>
  </si>
  <si>
    <t>Определение IgG к вирусу простого герпеса (I тип) в сыворотке крови</t>
  </si>
  <si>
    <t>B06.251.006.1</t>
  </si>
  <si>
    <t>Определение IgG к вирусу простого герпеса (II тип) в сыворотке крови</t>
  </si>
  <si>
    <t>B06.057.006.1</t>
  </si>
  <si>
    <t>Диагностика хронической сердечной недостаточности pro-BNP (натрийуретические пептиды) в сыворотке крови методом иммунохемилюминисценции</t>
  </si>
  <si>
    <t>B06.000.006.1</t>
  </si>
  <si>
    <t>Определение интерлейкина 6 в сыворотке крови методом иммунохемилюминисценции</t>
  </si>
  <si>
    <t>B06.276.006.1</t>
  </si>
  <si>
    <t>Количественное определение антител к вирусу гепатита А (Anti-HAV IgM)</t>
  </si>
  <si>
    <t>B06.450.006.1</t>
  </si>
  <si>
    <t>Определение C-пептида методом иммунохемилюминесценции</t>
  </si>
  <si>
    <t>B06.406.006.1</t>
  </si>
  <si>
    <t>Определение Ig E в сыворотке крови методом иммунохемилюминисценции</t>
  </si>
  <si>
    <t>B06.132.006</t>
  </si>
  <si>
    <t>Определение Ig G к цитомегаловирусу (ВПГ-V) в сыворотке крови методом иммунохемилюминисценции</t>
  </si>
  <si>
    <t>B06.134.006</t>
  </si>
  <si>
    <t>Определение Ig M к цитомегаловирусу (ВПГ-V) в сыворотке крови методом иммунохемилюминисценции</t>
  </si>
  <si>
    <t>B06.140.006</t>
  </si>
  <si>
    <t>Определение S100 в биологическом материале методом иммунохемилюминисценции</t>
  </si>
  <si>
    <t>B06.144.006.1</t>
  </si>
  <si>
    <t>Определение авидности Ig G к Toxoplasma gondii (токсоплазмоз) в сыворотке крови методом иммунохемилю</t>
  </si>
  <si>
    <t>B06.147.006.1</t>
  </si>
  <si>
    <t>Определение адренокортикотропный гормон (АКТГ) в сыворотке крови методом иммунохемилюминесценции</t>
  </si>
  <si>
    <t>B06.203.006.1</t>
  </si>
  <si>
    <t>Определение антител к рецепторам тиреотропного гормона в сыворотке крови методом иммунохемилюминесценции</t>
  </si>
  <si>
    <t>B06.204.006.1</t>
  </si>
  <si>
    <t>Определение антител к тиреоглобулину (АТ к ТГ) в сыворотке крови методом иммунохемилюминесценции</t>
  </si>
  <si>
    <t>B06.202.006</t>
  </si>
  <si>
    <t>Определение антител к тиреопероксидазе (а-ТПО) в сыворотке крови методом иммунохемилюминесценции</t>
  </si>
  <si>
    <t>B06.232.006.1</t>
  </si>
  <si>
    <t>Определение антител класса G к Toxoplasma gondii (токсоплазмоз) в сыворотке крови методом иммунохемилюминисценции</t>
  </si>
  <si>
    <t>B06.248.006.1</t>
  </si>
  <si>
    <t>Определение антител класса G к возбудителю краснухи в сыворотке крови методом иммунохемилюминесценции</t>
  </si>
  <si>
    <t>B06.269.006.1</t>
  </si>
  <si>
    <t>Определение антител класса M к Toxoplasma gondii (токсоплазмоз) в сыворотке крови методом иммунохемилюминисценции</t>
  </si>
  <si>
    <t>B06.287.006.1</t>
  </si>
  <si>
    <t>Определение антител класса M к возбудителю краснухи в сыворотке крови методом иммунохемилюминесценции</t>
  </si>
  <si>
    <t>B06.123.006</t>
  </si>
  <si>
    <t>Определение АФП (альфафетопротеин) в сыворотке крови методом иммунохемилюминесценции</t>
  </si>
  <si>
    <t>B06.305.006.1</t>
  </si>
  <si>
    <t>Определение витамина B 12 методом иммунохемилюминесценции</t>
  </si>
  <si>
    <t>B06.304.005.1</t>
  </si>
  <si>
    <t>Определение витамина D (25-OH кальциферола) в сыворотке крови методом иммунохемилюминисценции</t>
  </si>
  <si>
    <t>B06.336.006</t>
  </si>
  <si>
    <t>Определение гомоцистеина в сыворотке крови методом иммунохемилюминисценции</t>
  </si>
  <si>
    <t>B06.337.006.1</t>
  </si>
  <si>
    <t>Определение ГСПГ (глобулинсвязывающий половой гормон) в сыворотке крови методом иммунохемилюминесценции</t>
  </si>
  <si>
    <t>B06.338.006.1</t>
  </si>
  <si>
    <t>Определение дегидроэпиандростерона (ДГЭА) в сыворотке крови методом иммунохемилюминесценции</t>
  </si>
  <si>
    <t>B06.346.006.1</t>
  </si>
  <si>
    <t>Определение инсулина в сыворотке крови методом иммунохемилюминесценции</t>
  </si>
  <si>
    <t>B06.351.006.1</t>
  </si>
  <si>
    <t>Определение кальцитонина в сыворотке крови методом иммунохемилюминисценции</t>
  </si>
  <si>
    <t>B03.551.002.5</t>
  </si>
  <si>
    <t>Определение концентрации такролимуса в сыворотке крови методом иммунохемилюминесценции</t>
  </si>
  <si>
    <t>B03.551.002.6</t>
  </si>
  <si>
    <t>Определение концентрации циклоспорина в сыворотке крови методом иммунохемилюминисценции</t>
  </si>
  <si>
    <t>B06.361.006</t>
  </si>
  <si>
    <t>Определение кортизола методом иммунохемилюминесценции</t>
  </si>
  <si>
    <t>B06.369.006</t>
  </si>
  <si>
    <t>Определение ЛГ (лютеинизирующий гормон) в сыворотке крови методом иммунохемилюминесценции</t>
  </si>
  <si>
    <t>B06.392.006</t>
  </si>
  <si>
    <t>Определение нейрон - специфической энолазы (NSE) в сыворотке крови методом иммунохемилюминесценции</t>
  </si>
  <si>
    <t>B06.400.006.1</t>
  </si>
  <si>
    <t>Определение общего тироксина (T4) в сыворотке крови методом иммунохемилюминесценции</t>
  </si>
  <si>
    <t>B06.399.006</t>
  </si>
  <si>
    <t>Определение общего ПСА (простат-специфический антиген) в сыворотке крови методом иммунохемилюминесценции</t>
  </si>
  <si>
    <t>B06.481.006.1</t>
  </si>
  <si>
    <t>Определение общего трииодтиронина (T3) в сыворотке крови методом иммунохемилюминесценции</t>
  </si>
  <si>
    <t>B06.411.006</t>
  </si>
  <si>
    <t>Определение онкомаркера немелкоклеточного рака легкого (CYFRA 21-1) в сыворотке крови методом иммунохемилюминесценции</t>
  </si>
  <si>
    <t>B06.413.006</t>
  </si>
  <si>
    <t>Определение опухолевого антигена (СА 125) в сыворотке крови методом иммунохемилюминесценции</t>
  </si>
  <si>
    <t>B06.414.006</t>
  </si>
  <si>
    <t>Определение опухолевого антигена (СА 15-3) в сыворотке крови методом иммунохемилюминесценции</t>
  </si>
  <si>
    <t>B06.415.006</t>
  </si>
  <si>
    <t>Определение опухолевого антигена (СА 19-9) в сыворотке крови методом иммунохемилюминесценции</t>
  </si>
  <si>
    <t>B06.416.006</t>
  </si>
  <si>
    <t>Определение опухолевого антигена (СА 72-4) в сыворотке крови методом иммунохемилюминесценции</t>
  </si>
  <si>
    <t>B06.417.006</t>
  </si>
  <si>
    <t>Определение опухолевого маркера мелкоклеточного рака (Pro-GRP) в сыворотке крови методом иммунохемилюминисценции</t>
  </si>
  <si>
    <t>B06.418.006</t>
  </si>
  <si>
    <t>Определение опухолевого маркера рака яичников (НЕ-4) в сыворотке крови методом иммунохемилюминисценции</t>
  </si>
  <si>
    <t>B06.422.006.1</t>
  </si>
  <si>
    <t>Определение остеокальцина в сыворотке крови методом иммунохемилюминесценции</t>
  </si>
  <si>
    <t>B06.423.006.1</t>
  </si>
  <si>
    <t>Определение паратиреоидного гормона в сыворотке крови методом иммунохемилюминесценции</t>
  </si>
  <si>
    <t>B06.432.006</t>
  </si>
  <si>
    <t>Определение прогестерона в сыворотке крови методом иммунохемилюминесценции</t>
  </si>
  <si>
    <t>B06.561.006.1</t>
  </si>
  <si>
    <t>Определение прокальцитонина в сыворотке крови</t>
  </si>
  <si>
    <t>B06.433.006</t>
  </si>
  <si>
    <t>Определение пролактина в сыворотке крови методом иммунохемилюминесценции</t>
  </si>
  <si>
    <t>B06.442.006</t>
  </si>
  <si>
    <t>Определение ракового эмбрионального антигена (РЭА) в сыворотке крови методом иммунохемилюминесценции</t>
  </si>
  <si>
    <t>B06.444.006</t>
  </si>
  <si>
    <t>Определение свободного ПСА (F-простат-специфический антиген) в сыворотке крови методом иммунохемилюминисценции</t>
  </si>
  <si>
    <t>B06.445.006</t>
  </si>
  <si>
    <t>Определение свободного тироксина (T4) в сыворотке крови методом иммунохемилюминесценции</t>
  </si>
  <si>
    <t>B06.446.006</t>
  </si>
  <si>
    <t>Определение свободного трийодтиронина (T3) в сыворотке крови методом иммунохемилюминесценции</t>
  </si>
  <si>
    <t>B06.449.006.1</t>
  </si>
  <si>
    <t>Определение соматотропного гормона (СТГ) в сыворотке крови методом иммунохемилюминисценции</t>
  </si>
  <si>
    <t>B06.475.006.1</t>
  </si>
  <si>
    <t>Определение суммарных антител к HBcAg вируса гепатита B в сыворотке крови методом иммунохемилюминисции</t>
  </si>
  <si>
    <t>B06.464.006.1</t>
  </si>
  <si>
    <t>Определение суммарных антител к HBsAg вируса гепатита B в сыворотке крови методом иммунохемилюминесценции</t>
  </si>
  <si>
    <t>B06.470.006</t>
  </si>
  <si>
    <t>Определение суммарных антител к вирусу гепатита C в сыворотке крови методом иммунохемилюминисценции</t>
  </si>
  <si>
    <t>B06.477.005</t>
  </si>
  <si>
    <t>Определение суммарных антител к циклическим цитруллиновым пептидам (АЦПП) в сыворотке крови</t>
  </si>
  <si>
    <t>B06.482.006</t>
  </si>
  <si>
    <t>Определение тестостерона в сыворотке крови методом иммунохемилюминесценции</t>
  </si>
  <si>
    <t>B06.483.006.1</t>
  </si>
  <si>
    <t>Определение тиреоглобулина в сыворотке крови методом иммунохемилюминесценции</t>
  </si>
  <si>
    <t>B06.484.006</t>
  </si>
  <si>
    <t>Определение тиреотропного гормона (ТТГ) в сыворотке крови методом иммунохемилюминесценции</t>
  </si>
  <si>
    <t>B06.488.006.1</t>
  </si>
  <si>
    <t>Определение тропонина (количественный метод) в сыворотке крови</t>
  </si>
  <si>
    <t>B06.500.006.1</t>
  </si>
  <si>
    <t>Определение ферритина в сыворотке крови методом иммунохемилюминисценции</t>
  </si>
  <si>
    <t>B06.504.006.1</t>
  </si>
  <si>
    <t>Определение фолатов методом иммунохемилюминисценции</t>
  </si>
  <si>
    <t>B06.512.006</t>
  </si>
  <si>
    <t>Определение фолликулостимулирующий гормон (ФСГ) в сыворотке крови методом иммунохемилюминесценции</t>
  </si>
  <si>
    <t>B06.518.006.1</t>
  </si>
  <si>
    <t>Определение  хорионического гонадотропина человека (ХГЧ) в сыворотке крови методом иммунохемилюминесценции</t>
  </si>
  <si>
    <t>B06.527.006</t>
  </si>
  <si>
    <t>Определение эстрадиола в сыворотке крови методом иммунохемилюминесценции</t>
  </si>
  <si>
    <t>B03.551.002.1</t>
  </si>
  <si>
    <t>Лекарственный мониторинг метотрексата</t>
  </si>
  <si>
    <t>B06.000.006.2</t>
  </si>
  <si>
    <t>Определение суммарных антител к SARS COV2</t>
  </si>
  <si>
    <t>15.6 Серологические исследования</t>
  </si>
  <si>
    <t>B06.680.012</t>
  </si>
  <si>
    <t>Постановка реакции Вассермана в сыворотке крови ручным методом</t>
  </si>
  <si>
    <t>E11.000.002</t>
  </si>
  <si>
    <t>Определение на наличие белка р-24 (антигена ВИЧ) и суммарных антител к ВИЧ</t>
  </si>
  <si>
    <t>B06.681.012</t>
  </si>
  <si>
    <t>Постановка реакции микропреципитации с кардиолипиновым антигеном в сыворотке крови ручным методом (микрореакция)</t>
  </si>
  <si>
    <t>E11.000.001</t>
  </si>
  <si>
    <t>Анализ крови на ВИЧ</t>
  </si>
  <si>
    <t>B06.000.000.3</t>
  </si>
  <si>
    <t>Определение антигенов по системе ABO/Rh и прямого антиглобулинового теста новорожденным в ID-картах</t>
  </si>
  <si>
    <t>B06.000.000.5</t>
  </si>
  <si>
    <t>Определение групповой и резус принадлежности в ID-картах ABO/D + Reverse Grouping и Скрининг антиэри</t>
  </si>
  <si>
    <t>B06.000.000.2</t>
  </si>
  <si>
    <t>Определение фенотипа в ID-картах RhD + Phenotype</t>
  </si>
  <si>
    <t>B06.678.012.1</t>
  </si>
  <si>
    <t>Определение субклассов Ig G с использованием ID-карт</t>
  </si>
  <si>
    <t>B06.671.012.1</t>
  </si>
  <si>
    <t>Определение титра антиэритроцитарных антител в непрямом тесте Кумбса в ID-картах</t>
  </si>
  <si>
    <t>B06.000.000.1</t>
  </si>
  <si>
    <t>Проба на индивидуальную совместимость крови донора и реципиента по АВО антигенам на плоскости и Rh-а</t>
  </si>
  <si>
    <t>B06.000.000.4</t>
  </si>
  <si>
    <t>Пробы на индивидуальную совместимость крови донора и реципиента в ID-картах LISS/Coombs + Enzyme Test</t>
  </si>
  <si>
    <t>B06.679.012.3</t>
  </si>
  <si>
    <t>Скрининг антиэритроцитарных антител в прямом тесте Кумбса в ID -картах LISS-COOMBS или ID-картах Coo</t>
  </si>
  <si>
    <t>B06.670.012.1</t>
  </si>
  <si>
    <t>Идентификация антиэритроцитарных антител в непрямом тесте Кумбса в ID -картах LISS-COOMBS или ID-картах Coo</t>
  </si>
  <si>
    <t>15.7 ИФА</t>
  </si>
  <si>
    <t>B06.470.006.2</t>
  </si>
  <si>
    <t>Определение антител к вирусу гепатита С (HCV подтверждающий тест)</t>
  </si>
  <si>
    <t>B06.245.006.1</t>
  </si>
  <si>
    <t>Определение Ig G к вирусу гепатита E</t>
  </si>
  <si>
    <t>B06.285.006.1</t>
  </si>
  <si>
    <t>Определение Ig M к вирусу гепатита E</t>
  </si>
  <si>
    <t>B06.467.006.1</t>
  </si>
  <si>
    <t>Определение суммарных антител к вирусу гепатита Д в сыворотке крови</t>
  </si>
  <si>
    <t>B06.157.005.1</t>
  </si>
  <si>
    <t>Определение альдостерона в сыворотке крови</t>
  </si>
  <si>
    <t>B06.197.005.1</t>
  </si>
  <si>
    <t>B06.000.005.4</t>
  </si>
  <si>
    <t>Определение Ig G к Mycoplasma pneumonia</t>
  </si>
  <si>
    <t>B06.000.005.5</t>
  </si>
  <si>
    <t>Определение Ig M к Mycoplasma pneumonia</t>
  </si>
  <si>
    <t>B06.548.005.1</t>
  </si>
  <si>
    <t>Определение Ig M к капсидному антигену вируса Эпштейн-Барра (ВПГ-IV) в сыворотке крови ИФА-методом</t>
  </si>
  <si>
    <t>B06.207.005.1</t>
  </si>
  <si>
    <t>Определение Ig A к Chlamydia trachomatis в сыворотке крови ИФА-методом</t>
  </si>
  <si>
    <t>B06.209.005</t>
  </si>
  <si>
    <t>Определение Ig A к Mycoplasma hominis в сыворотке крови ИФА-методом</t>
  </si>
  <si>
    <t>B06.210.005</t>
  </si>
  <si>
    <t>Определение Ig A к Ureaplasma urealyticum в сыворотке крови ИФА-методом</t>
  </si>
  <si>
    <t>B06.216.005.1</t>
  </si>
  <si>
    <t>Определение Ig G к ​​Ascaris lumbricoides (аскаридоз) в сыворотке крови ИФА-методом</t>
  </si>
  <si>
    <t>B06.218.005.1</t>
  </si>
  <si>
    <t>Определение Ig G к Chlamydia pneumoniae в сыворотке крови ИФА-методом</t>
  </si>
  <si>
    <t>B06.219.005</t>
  </si>
  <si>
    <t>Определение Ig G к Chlamydia trachomatis в сыворотке крови ИФА-методом</t>
  </si>
  <si>
    <t>B06.224.005</t>
  </si>
  <si>
    <t>Определение Ig G к Mycoplasma hominis в сыворотке крови ИФА-методом</t>
  </si>
  <si>
    <t>B06.225.005.1</t>
  </si>
  <si>
    <t>Определение Ig G к Opisthorchis felineus и Opisthorchis viverrini (описторхоз) в сыворотке крови ИФА</t>
  </si>
  <si>
    <t>B06.231.005.1</t>
  </si>
  <si>
    <t>Определение Ig G к Toxocara canis (токсокароз) в сыворотке крови ИФА-методом</t>
  </si>
  <si>
    <t>B06.234.005.1</t>
  </si>
  <si>
    <t>Определение Ig G к Trichinella spiralis (трихинеллез) в сыворотке крови ИФА-методом</t>
  </si>
  <si>
    <t>B06.236.005.1</t>
  </si>
  <si>
    <t>Определение Ig G к Ureaplasma urealyticum в сыворотке крови ИФА-методом</t>
  </si>
  <si>
    <t>B06.130.005.1</t>
  </si>
  <si>
    <t>Определение Ig G к капсидному антигену вируса Эпштейн-Барра (ВПГ-IV) в сыворотке крови ИФА-методом</t>
  </si>
  <si>
    <t>B06.133.005.1</t>
  </si>
  <si>
    <t>Определение Ig G к ядерному антигену вируса Эпштейн-Барра (ВПГ-IV) в сыворотке крови ИФА-методом</t>
  </si>
  <si>
    <t>B06.262.005.1</t>
  </si>
  <si>
    <t>Определение Ig M к Chlamydia pneumoniae в сыворотке крови ИФА-методом</t>
  </si>
  <si>
    <t>B06.263.005.1</t>
  </si>
  <si>
    <t>Определение Ig M к Chlamydia trachomatis в сыворотке крови ИФА-методом</t>
  </si>
  <si>
    <t>B06.268.005.1</t>
  </si>
  <si>
    <t>Определение Ig M к Opisthorchis felineus и Opisthorchis viverrini (описторхоз) в сыворотке крови ИФА-методом</t>
  </si>
  <si>
    <t>B06.163.005.1</t>
  </si>
  <si>
    <t>Определение анти Мюллерова гормона в сыворотке крови ИФА-методом</t>
  </si>
  <si>
    <t>B06.176.005.1</t>
  </si>
  <si>
    <t>Определение антител к Echinococcus (эхинококкоз) в сыворотке крови ИФА-методом</t>
  </si>
  <si>
    <t>B06.275.005.1</t>
  </si>
  <si>
    <t>Определение Ig M к вирусам простого герпеса 1 и 2 типа (ВПГ-I, II) в сыворотке крови ИФА-методом</t>
  </si>
  <si>
    <t>B06.382.005.1</t>
  </si>
  <si>
    <t>Определение микроальбумина в моче на анализаторе</t>
  </si>
  <si>
    <t>B06.463.005.1</t>
  </si>
  <si>
    <t>Определение суммарных антител к Giardia intestinalis (лямблиоз) в сыворотке крови ИФА-методом</t>
  </si>
  <si>
    <t>B06.556.005</t>
  </si>
  <si>
    <t>Определение суммарных антител к Helicobacter pylori (HP) в сыворотке крови ИФА-методом</t>
  </si>
  <si>
    <t>B06.563.005.1</t>
  </si>
  <si>
    <t>Определение авидности Ig G к  цитомегаловирусу (ВПГ-VI) в сыворотке крови ИФА-методом</t>
  </si>
  <si>
    <t>B06.571.005.1</t>
  </si>
  <si>
    <t>Определение авидности Ig G к вирусам простого герпеса 1/2 типа (ВПГ-I, II) в сыворотке крови ИФА-методом</t>
  </si>
  <si>
    <t>B06.552.005.1</t>
  </si>
  <si>
    <t>Определение эозинофильного катионного протеина (ECP) на анализаторе</t>
  </si>
  <si>
    <t>15.8 Антитела</t>
  </si>
  <si>
    <t>B06.000.005.7</t>
  </si>
  <si>
    <t>Определение антител класса IgG IgA IgM к β2 гликопротеину 1</t>
  </si>
  <si>
    <t>B06.199.005.1</t>
  </si>
  <si>
    <t>Антитела к MCV</t>
  </si>
  <si>
    <t>B06.253.005.1</t>
  </si>
  <si>
    <t>Антитела к гистонам</t>
  </si>
  <si>
    <t>B06.213.005.1</t>
  </si>
  <si>
    <t>Глиадин IgA</t>
  </si>
  <si>
    <t>B06.254.005.1</t>
  </si>
  <si>
    <t>Глиадин IgG</t>
  </si>
  <si>
    <t>B06.581.005.1</t>
  </si>
  <si>
    <t>Определение анти-фосфолипидных антител класса IgG ИФА-методом</t>
  </si>
  <si>
    <t>B06.582.005.1</t>
  </si>
  <si>
    <t>Определение анти-фосфолипидных антител класса IgM ИФА-методом</t>
  </si>
  <si>
    <t>B06.205.005.1</t>
  </si>
  <si>
    <t>Определение антител к экстрагируемым ядерным антигенам (ENA) в сыворотке крови ИФА-методом</t>
  </si>
  <si>
    <t>B06.257.005.1</t>
  </si>
  <si>
    <t>Определение антител класса G к кардиолипину в сыворотке крови ИФА-методом</t>
  </si>
  <si>
    <t>B06.584.005.1</t>
  </si>
  <si>
    <t>Антитела к тканевой трансглутаменазе Ig A (диагностика целиакии)</t>
  </si>
  <si>
    <t>B06.585.005.1</t>
  </si>
  <si>
    <t>B06.385.005.1</t>
  </si>
  <si>
    <t>Определение митохондриальных аутоантител (AMA M2) в сыворотке крови ИФА-методом</t>
  </si>
  <si>
    <t>B06.281.005.1</t>
  </si>
  <si>
    <t>Определение антител класса M к кардиолипину в сыворотке крови ИФА-методом</t>
  </si>
  <si>
    <t>B06.169.005.1</t>
  </si>
  <si>
    <t>Антинейтрофильные цитоплазматические антитела класса IgG (ANCA screen) методом ИФА</t>
  </si>
  <si>
    <t>15.9 Иммунофенотипирование</t>
  </si>
  <si>
    <t>B06.574.008.2</t>
  </si>
  <si>
    <t>Иммунофенотипирование (линейная принадлежность)</t>
  </si>
  <si>
    <t>B06.573.008.1</t>
  </si>
  <si>
    <t>Иммунофенотипирование (панель для миеломной болезни)</t>
  </si>
  <si>
    <t>B06.575.008.1</t>
  </si>
  <si>
    <t>Иммунофенотипирование (панель для ПНГ - пароксизмальная ночная гемоглобинурия)</t>
  </si>
  <si>
    <t>B09.799.017.1</t>
  </si>
  <si>
    <t>Иммунофенотипирование HLA B27 в крови методом проточной цитофлуориметрии</t>
  </si>
  <si>
    <t>B06.623.008.1</t>
  </si>
  <si>
    <t>Иммунофенотипирование минимальной остаточной (резидуальной) болезни</t>
  </si>
  <si>
    <t>B06.570.008.1</t>
  </si>
  <si>
    <t>Иммунофенотипирование на проточном цитофлоуриметре (иммунный статус)</t>
  </si>
  <si>
    <t>B06.574.008.1</t>
  </si>
  <si>
    <t>Иммунофенотипирование на проточном цитофлоуриметре (панель для острых лейкозов)</t>
  </si>
  <si>
    <t>B06.576.008.1</t>
  </si>
  <si>
    <t>Иммунофенотипирование на проточном цитофлоуриметре (панель для хронических лейкозов)</t>
  </si>
  <si>
    <t>B06.578.008.1</t>
  </si>
  <si>
    <t>Иммунофенотипирование на проточном цитофлоуриметре (с использованием 1 кластера дифференцировки)</t>
  </si>
  <si>
    <t>B06.000.008.1</t>
  </si>
  <si>
    <t>Определение Т-регулярных клеток методом проточной цитометрии</t>
  </si>
  <si>
    <t>B06.000.008.2</t>
  </si>
  <si>
    <t>Определение тимических мигрантов методом проточной цитометрии</t>
  </si>
  <si>
    <t>B06.000.008.4</t>
  </si>
  <si>
    <t>Определение В-лимфоцитов памяти методом проточной цитометрии</t>
  </si>
  <si>
    <t>B06.000.008.5</t>
  </si>
  <si>
    <t>Определение транзиторных  В-лимфоцитов методом проточной цитометрии</t>
  </si>
  <si>
    <t>B06.000.008.6</t>
  </si>
  <si>
    <t>Определение незрелых В-лимфоцитов  методом проточной цитометрии</t>
  </si>
  <si>
    <t>15.10 Аллергодиагностика</t>
  </si>
  <si>
    <t>B06.576.005.2</t>
  </si>
  <si>
    <t>Аллерготест (Рhadiaтор) на анализаторе, скрининговая панель пищевых аллергенов</t>
  </si>
  <si>
    <t>B06.576.005.3</t>
  </si>
  <si>
    <t>Аллерготест (Рhadiaтор) на анализаторе, скрининговая панель респираторных аллергенов</t>
  </si>
  <si>
    <t>B06.576.005.7</t>
  </si>
  <si>
    <t>Определение специфических антител класса E к возбудителям животного происхождения, Кошка (е94)</t>
  </si>
  <si>
    <t>B06.576.005.15</t>
  </si>
  <si>
    <t>Определение специфических антител класса E к возбудителям растительного происхождения, Aspergillus fumigatus(M3) (новые технологии 2014)</t>
  </si>
  <si>
    <t>B06.576.005.17</t>
  </si>
  <si>
    <t>Определение специфических антител класса E к возбудителям растительного происхождения, Malassesia spp (m227)</t>
  </si>
  <si>
    <t>B06.576.005.20</t>
  </si>
  <si>
    <t>Определение специфических антител класса E к возбудителям растительного происхождения, Береза (Т3)</t>
  </si>
  <si>
    <t>B06.576.005.21</t>
  </si>
  <si>
    <t>Определение специфических антител класса E к возбудителям растительного происхождения, Береза бородавчатая (t215)</t>
  </si>
  <si>
    <t>B06.576.005.43</t>
  </si>
  <si>
    <t>Определение специфических антител класса E к возбудителям растительного происхождения, Картофель F35</t>
  </si>
  <si>
    <t>B06.576.005.62</t>
  </si>
  <si>
    <t>Определение специфических антител класса E к возбудителям растительного происхождения, Плесневые грибки (М*5)</t>
  </si>
  <si>
    <t>B06.576.005.66</t>
  </si>
  <si>
    <t>Определение специфических антител класса E к возбудителям растительного происхождения, Полынь обыкновенная (w231)</t>
  </si>
  <si>
    <t>B06.576.005.77</t>
  </si>
  <si>
    <t>Определение специфических антител класса E к возбудителям растительного происхождения, Соевые бобы (F14)</t>
  </si>
  <si>
    <t>B06.576.005.83</t>
  </si>
  <si>
    <t>Определение специфических антител класса E к возбудителям растительного происхождения, Тимофеевка луговая (g213)</t>
  </si>
  <si>
    <t>15.11 Цитологические и гистологические исследования</t>
  </si>
  <si>
    <t>B08.746.001.1</t>
  </si>
  <si>
    <t>Онкоцитология мазков - отпечатков с вульвы</t>
  </si>
  <si>
    <t>B08.746.001.2</t>
  </si>
  <si>
    <t>Определение "decoy"-клеток при полиомо-вирусной инфекции</t>
  </si>
  <si>
    <t>B08.743.001.1</t>
  </si>
  <si>
    <t>Риноцитограмма</t>
  </si>
  <si>
    <t>B08.746.001.8</t>
  </si>
  <si>
    <t>Цитологическое исследование (с окраской по Романовскому-Гимзе)</t>
  </si>
  <si>
    <t>B08.749.002.4</t>
  </si>
  <si>
    <t>Цитологическое исследование стеклопрепаратов, окрашенных методом Папаниколау</t>
  </si>
  <si>
    <t>B08.746.001.3</t>
  </si>
  <si>
    <t>Цитологическое исследование биологических жидкостей: содержимого кист, из полости матки, серозных полостей</t>
  </si>
  <si>
    <t>B08.746.001.4</t>
  </si>
  <si>
    <t>Цитологическое исследование мазков гастроскопии на хеликобактер</t>
  </si>
  <si>
    <t>B08.746.001.6</t>
  </si>
  <si>
    <t>Цитологическое исследование отделяемых из молочных желез</t>
  </si>
  <si>
    <t>B08.746.001.7</t>
  </si>
  <si>
    <t>Цитологическое исследование содержимого пунктаов опухолей, диагностической пункционной биопсии опухолевидных оброзовании любой локализации, а также мазки-опечатки, мазки-соскобы</t>
  </si>
  <si>
    <t>B08.749.002.3</t>
  </si>
  <si>
    <t>Цитологическое исследование отделяемых из молочных желез (окраска по Папаниколау)</t>
  </si>
  <si>
    <t>B08.749.002.2</t>
  </si>
  <si>
    <t>Цитологическое исследование эндоскопического материала (бронхо-эзофаго-гастро-дуодено-лапаро-ректоромано-коло-цистоскопии) (окраска по Папаниколау)</t>
  </si>
  <si>
    <t>B08.746.001</t>
  </si>
  <si>
    <t>Онкоцитология гинекологических мазков (окраска по Романовскому)</t>
  </si>
  <si>
    <t>B08.749.002</t>
  </si>
  <si>
    <t>Онкоцитология гинекологических мазков (окраска по Папаниколау)</t>
  </si>
  <si>
    <t>15.13 Н-РИФ</t>
  </si>
  <si>
    <t>B08.851.021.7</t>
  </si>
  <si>
    <t>Антинуклеарный фактор на клеточной линии HEp-2 (АНФ)</t>
  </si>
  <si>
    <t>B08.851.021.14</t>
  </si>
  <si>
    <t>B08.851.021.15</t>
  </si>
  <si>
    <t>Иммуноблот при антифосфолипидном синдроме (кардиолипин, фосфатные кислоты, фосфатидилхолин, фосфатидилэтаноламин, фосфатидилглицерин, анексин IV, β-2гликопротеин-1, фосфотидилинозитол, фосфатидилсерин, протромбин)</t>
  </si>
  <si>
    <t>B08.851.021.17</t>
  </si>
  <si>
    <t>Иммуноблот антител к ганглиозидам (антитела к GM1, GM2, GM3, GM4, GD1a, GD1b, GD2, GD3, GT1a, GT1b, GO1b, сульфатидам)</t>
  </si>
  <si>
    <t>B08.851.021.18</t>
  </si>
  <si>
    <t>B08.851.021.2</t>
  </si>
  <si>
    <t>Определение антител класса IgA к эндомизию (ЕМА)</t>
  </si>
  <si>
    <t>B08.851.021.4</t>
  </si>
  <si>
    <t>15.14 Другие обследования</t>
  </si>
  <si>
    <t>C02.000.000.2</t>
  </si>
  <si>
    <t>Капилляроскопия</t>
  </si>
  <si>
    <t>D01.001.000</t>
  </si>
  <si>
    <t>Аппаратное размораживание замороженных компонентов</t>
  </si>
  <si>
    <t>D01.002.000</t>
  </si>
  <si>
    <t>Аппаратное согревание компонентов крови перед транфузией</t>
  </si>
  <si>
    <t>15.15 Бактериологические исследования</t>
  </si>
  <si>
    <t>B05.034.002.1</t>
  </si>
  <si>
    <t>Бактериологическое исследование биоматериала на сальмонеллезную гемокультуру</t>
  </si>
  <si>
    <t>B05.022.001.1</t>
  </si>
  <si>
    <t>Бактериологическое исследование грудного молока (одна молочная железа)</t>
  </si>
  <si>
    <t>B05.059.019.1</t>
  </si>
  <si>
    <t>Бактериологическое исследование зева</t>
  </si>
  <si>
    <t>B05.059.019.2</t>
  </si>
  <si>
    <t>Бактериологическое исследование ликвора</t>
  </si>
  <si>
    <t>B05.059.019.3</t>
  </si>
  <si>
    <t>Бактериологическое исследование отделяемого из уха</t>
  </si>
  <si>
    <t>B05.059.019.4</t>
  </si>
  <si>
    <t>Бактериологическое исследование отделяемого носа</t>
  </si>
  <si>
    <t>B05.059.019.5</t>
  </si>
  <si>
    <t>Бактериологическое исследование отделяемого раны, дренажей, экссудатов и др. (1 исследование)</t>
  </si>
  <si>
    <t>B05.007.002.1</t>
  </si>
  <si>
    <t>Бактериологическое исследование аутопсийного материала (1 исследование)</t>
  </si>
  <si>
    <t>B05.017.001.1</t>
  </si>
  <si>
    <t>Бактериологическое исследование биологического материала на пищевые токсикоинфекции</t>
  </si>
  <si>
    <t>B05.043.001.1</t>
  </si>
  <si>
    <t>Бактериологическое исследование биоматериала на коклюш и паракоклюш</t>
  </si>
  <si>
    <t>B05.525.001.1</t>
  </si>
  <si>
    <t>Бактериологическое исследование биоматериала на МRSA</t>
  </si>
  <si>
    <t>B05.525.001.2</t>
  </si>
  <si>
    <t>Бактериологическое исследование биоматериала на мультирезистентные грамотрицательные бактерии (3MRGN, 4MRGN) и грамотрицательные бактерии, продуцирующие β-лактамазы расширенного спектра (ESBL)</t>
  </si>
  <si>
    <t>B05.000.001.2</t>
  </si>
  <si>
    <t>Бактериологическое исследование воздуха помещений на ОМЧ, патогенный стафилококк, грибы (1 помещение)</t>
  </si>
  <si>
    <t>B05.059.019.6</t>
  </si>
  <si>
    <t>Бактериологическое исследование желчи</t>
  </si>
  <si>
    <t>B05.026.001</t>
  </si>
  <si>
    <t>Бактериологическое исследование испражнений на кишечный дисбактериоз</t>
  </si>
  <si>
    <t>B05.059.019.7</t>
  </si>
  <si>
    <t>Бактериологическое исследование катетеров, трахеостом и др. (1 исследование)</t>
  </si>
  <si>
    <t>B05.034.002</t>
  </si>
  <si>
    <t>Бактериологическое исследование крови на стерильность (1 исследование)</t>
  </si>
  <si>
    <t>B05.000.001.3</t>
  </si>
  <si>
    <t>Бактериологическое исследование лекарственных форм на стерильность (1 исследование)</t>
  </si>
  <si>
    <t>B05.049.001.1</t>
  </si>
  <si>
    <t>Бактериологическое исследование ликвора на менингококк</t>
  </si>
  <si>
    <t>B05.034.002.2</t>
  </si>
  <si>
    <t>Бактериологическое исследование ликвора на стерильность</t>
  </si>
  <si>
    <t>B05.059.019.8</t>
  </si>
  <si>
    <t>Бактериологическое исследование мокроты, бронхосмыва (1 исследование)</t>
  </si>
  <si>
    <t>B05.059.019.9</t>
  </si>
  <si>
    <t>Бактериологическое исследование мочи</t>
  </si>
  <si>
    <t>B05.024.001.1</t>
  </si>
  <si>
    <t>Бактериологическое исследование на иерсиниоз</t>
  </si>
  <si>
    <t>B05.525.001.3</t>
  </si>
  <si>
    <t>Бактериологическое исследование на ванкомицинрезистентный энтерококк (VRE)</t>
  </si>
  <si>
    <t>B05.042.001.1</t>
  </si>
  <si>
    <t>Бактериологическое исследование на патогенный стафилококк</t>
  </si>
  <si>
    <t>B05.023.002.1</t>
  </si>
  <si>
    <t>Бактериологическое исследование на сальмонеллы (испражнения, моча, кровь, желчь)</t>
  </si>
  <si>
    <t>B05.000.001.4</t>
  </si>
  <si>
    <t>Бактериологическое исследование на стрептококк группы В (Str.agalactiae)</t>
  </si>
  <si>
    <t>B05.044.001.1</t>
  </si>
  <si>
    <t>Бактериологическое исследование не биологического материала на наличие микрофлоры (1 исследование)</t>
  </si>
  <si>
    <t>B05.040.001.1</t>
  </si>
  <si>
    <t>Бактериологическое исследование носоглоточной слизи на менингококк</t>
  </si>
  <si>
    <t>B05.059.019.10</t>
  </si>
  <si>
    <t>Бактериологическое исследование отделяемого глаза (1 исследование)</t>
  </si>
  <si>
    <t>B05.045.001.1</t>
  </si>
  <si>
    <t>Бактериологическое исследование отделяемого носа и зева на дифтерию</t>
  </si>
  <si>
    <t>B05.059.019.11</t>
  </si>
  <si>
    <t>Бактериологическое исследование отделяемого половых органов (1 исследование)</t>
  </si>
  <si>
    <t>B05.016.001.1</t>
  </si>
  <si>
    <t>Бактериологическое исследование отделяемого половых органов по методу Genital SYSTEM (1 исследование)</t>
  </si>
  <si>
    <t>B05.059.019.12</t>
  </si>
  <si>
    <t>Бактериологическое исследование промывных вод</t>
  </si>
  <si>
    <t>B05.000.001.5</t>
  </si>
  <si>
    <t>Бактериологическое исследование смывов на БГКП (1 смыв)</t>
  </si>
  <si>
    <t>B05.000.001.6</t>
  </si>
  <si>
    <t>Бактериологическое исследование смывов на патогенную, условно-патогенную флору, патогенный стафилококк (1 смыв)</t>
  </si>
  <si>
    <t>B05.027.001.2</t>
  </si>
  <si>
    <t>Бактериологическое исследование фекалий на патогенную (сальмонеллы, шигелы, энтеропатагенные эшерихии), условно-патогенную кишечную микрофлору</t>
  </si>
  <si>
    <t>B05.000.001.7</t>
  </si>
  <si>
    <t>Бактериологическое исследование шовного, перевязочного материала, инструментария, рук на стерильность (1 исследование)</t>
  </si>
  <si>
    <t>D91.911.013.29</t>
  </si>
  <si>
    <t>Взятие мазка на бактериологический анализ</t>
  </si>
  <si>
    <t>B05.015.001.1</t>
  </si>
  <si>
    <t>Исследование на грибы рода кандида</t>
  </si>
  <si>
    <t>B05.015.001.2</t>
  </si>
  <si>
    <t>Исследование на грибы рода Aspergillus</t>
  </si>
  <si>
    <t>B05.015.002.1</t>
  </si>
  <si>
    <t>Бактериологическое исследование материала на поверхностные микозы</t>
  </si>
  <si>
    <t>B01.080.001.1</t>
  </si>
  <si>
    <t>Микроскопическое исследование мазка из уретры</t>
  </si>
  <si>
    <t>B01.458.001</t>
  </si>
  <si>
    <t>Определение степени чистоты гинекологического мазка ручным методом</t>
  </si>
  <si>
    <t>B06.683.012.1</t>
  </si>
  <si>
    <t>Постановка реакции Райта в сыворотке крови на бруцеллез</t>
  </si>
  <si>
    <t>B06.684.012.1</t>
  </si>
  <si>
    <t>Постановка реакции Хеддельсона в сыворотке крови на бруцеллез</t>
  </si>
  <si>
    <t>B05.000.002</t>
  </si>
  <si>
    <t>Экспресс-тест для качественного выявления токсинов А и В Клостридиум диффициле в фекалиях человека</t>
  </si>
  <si>
    <t>B09.000.019.1</t>
  </si>
  <si>
    <t>Проведение идентификации чистой культуры микроорганизма методом масс-спектрометрии (1 исследование)</t>
  </si>
  <si>
    <t>15.16 Генетика</t>
  </si>
  <si>
    <t>B09.797.017.2</t>
  </si>
  <si>
    <t>Исследования полимофизма генов AGT1</t>
  </si>
  <si>
    <t>B09.797.017.3</t>
  </si>
  <si>
    <t>Исследования полимофизма генов AGT2</t>
  </si>
  <si>
    <t>B09.797.017.4</t>
  </si>
  <si>
    <t>Исследования полимофизма генов Enos</t>
  </si>
  <si>
    <t>B09.782.017.1</t>
  </si>
  <si>
    <t>Исследования полимофизма генов F2</t>
  </si>
  <si>
    <t>B09.783.017.1</t>
  </si>
  <si>
    <t>Исследования полимофизма генов F5</t>
  </si>
  <si>
    <t>B09.797.017.5</t>
  </si>
  <si>
    <t>Исследования полимофизма генов MTHFR1</t>
  </si>
  <si>
    <t>B09.797.017.6</t>
  </si>
  <si>
    <t>Исследования полимофизма генов MTHFR2</t>
  </si>
  <si>
    <t>B09.797.017.8</t>
  </si>
  <si>
    <t>Исследования полимофизма генов MTR</t>
  </si>
  <si>
    <t>B09.797.017.9</t>
  </si>
  <si>
    <t>Исследования полимофизма генов MTRR</t>
  </si>
  <si>
    <t>B09.773.016.1</t>
  </si>
  <si>
    <t>Кариологическое исследование клеток костного мозга</t>
  </si>
  <si>
    <t>B09.770.016.1</t>
  </si>
  <si>
    <t>Кариологическое исследование лимфоцитов периферической крови</t>
  </si>
  <si>
    <t>B09.779.017.1</t>
  </si>
  <si>
    <t>Определение делеций/дупликаций в гене CFTR</t>
  </si>
  <si>
    <t>B09.777.017.3</t>
  </si>
  <si>
    <t>Определение минимальной резидуальной болезни при хроническом миелолейкозе молекулярно-генетическим методом</t>
  </si>
  <si>
    <t>B09.768.016.1</t>
  </si>
  <si>
    <t>Молекулярно-цитогенетическое исследование с использованием ДНК-зондов (ФИШ-метод) некультивируемых клеток</t>
  </si>
  <si>
    <t>B09.788.017.1</t>
  </si>
  <si>
    <t>Определение делеций в У хромосоме</t>
  </si>
  <si>
    <t>B09.000.017.2</t>
  </si>
  <si>
    <t>Определение теломерных и субтелеромерных  участков при умственной отсталости, аутизме, врожденных пороках развития в пренатальном и постнатальном периодах молекулярно-генетическим методом (MLPA)</t>
  </si>
  <si>
    <t>B09.000.017.3</t>
  </si>
  <si>
    <t>Определение минимальной резидуальной болезни при остром лимфоидном лейкозе молекулярно-генетическим методом</t>
  </si>
  <si>
    <t>B09.000.017.4</t>
  </si>
  <si>
    <t>Определение минимальной резидуальной болезни при остром миелобластном лейкозе молекулярно-генетическим методом</t>
  </si>
  <si>
    <t>B09.000.017.5</t>
  </si>
  <si>
    <t>Определение мутаций в гене FIP1L1-PDGFRA при гиперэозинофилии молекулярно-генетическим методом</t>
  </si>
  <si>
    <t>B09.000.017.6</t>
  </si>
  <si>
    <t>Определение мутаций  при спинальной мышечной амиотрофии с дыхательными расстройствами</t>
  </si>
  <si>
    <t>B09.000.017.7</t>
  </si>
  <si>
    <t>Определение мутаций   в гене PKU методом секвенирования</t>
  </si>
  <si>
    <t>B09.786.017.1</t>
  </si>
  <si>
    <t>Определение 11 мутацию гена фенилкетонурии</t>
  </si>
  <si>
    <t>B09.778.017.1</t>
  </si>
  <si>
    <t>Определение 17 аутосомных маркеров хромосом человека в ДНК молекулярно-генетический методом</t>
  </si>
  <si>
    <t>B09.777.017.1</t>
  </si>
  <si>
    <t>Определение мутации V617F гена Jak2</t>
  </si>
  <si>
    <t>B09.784.017.1</t>
  </si>
  <si>
    <t>Определение мутаций гена LMNB1 при лейкодистрофии в ДНК молекулярно-генетический методом</t>
  </si>
  <si>
    <t>B09.785.017</t>
  </si>
  <si>
    <t>B09.787.017.1</t>
  </si>
  <si>
    <t>Определение мутаций гена SMN при спинальной мышечной амиотрофии в ДНК молекулярно-генетический метод</t>
  </si>
  <si>
    <t>B09.785.017.1</t>
  </si>
  <si>
    <t>Определение мутаций генов CLCN1, KCNJ2 при миопатии Томсона в ДНК молекулярно-генетический методом</t>
  </si>
  <si>
    <t>B09.777.017.2</t>
  </si>
  <si>
    <t>Определение мутаций генов при синдроме Ди Джордже молекулярно-генетическим методом</t>
  </si>
  <si>
    <t>B09.001.017</t>
  </si>
  <si>
    <t>Определение панели молекулярных маркеров при остром лимфоидном лейкозе молекулярно-генетическим методом</t>
  </si>
  <si>
    <t>B09.002.017</t>
  </si>
  <si>
    <t>Определение панели молекулярных маркеров при остром миелобластном лейкозе молекулярно-генетическим методом</t>
  </si>
  <si>
    <t>B09.003.017</t>
  </si>
  <si>
    <t xml:space="preserve">Определение мутаций в гене NPM1 молекулярно-генетическим методом </t>
  </si>
  <si>
    <t>B09.004.017</t>
  </si>
  <si>
    <t>Определение мутаций в гене FLT3 (ITD, TKD) молекулярно-генетическим методом</t>
  </si>
  <si>
    <t>B09.005.017</t>
  </si>
  <si>
    <t>Определение мутаций в гене IDH1/IDH2 молекулярно-генетическим методом</t>
  </si>
  <si>
    <t>B09.006.017</t>
  </si>
  <si>
    <t>Определение мутаций в гене NLRP3 методом Сангер секвенирования</t>
  </si>
  <si>
    <t>B09.007.017</t>
  </si>
  <si>
    <t>Определение мутаций в гене MEFV методом MLPA</t>
  </si>
  <si>
    <t>B09.008.017</t>
  </si>
  <si>
    <t>Определение мутаций в гене DNMT3A молекулярно-генетическим методом</t>
  </si>
  <si>
    <t>B09.009.017</t>
  </si>
  <si>
    <t>Диагностика частых хромосомных анеуплоидий (13, 18, 21, X и Y хромосомы, КФ-ПЦР), (хорион, амниоцентез, абортивный материал) </t>
  </si>
  <si>
    <t>B09.010.017</t>
  </si>
  <si>
    <t>Синдром ломкой Х хромосомы: определение числа CGG повторов методом фрагментного анализа в гене FMR1</t>
  </si>
  <si>
    <t>B09.011.017</t>
  </si>
  <si>
    <t>Определение мутаций в гене BRAF V600E молекулярно-генетическим методом</t>
  </si>
  <si>
    <t>B09.012.017</t>
  </si>
  <si>
    <t>Определение мутаций в гене CEBPA методом Сангер секвенирования</t>
  </si>
  <si>
    <t>B09.013.017</t>
  </si>
  <si>
    <t>Определение мутаций в гене CALR методом Сангер секвенирования</t>
  </si>
  <si>
    <t>B09.014.017</t>
  </si>
  <si>
    <t>Определение мутаций в гене ABL методом Сангер секвенирования</t>
  </si>
  <si>
    <t>B09.015.017</t>
  </si>
  <si>
    <t>Определение мутаций в гене MPL методом Сангер секвенирования</t>
  </si>
  <si>
    <t>B09.016.017</t>
  </si>
  <si>
    <t>Определение мутаций гена CMT/HNPP(17p12), MPZ (1q23.3), GJB1(Xq13.1) при нейропатии Шарко-Мари-Тута, Х-сцепленная форма методом MLPA</t>
  </si>
  <si>
    <t>B09.776.017.1</t>
  </si>
  <si>
    <t>Выделение ДНК из биологического материала молекулярно-генетический методом</t>
  </si>
  <si>
    <t>B09.777.017.4</t>
  </si>
  <si>
    <t>Качественное определение химерного гена bcr-abl методом ПЦР</t>
  </si>
  <si>
    <t>B09.777.017.5</t>
  </si>
  <si>
    <t>Количественное определение химерного гена bcr-abl методом ПЦР</t>
  </si>
  <si>
    <t>15.17 Полимеразная цепная реакция (ПЦР)</t>
  </si>
  <si>
    <t>B09.810.020.1</t>
  </si>
  <si>
    <t>Обнаружение Candida albicans в биологическом материале методом ПЦР</t>
  </si>
  <si>
    <t>B09.811.020.1</t>
  </si>
  <si>
    <t>Обнаружение Chlamydia trahomatis в биологическом материале методом ПЦР</t>
  </si>
  <si>
    <t>B09.812.020.1</t>
  </si>
  <si>
    <t>Обнаружение Gardnerella vaginalis в биологическом материале методом ПЦР</t>
  </si>
  <si>
    <t>B09.816.020</t>
  </si>
  <si>
    <t>Обнаружение Mycoplasma hominis в биологическом материале методом ПЦР</t>
  </si>
  <si>
    <t>B09.816.020.1</t>
  </si>
  <si>
    <t>Обнаружение Mycoplasma hominis и genitalium в биологическом материале методом ПЦР</t>
  </si>
  <si>
    <t>B09.819.020.1</t>
  </si>
  <si>
    <t>Обнаружение Neisseria gonorrhoeae в биологическом материале методом ПЦР</t>
  </si>
  <si>
    <t>B09.821.020.1</t>
  </si>
  <si>
    <t>Обнаружение Toxoplasma gondii в биологическом материале методом ПЦР качественное</t>
  </si>
  <si>
    <t>B09.824.020.1</t>
  </si>
  <si>
    <t>Обнаружение Trichomonas vaginalis в биологическом материале методом ПЦР</t>
  </si>
  <si>
    <t>B09.825.020.1</t>
  </si>
  <si>
    <t>Обнаружение Ureaplasma urealyticum в биологическом материале методом ПЦР</t>
  </si>
  <si>
    <t>B09.827.020.1</t>
  </si>
  <si>
    <t>Обнаружение вирус простого герпеса 1 и 2 типов в биологическом материале методом ПЦР качественное</t>
  </si>
  <si>
    <t>B09.841.020.1</t>
  </si>
  <si>
    <t>Обнаружение вируса гепатита B в биологическом материале методом ПЦР качественное</t>
  </si>
  <si>
    <t>B09.837.020.1</t>
  </si>
  <si>
    <t>Обнаружение вируса папилломы человека 16,18 типов в биологическом материале методом ПЦР</t>
  </si>
  <si>
    <t>B09.836.020.1</t>
  </si>
  <si>
    <t>Обнаружение генотипа вируса папилломы человека в биологическом материале методом ПЦР количественное</t>
  </si>
  <si>
    <t>B09.839.020.1</t>
  </si>
  <si>
    <t>Обнаружение вируса Эпштейн - Барра (ВПГ-IV) в биологическом материале методом ПЦР качественное</t>
  </si>
  <si>
    <t>B09.820.020.1</t>
  </si>
  <si>
    <t>Обнаружение вируса гепатита C в биологическом материале методом ПЦР качественное</t>
  </si>
  <si>
    <t>B09.846.020.1</t>
  </si>
  <si>
    <t>Обнаружение цитомегаловируса (ВПГ-V) в биологическом материале методом ПЦР качественное</t>
  </si>
  <si>
    <t>B09.847.020.1</t>
  </si>
  <si>
    <t>Обнаружение цитомегаловируса (ВПГ-V) в биологическом материале методом ПЦР количественное</t>
  </si>
  <si>
    <t>B09.840.020.1</t>
  </si>
  <si>
    <t>Опеределение вируса Эпштейн-Барра (ВПГ-IV) в биологическом материале методом ПЦР количественное</t>
  </si>
  <si>
    <t>B09.675.020.1</t>
  </si>
  <si>
    <t>Определение вируса гепатита B в биологическом материале методом ПЦР количественное</t>
  </si>
  <si>
    <t>B09.676.020.1</t>
  </si>
  <si>
    <t>Определение вируса гепатита C в биологическом материале методом ПЦР количественное</t>
  </si>
  <si>
    <t>B09.472.020.1</t>
  </si>
  <si>
    <t>Определение генотипа вируса гепатита C методом ПЦР</t>
  </si>
  <si>
    <t>B09.000.020.1</t>
  </si>
  <si>
    <t>Выделение нуклеиновой кислоты (ДНК, РНК)</t>
  </si>
  <si>
    <t>B06.000.008.8</t>
  </si>
  <si>
    <t>Техническое сопровождение на исследование</t>
  </si>
  <si>
    <t>B09.000.018</t>
  </si>
  <si>
    <t>Количественное определение ДНК TREC и KREC в биологическом материале методом ПЦР</t>
  </si>
  <si>
    <t>B09.000.020.2</t>
  </si>
  <si>
    <t xml:space="preserve">Диагностическое исследование на выявление РНК вируса COVID-19 из биологического материала методом ПЦР </t>
  </si>
  <si>
    <t>B03.335.003.1</t>
  </si>
  <si>
    <t>Определение глюкозы крови, экспресс анализ</t>
  </si>
  <si>
    <t>B03.363.002.2</t>
  </si>
  <si>
    <t>Определение креатинина, экспресс анализ</t>
  </si>
  <si>
    <t>B03.386.002.2</t>
  </si>
  <si>
    <t>Определение мочевины, экспресс анализ</t>
  </si>
  <si>
    <t>B03.397.002.2</t>
  </si>
  <si>
    <t>Определение общего белка, экспресс анализ</t>
  </si>
  <si>
    <t>B03.156.002.2</t>
  </si>
  <si>
    <t>Определение альбумина в сыворотке крови, экспресс анализ</t>
  </si>
  <si>
    <t>B03.398.002.2</t>
  </si>
  <si>
    <t>Определение общего билирубина в сыворотке крови, экспресс анализ</t>
  </si>
  <si>
    <t>B03.435.002.3</t>
  </si>
  <si>
    <t>Определение прямого билирубина в сыворотке крови, экспресс анализ</t>
  </si>
  <si>
    <t>B03.401.003.1</t>
  </si>
  <si>
    <t>Определение общего холестерина в сыворотке крови, экспресс анализ</t>
  </si>
  <si>
    <t>B03.155.002.2</t>
  </si>
  <si>
    <t>Определение аланинаминотрансферазы (АЛаТ) в сыворотке крови, экспресс анализ</t>
  </si>
  <si>
    <t>B03.293.002.2</t>
  </si>
  <si>
    <t>Определение аспартатаминотрансферазы (АСаТ) в сыворотке крови на анализаторе, экспресс анализ</t>
  </si>
  <si>
    <t>B03.365.002.2</t>
  </si>
  <si>
    <t>Определение креатинфосфокиназы фракция МВ (КФК-МВ) в сыворотке крови, экспресс анализ</t>
  </si>
  <si>
    <t>B03.115.002.2</t>
  </si>
  <si>
    <t>Определение "C" реактивного белка (СРБ) в сыворотке крови, экспресс анализ</t>
  </si>
  <si>
    <t>B03.318.002.1</t>
  </si>
  <si>
    <t>Определение газового состава крови, экспресс анализ</t>
  </si>
  <si>
    <t>B03.366.002.2</t>
  </si>
  <si>
    <t>Определение лактата (молочной кислоты) в сыворотке крови, экспресс анализ</t>
  </si>
  <si>
    <t>B04.000.002.2</t>
  </si>
  <si>
    <t>Гемостазиограмма (протромбированное время, АЧТВ, фибриноген), экспресс анализ</t>
  </si>
  <si>
    <t>B02.114.002.2</t>
  </si>
  <si>
    <t>B01.077.001.3</t>
  </si>
  <si>
    <t>Исследование мочи общеклиническое (общий анализ мочи) на анализаторе, экспресс анализ</t>
  </si>
  <si>
    <t>B02.061.002.4</t>
  </si>
  <si>
    <t>Измерение скорости оседания эритроцитов (СОЭ), экспресс анализ</t>
  </si>
  <si>
    <t>B04.311.001.2</t>
  </si>
  <si>
    <t>Определение времени кровотечения ручным методом, экспресс анализ</t>
  </si>
  <si>
    <t>B04.313.001.3</t>
  </si>
  <si>
    <t>Определение времени свертывания крови ручным методом, экспресс анализ</t>
  </si>
  <si>
    <t>B02.528.001.2</t>
  </si>
  <si>
    <t>Подсчет лейкоцитарной формулы, экспресс анализ</t>
  </si>
  <si>
    <t>B02.532.001.2</t>
  </si>
  <si>
    <t>Подсчёт ретикулоцитов крови ручным методом, экспресс анализ</t>
  </si>
  <si>
    <t>B02.534.001.2</t>
  </si>
  <si>
    <t>Подсчёт тромбоцитов в крови ручным методом, экспресс анализ</t>
  </si>
  <si>
    <t>B01.479.001.2</t>
  </si>
  <si>
    <t>Анализ мочи на суточную протеинурию, экспресс анализ</t>
  </si>
  <si>
    <t>B01.004.001.2</t>
  </si>
  <si>
    <t>Анализ мочи по Зимницкому, экспресс анализ</t>
  </si>
  <si>
    <t>B01.005.001.2</t>
  </si>
  <si>
    <t>Анализ мочи по Нечипоренко, экспресс анализ</t>
  </si>
  <si>
    <t>B01.089.001.3</t>
  </si>
  <si>
    <t>Исследование выпотной жидкости, экссудатов и транссудатов, экспресс анализ</t>
  </si>
  <si>
    <t>B01.087.001.2</t>
  </si>
  <si>
    <t>Общий анализ ликвора, экспресс анализ</t>
  </si>
  <si>
    <t>B01.341.002.2</t>
  </si>
  <si>
    <t>Определение желчных пигментов в моче, экспресс анализ</t>
  </si>
  <si>
    <t>B01.355.002.2</t>
  </si>
  <si>
    <t>Определение кетоновых тел в моче на анализаторе, экспресс анализ</t>
  </si>
  <si>
    <t>B01.089.001.4</t>
  </si>
  <si>
    <t>Исследование диализата, экспресс анализ</t>
  </si>
  <si>
    <t>B04.149.002.3</t>
  </si>
  <si>
    <t>Определение активированного частичного тромбопластинового времени (АЧТВ) в плазме крови на анализаторе, экспресс анализ</t>
  </si>
  <si>
    <t>B04.379.002.3</t>
  </si>
  <si>
    <t>Определение протромбинового времени с последующим расчетом ПТИ и международного нормализованного отношения, экспресс анализ</t>
  </si>
  <si>
    <t>B04.487.002.2</t>
  </si>
  <si>
    <t>Определение тромбинового времени (ТВ) в плазме крови на анализаторе, экспресс анализ</t>
  </si>
  <si>
    <t>B04.501.002.3</t>
  </si>
  <si>
    <t>Определение фибриногена в плазме крови на анализаторе, экспресс анализ</t>
  </si>
  <si>
    <t>B03.160.002.2</t>
  </si>
  <si>
    <t>Определение амилазы панкреатической в сыворотке крови на анализаторе, экспресс анализ</t>
  </si>
  <si>
    <t>B03.367.002.2</t>
  </si>
  <si>
    <t>Определение лактатдегидрогиназы (ЛДГ) в сыворотке крови на анализаторе, экспресс анализ</t>
  </si>
  <si>
    <t>B03.371.002.2</t>
  </si>
  <si>
    <t>Определение липопротеидов высокой плотности в сыворотке крови на анализаторе, экспресс анализ</t>
  </si>
  <si>
    <t>B03.372.002.2</t>
  </si>
  <si>
    <t>Определение липопротеидов низкой плотности в сыворотке крови на анализаторе, экспресс анализ</t>
  </si>
  <si>
    <t>B03.375.002.2</t>
  </si>
  <si>
    <t>Определение магния (Mg) в сыворотке крови на анализаторе, экспресс анализ</t>
  </si>
  <si>
    <t>B03.387.002.2</t>
  </si>
  <si>
    <t>Определение мочевой кислоты в сыворотке крови на анализаторе, экспресс анализ</t>
  </si>
  <si>
    <t>B03.486.002.2</t>
  </si>
  <si>
    <t>Определение триглицеридов в сыворотке крови на анализаторе, экспресс анализ</t>
  </si>
  <si>
    <t>B03.526.002.2</t>
  </si>
  <si>
    <t>Определение щелочной фосфатазы в сыворотке крови на анализаторе, экспресс анализ</t>
  </si>
  <si>
    <t>B03.555.002.2</t>
  </si>
  <si>
    <t>Тест на толерантность к глюкозе на анализаторе, экспресс анализ</t>
  </si>
  <si>
    <t>B03.000.002.6</t>
  </si>
  <si>
    <t>Электролиты в крови (калий, натрий, кальций ион.) на анализаторе, экспресс анализ</t>
  </si>
  <si>
    <t>B03.388.002.2</t>
  </si>
  <si>
    <t>Электролиты в моче (калий, натрий) на анализаторе, экспресс анализ</t>
  </si>
  <si>
    <t xml:space="preserve">15.18 Комплексные лабораторные исследования </t>
  </si>
  <si>
    <t>E30.001.001</t>
  </si>
  <si>
    <t>Комплекс 1 (лабораторные исследования для госпитализации пациентов терапевтического профиля)</t>
  </si>
  <si>
    <t>B01.077.001.6</t>
  </si>
  <si>
    <t>Исследование мочи общеклиническое (общий анализ мочи) на анализаторе. Комплексы при госпитализации</t>
  </si>
  <si>
    <t>B06.681.012.2</t>
  </si>
  <si>
    <t>Постановка реакции микропреципитации с кардиолипиновым антигеном в сыворотке крови ручным методом (микрореакция). Комплексы при госпитализации</t>
  </si>
  <si>
    <t>B03.335.002.3</t>
  </si>
  <si>
    <t>Определение глюкозы на анализаторе. Комплексы при госпитализации</t>
  </si>
  <si>
    <t>B03.386.002.3</t>
  </si>
  <si>
    <t>Определение мочевины на анализаторе. Комплексы при госпитализации</t>
  </si>
  <si>
    <t>B03.155.002.3</t>
  </si>
  <si>
    <t>Определение аланинаминотрансферазы (АЛаТ) в сыворотке крови на анализаторе. Комплексы при госпитализации</t>
  </si>
  <si>
    <t>B03.293.002.3</t>
  </si>
  <si>
    <t>Определение аспартатаминотрансферазы (АСаТ) в сыворотке крови на анализаторе. Комплексы при госпитализации</t>
  </si>
  <si>
    <t>B03.363.002.3</t>
  </si>
  <si>
    <t>Определение креатинина на анализаторе. Комплексы при госпитализации</t>
  </si>
  <si>
    <t>B03.398.002.3</t>
  </si>
  <si>
    <t>Определение общего билирубина в сыворотке крови на анализаторе. Комплексы при госпитализации</t>
  </si>
  <si>
    <t>B03.435.002.2</t>
  </si>
  <si>
    <t>Определение прямого билирубина в сыворотке крови на анализаторе. Комплексы при госпитализации</t>
  </si>
  <si>
    <t>E30.001.002</t>
  </si>
  <si>
    <t>Комплекс 2 (лабораторные исследования для госпитализации пациентов хирургического профиля с анестезиологическим пособием)</t>
  </si>
  <si>
    <t>E11.000.003</t>
  </si>
  <si>
    <t>Анализ крови на ВИЧ. Комплексы при госпитализации</t>
  </si>
  <si>
    <t>B06.464.006.2</t>
  </si>
  <si>
    <t>Определение суммарных антител к HBsAg вируса гепатита B в сыворотке крови методом иммунохемилюминесценции. Комплексы при госпитализации</t>
  </si>
  <si>
    <t>B06.470.006.1</t>
  </si>
  <si>
    <t>Определение суммарных антител к вирусу гепатита C в сыворотке крови методом иммунохемилюминисценции. Комплексы при госпитализации</t>
  </si>
  <si>
    <t>B04.313.001.1</t>
  </si>
  <si>
    <t>Определение времени свертывания крови ручным методом. Комплексы при госпитализации</t>
  </si>
  <si>
    <t>B04.311.001.1</t>
  </si>
  <si>
    <t>Определение времени кровотечения ручным методом. Комплексы при госпитализации</t>
  </si>
  <si>
    <t>E30.001.003</t>
  </si>
  <si>
    <t>Комплекс 3 (лабораторные исследования для госпитализации пациентов хирургического профиля без анестезиологического пособия)</t>
  </si>
  <si>
    <t>E30.001.004</t>
  </si>
  <si>
    <t>Программа лабораторного обследования супружеской пары (для женщин) (55 тестов)</t>
  </si>
  <si>
    <t>B02.061.002.3</t>
  </si>
  <si>
    <t>Измерение скорости оседания эритроцитов (СОЭ). Комплекс обследования супружеской пары</t>
  </si>
  <si>
    <t>B04.313.001.2</t>
  </si>
  <si>
    <t>Определение времени свертывания крови ручным методом. Комплексы при госпитализации. Комплекс обследования супружеской пары</t>
  </si>
  <si>
    <t>B01.077.001.4</t>
  </si>
  <si>
    <t>Исследование мочи общеклиническое (общий анализ мочи) на анализаторе. Комплекс обследования супружеской пары</t>
  </si>
  <si>
    <t>B04.149.002.2</t>
  </si>
  <si>
    <t>Определение активированного частичного тромбопластинового времени (АЧТВ) в плазме крови на анализаторе. Комплекс обследования супружеской пары</t>
  </si>
  <si>
    <t>B04.379.002.2</t>
  </si>
  <si>
    <t>Определение протромбинового времени с последующим расчетом ПТИ и международного нормализованного отношения. Комплекс обследования супружеской пары</t>
  </si>
  <si>
    <t>B04.501.002.2</t>
  </si>
  <si>
    <t>Определение фибриногена в плазме крови на анализаторе. Комплекс обследования супружеской пары</t>
  </si>
  <si>
    <t>B03.155.002.4</t>
  </si>
  <si>
    <t>Определение аланинаминотрансферазы (АЛаТ) в сыворотке крови на анализаторе. Комплекс обследования супружеской пары</t>
  </si>
  <si>
    <t>B03.293.002.4</t>
  </si>
  <si>
    <t>Определение аспартатаминотрансферазы (АСаТ) в сыворотке крови на анализаторе. Комплекс обследования супружеской пары</t>
  </si>
  <si>
    <t>B03.335.002.4</t>
  </si>
  <si>
    <t>Определение глюкозы на анализаторе. Комплекс обследования супружеской пары</t>
  </si>
  <si>
    <t>B03.386.002.4</t>
  </si>
  <si>
    <t>Определение мочевины на анализаторе. Комплекс обследования супружеской пары</t>
  </si>
  <si>
    <t>B03.397.002.3</t>
  </si>
  <si>
    <t>Определение общего белка на анализаторе. Комплекс обследования супружеской пары</t>
  </si>
  <si>
    <t>B03.398.002.5</t>
  </si>
  <si>
    <t>Определение общего билирубина в сыворотке крови на анализаторе. Комплекс обследования супружеской пары</t>
  </si>
  <si>
    <t>B03.435.002.4</t>
  </si>
  <si>
    <t>Определение прямого билирубина в сыворотке крови на анализаторе. Комплекс обследования супружеской пары</t>
  </si>
  <si>
    <t>B06.127.006.2</t>
  </si>
  <si>
    <t>Определение HBsAg вирусного гепатита В в сыворотке крови. Комплекс обследования супружеской пары</t>
  </si>
  <si>
    <t>B06.250.006.2</t>
  </si>
  <si>
    <t>Определение IgG к вирусу простого герпеса (I тип) в сыворотке крови. Комплекс обследования супружеской пары</t>
  </si>
  <si>
    <t>B06.251.006.2</t>
  </si>
  <si>
    <t>Определение IgG к вирусу простого герпеса (II тип) в сыворотке крови. Комплекс обследования супружеской пары</t>
  </si>
  <si>
    <t>B06.132.006.2</t>
  </si>
  <si>
    <t>Определение Ig G к цитомегаловирусу (ВПГ-V) в сыворотке крови методом иммунохемилюминисценции. Комплекс обследования супружеской пары</t>
  </si>
  <si>
    <t>B06.134.006.1</t>
  </si>
  <si>
    <t>Определение Ig M к цитомегаловирусу (ВПГ-V) в сыворотке крови методом иммунохемилюминисценции. Комплекс обследования супружеской пары</t>
  </si>
  <si>
    <t>B06.232.006.2</t>
  </si>
  <si>
    <t>Определение антител класса G к Toxoplasma gondii (токсоплазмоз) в сыворотке крови методом иммунохемилюминисценции. Комплекс обследования супружеской пары</t>
  </si>
  <si>
    <t>B06.248.006.2</t>
  </si>
  <si>
    <t>Определение антител класса G к возбудителю краснухи в сыворотке крови методом иммунохемилюминесценции. Комплекс обследования супружеской пары</t>
  </si>
  <si>
    <t>B06.269.006.2</t>
  </si>
  <si>
    <t>Определение антител класса M к Toxoplasma gondii (токсоплазмоз) в сыворотке крови методом иммунохемилюминисценции. Комплекс обследования супружеской пары</t>
  </si>
  <si>
    <t>B06.287.006.2</t>
  </si>
  <si>
    <t>Определение антител класса M к возбудителю краснухи в сыворотке крови методом иммунохемилюминесценции. Комплекс обследования супружеской пары</t>
  </si>
  <si>
    <t>B06.338.006.2</t>
  </si>
  <si>
    <t>Определение дегидроэпиандростерона (ДГЭА) в сыворотке крови методом иммунохемилюминесценции. Комплекс обследования супружеской пары</t>
  </si>
  <si>
    <t>B06.361.006.2</t>
  </si>
  <si>
    <t>Определение кортизола методом иммунохемилюминесценции. Комплекс обследования супружеской пары</t>
  </si>
  <si>
    <t>B06.369.006.2</t>
  </si>
  <si>
    <t>Определение ЛГ (лютеинизирующий гормон) в сыворотке крови методом иммунохемилюминесценции. Комплекс обследования супружеской пары</t>
  </si>
  <si>
    <t>B06.413.006.2</t>
  </si>
  <si>
    <t>Определение опухолевого антигена (СА 125) в сыворотке крови методом иммунохемилюминесценции. Комплекс обследования супружеской пары</t>
  </si>
  <si>
    <t>B06.414.006.2</t>
  </si>
  <si>
    <t>Определение опухолевого антигена (СА 15-3) в сыворотке крови методом иммунохемилюминесценции. Комплекс обследования супружеской пары</t>
  </si>
  <si>
    <t>B06.415.006.2</t>
  </si>
  <si>
    <t>Определение опухолевого антигена (СА 19-9) в сыворотке крови методом иммунохемилюминесценции. Комплекс обследования супружеской пары</t>
  </si>
  <si>
    <t>B06.432.006.2</t>
  </si>
  <si>
    <t>Определение прогестерона в сыворотке крови методом иммунохемилюминесценции. Комплекс обследования супружеской пары</t>
  </si>
  <si>
    <t>B06.433.006.2</t>
  </si>
  <si>
    <t>Определение пролактина в сыворотке крови методом иммунохемилюминесценции. Комплекс обследования супружеской пары</t>
  </si>
  <si>
    <t>B06.442.006.2</t>
  </si>
  <si>
    <t>Определение ракового эмбрионального антигена (РЭА) в сыворотке крови методом иммунохемилюминесценции. Комплекс обследования супружеской пары</t>
  </si>
  <si>
    <t>B06.445.006.2</t>
  </si>
  <si>
    <t>Определение свободного тироксина (T4) в сыворотке крови методом иммунохемилюминесценции. Комплекс обследования супружеской пары</t>
  </si>
  <si>
    <t>B06.470.006.6</t>
  </si>
  <si>
    <t>Определение суммарных антител к вирусу гепатита C в сыворотке крови методом иммунохемилюминисценции. Комплекс обследования супружеской пары</t>
  </si>
  <si>
    <t>B06.482.006.2</t>
  </si>
  <si>
    <t>Определение тестостерона в сыворотке крови методом иммунохемилюминесценции. Комплекс обследования супружеской пары</t>
  </si>
  <si>
    <t>B06.484.006.2</t>
  </si>
  <si>
    <t>Определение тиреотропного гормона (ТТГ) в сыворотке крови методом иммунохемилюминесценции. Комплекс обследования супружеской пары</t>
  </si>
  <si>
    <t>B06.512.006.2</t>
  </si>
  <si>
    <t>Определение фолликулостимулирующий гормон (ФСГ) в сыворотке крови методом иммунохемилюминесценции. Комплекс обследования супружеской пары</t>
  </si>
  <si>
    <t>B06.518.006.2</t>
  </si>
  <si>
    <t>Определение  хорионического гонадотропина человека (ХГЧ) в сыворотке крови методом иммунохемилюминесценции. Комплекс обследования супружеской пары</t>
  </si>
  <si>
    <t>B06.527.006.2</t>
  </si>
  <si>
    <t>Определение эстрадиола в сыворотке крови методом иммунохемилюминесценции. Комплекс обследования супружеской пары</t>
  </si>
  <si>
    <t>B06.680.012.1</t>
  </si>
  <si>
    <t>Постановка реакции Вассермана в сыворотке крови ручным методом. Комплекс обследования супружеской пары</t>
  </si>
  <si>
    <t>E11.001.001</t>
  </si>
  <si>
    <t>Анализ крови на ВИЧ. Комплекс обследования супружеской пары</t>
  </si>
  <si>
    <t>B06.209.005.1</t>
  </si>
  <si>
    <t>Определение Ig A к Mycoplasma hominis в сыворотке крови ИФА-методом. Комплекс обследования супружеской пары</t>
  </si>
  <si>
    <t>B06.210.005.1</t>
  </si>
  <si>
    <t>Определение Ig A к Ureaplasma urealyticum в сыворотке крови ИФА-методом. Комплекс обследования супружеской пары</t>
  </si>
  <si>
    <t>B06.219.005.1</t>
  </si>
  <si>
    <t>Определение Ig G к Chlamydia trachomatis в сыворотке крови ИФА-методом. Комплекс обследования супружеской пары</t>
  </si>
  <si>
    <t>B06.224.005.1</t>
  </si>
  <si>
    <t>Определение Ig G к Mycoplasma hominis в сыворотке крови ИФА-методом. Комплекс обследования супружеской пары</t>
  </si>
  <si>
    <t>B06.236.005.2</t>
  </si>
  <si>
    <t>Определение Ig G к Ureaplasma urealyticum в сыворотке крови ИФА-методом. Комплекс обследования супружеской пары</t>
  </si>
  <si>
    <t>B06.263.005.2</t>
  </si>
  <si>
    <t>Определение Ig M к Chlamydia trachomatis в сыворотке крови ИФА-методом. Комплекс обследования супружеской пары</t>
  </si>
  <si>
    <t>B06.163.005.2</t>
  </si>
  <si>
    <t>Определение анти Мюллерова гормона в сыворотке крови ИФА-методом. Комплекс обследования супружеской пары</t>
  </si>
  <si>
    <t>B06.275.005.2</t>
  </si>
  <si>
    <t>Определение Ig M к вирусам простого герпеса 1 и 2 типа (ВПГ-I, II) в сыворотке крови ИФА-методом. Комплекс обследования супружеской пары</t>
  </si>
  <si>
    <t>B06.581.005.2</t>
  </si>
  <si>
    <t>Определение анти-фосфолипидных антител класса IgG ИФА-методом. Комплекс обследования супружеской пары</t>
  </si>
  <si>
    <t>B06.582.005.2</t>
  </si>
  <si>
    <t>Определение анти-фосфолипидных антител класса IgM ИФА-методом. Комплекс обследования супружеской пары</t>
  </si>
  <si>
    <t>B06.172.005.2</t>
  </si>
  <si>
    <t>Определение антиспермальных антител (Sperm Antibodi) в сыворотке крови ИФА-методом. Комплекс обследования супружеской пары</t>
  </si>
  <si>
    <t>B08.746.001.9</t>
  </si>
  <si>
    <t>Онкоцитология мазков - отпечатков с вульвы. Комплекс обследования супружеской пары</t>
  </si>
  <si>
    <t>B01.458.001.2</t>
  </si>
  <si>
    <t>Определение степени чистоты гинекологического мазка ручным методом. Комплекс обследования супружеской пары</t>
  </si>
  <si>
    <t>E30.001.005</t>
  </si>
  <si>
    <t>Программа лабораторного обследования супружеской пары (для мужчин) (27 тестов)</t>
  </si>
  <si>
    <t>B01.082.002.5</t>
  </si>
  <si>
    <t>Исследование семенной жидкости общеклиническое (спермограмма). Комплекс обследования супружеской пары</t>
  </si>
  <si>
    <t>B01.082.001.3</t>
  </si>
  <si>
    <t>MAR - тест IgG. Комплекс обследования супружеской пары</t>
  </si>
  <si>
    <t>B01.081.001.2</t>
  </si>
  <si>
    <t>Исследование секрета простаты общеклиническое ручным методом. Комплекс обследования супружеской пары</t>
  </si>
  <si>
    <t>16. Физиотерапия, бальнеогидротерапия</t>
  </si>
  <si>
    <t>D02.008.001</t>
  </si>
  <si>
    <t>D02.013.001.5</t>
  </si>
  <si>
    <t>Вакуум-электростимуляция</t>
  </si>
  <si>
    <t>D02.001.001</t>
  </si>
  <si>
    <t>D02.005.005.3</t>
  </si>
  <si>
    <t>D02.014.001</t>
  </si>
  <si>
    <t>D02.007.001</t>
  </si>
  <si>
    <t>D02.010.001.1</t>
  </si>
  <si>
    <t>Динамическая электронейростимуляция</t>
  </si>
  <si>
    <t>D02.000.001.1</t>
  </si>
  <si>
    <t>ДМВ, СМВ терапия (дециметровые волны, сантиметровые волны)</t>
  </si>
  <si>
    <t>D02.000.003</t>
  </si>
  <si>
    <t>D02.000.003.2</t>
  </si>
  <si>
    <t>Сеанс небулайзерной ингаляции (без стоимости лекарственного препарата)</t>
  </si>
  <si>
    <t>D02.017.001</t>
  </si>
  <si>
    <t>Индуктотермия взр.</t>
  </si>
  <si>
    <t>D02.017.001.1</t>
  </si>
  <si>
    <t>Индуктотермия дет.</t>
  </si>
  <si>
    <t>D02.000.000.3</t>
  </si>
  <si>
    <t>Криотерапия взр.</t>
  </si>
  <si>
    <t>D02.000.000.4</t>
  </si>
  <si>
    <t>Криотерапия дет.</t>
  </si>
  <si>
    <t>D02.000.000.5</t>
  </si>
  <si>
    <t>D02.004.002.1</t>
  </si>
  <si>
    <t>D02.012.006.1</t>
  </si>
  <si>
    <t>Лазеропунктура</t>
  </si>
  <si>
    <t>D02.030.001.1</t>
  </si>
  <si>
    <t>Лечение лампой биоптрон взр.</t>
  </si>
  <si>
    <t>D02.030.001.2</t>
  </si>
  <si>
    <t>Лечение лампой биоптрон дет.</t>
  </si>
  <si>
    <t>D02.000.000.6</t>
  </si>
  <si>
    <t>D02.023.001</t>
  </si>
  <si>
    <t>D02.002.005.1</t>
  </si>
  <si>
    <t>Озокеритолечение дет.</t>
  </si>
  <si>
    <t>D02.002.005</t>
  </si>
  <si>
    <t>Озокеритолечение взр.</t>
  </si>
  <si>
    <t>D02.001.005</t>
  </si>
  <si>
    <t>D02.011.002.1</t>
  </si>
  <si>
    <t>D02.000.005.1</t>
  </si>
  <si>
    <t>Теплолечение-тетрапакеты взр.</t>
  </si>
  <si>
    <t>D02.000.005.2</t>
  </si>
  <si>
    <t>Теплолечение-тетрапакеты дет.</t>
  </si>
  <si>
    <t>D02.007.007.1</t>
  </si>
  <si>
    <t>Тракция позвоночника (сухое вытяжение) взр.</t>
  </si>
  <si>
    <t>D02.007.007.2</t>
  </si>
  <si>
    <t>Тракция позвоночника (сухое вытяжение) дет.</t>
  </si>
  <si>
    <t>D02.000.001.2</t>
  </si>
  <si>
    <t>Транскраниальная электростимуляция (ТЭС) взр.</t>
  </si>
  <si>
    <t>D02.000.001.3</t>
  </si>
  <si>
    <t>Транскраниальная электростимуляция (ТЭС) дет.</t>
  </si>
  <si>
    <t>D02.018.001</t>
  </si>
  <si>
    <t>D02.024.001</t>
  </si>
  <si>
    <t>D02.017.006.3</t>
  </si>
  <si>
    <t>D02.000.000.10</t>
  </si>
  <si>
    <t>Услуга на аппарате "Уропроктокор" с ректальным или вагинальным датчиком взр.</t>
  </si>
  <si>
    <t>D02.000.000.11</t>
  </si>
  <si>
    <t>Услуга на аппарате "Уропроктокор" с ректальным или вагинальным датчиком дет.</t>
  </si>
  <si>
    <t>D02.000.004.1</t>
  </si>
  <si>
    <t>Фитобочка взр.</t>
  </si>
  <si>
    <t>D02.000.004.2</t>
  </si>
  <si>
    <t>Фитобочка дет.</t>
  </si>
  <si>
    <t>D02.005.001.3</t>
  </si>
  <si>
    <t>D02.013.001.4</t>
  </si>
  <si>
    <t>D02.002.001.3</t>
  </si>
  <si>
    <t>D02.002.001.11</t>
  </si>
  <si>
    <t>D02.001.000</t>
  </si>
  <si>
    <t>Беговая дорожка с программированной системой управления</t>
  </si>
  <si>
    <t>D02.002.000</t>
  </si>
  <si>
    <t>Универсальный велоэргометр</t>
  </si>
  <si>
    <t xml:space="preserve">17. Эрготерапия, ЛФК, гидрокинезотерапия, механотерапия, роботизированная кинезотерапия </t>
  </si>
  <si>
    <t>D02.007.008</t>
  </si>
  <si>
    <t>Гидрокинезотерапия индивидуальная (взрослые)</t>
  </si>
  <si>
    <t>D02.007.008.1</t>
  </si>
  <si>
    <t>Гидрокинезотерапия индивидуальная (дети)</t>
  </si>
  <si>
    <t>D02.007.008.2</t>
  </si>
  <si>
    <t>Гидрокинезотерапия групповая (дети, взрослые)</t>
  </si>
  <si>
    <t>E12.000.016</t>
  </si>
  <si>
    <t>Костюм ДПК (метод динамической проприоцептивной коррекции)</t>
  </si>
  <si>
    <t>E12.000.015</t>
  </si>
  <si>
    <t>Лечение положением (укладки для подавления тонических рефлексов у детей с неврологической патологией) с элементами ЛФК</t>
  </si>
  <si>
    <t>E12.000.014</t>
  </si>
  <si>
    <t>Лечение положением (укладки у детей с соматической патологией)</t>
  </si>
  <si>
    <t>D02.002.008.1</t>
  </si>
  <si>
    <t>ЛФК групповая (дети, взрослые)</t>
  </si>
  <si>
    <t>D02.003.008.5</t>
  </si>
  <si>
    <t>ЛФК индивидуальная взрослые (пациенты с двигательными нарушениями)</t>
  </si>
  <si>
    <t>D02.003.008.6</t>
  </si>
  <si>
    <t>ЛФК индивидуальная взрослые (пациенты без двигательных нарушений)</t>
  </si>
  <si>
    <t>D02.003.008.7</t>
  </si>
  <si>
    <t>ЛФК индивидуальная дети (пациенты с двигательными нарушениями)</t>
  </si>
  <si>
    <t>D02.003.008.8</t>
  </si>
  <si>
    <t>ЛФК индивидуальная дети (пациенты без двигательных нарушений)</t>
  </si>
  <si>
    <t>E12.000.013</t>
  </si>
  <si>
    <t>ЛФК мимической мускулатуры (при невритах лицевого нерва)</t>
  </si>
  <si>
    <t>E12.000.012</t>
  </si>
  <si>
    <t>Занятия по ШРОТ терапии индивидуально для взрослых</t>
  </si>
  <si>
    <t>E12.000.011</t>
  </si>
  <si>
    <t>Занятия по ШРОТ терапии индивидуально для детей</t>
  </si>
  <si>
    <t>E12.000.004</t>
  </si>
  <si>
    <t>Тренажер дет.</t>
  </si>
  <si>
    <t>E12.000.003</t>
  </si>
  <si>
    <t>Тренажер взр.</t>
  </si>
  <si>
    <t>D02.015.009</t>
  </si>
  <si>
    <t>Кинезотерапия с элементами Войта терапии</t>
  </si>
  <si>
    <t>D02.015.008</t>
  </si>
  <si>
    <t>Нейроразвивающая Бобат терапия</t>
  </si>
  <si>
    <t>18. Рефлексотерапия</t>
  </si>
  <si>
    <t>19. Психотерапия</t>
  </si>
  <si>
    <t>D00.000.900.2</t>
  </si>
  <si>
    <t>Индивидуальная психотерапия</t>
  </si>
  <si>
    <t>D00.000.900.3</t>
  </si>
  <si>
    <t>Семейная психотерапия</t>
  </si>
  <si>
    <t>D02.000.000.1</t>
  </si>
  <si>
    <t>Первичное экспериментально-психологическое обследование с последующей коррекцией (РДЦ)</t>
  </si>
  <si>
    <t>D02.000.000.2</t>
  </si>
  <si>
    <t>Повторное экспериментально-психологическое обследование (РДЦ)</t>
  </si>
  <si>
    <t>D94.022.902.1</t>
  </si>
  <si>
    <t>Психотерапия рациональная (РДЦ)</t>
  </si>
  <si>
    <t>D94.024.905.1</t>
  </si>
  <si>
    <t>Гипнотерапия (РДЦ)</t>
  </si>
  <si>
    <t>D94.026.907.1</t>
  </si>
  <si>
    <t>Гештальт-терапия</t>
  </si>
  <si>
    <t>A02.045.000.11</t>
  </si>
  <si>
    <t>Групповая психотерапия</t>
  </si>
  <si>
    <t>20. Массаж</t>
  </si>
  <si>
    <t>D02.008.007.4</t>
  </si>
  <si>
    <t>Массаж головы (лобно-височной и затылочно-теменной области) дети/1,1 единицы</t>
  </si>
  <si>
    <t>D02.008.007.2</t>
  </si>
  <si>
    <t>Массаж головы (лобно-височной и затылочно-теменной области) взрослые/1,3 единицы</t>
  </si>
  <si>
    <t>D02.008.007.6</t>
  </si>
  <si>
    <t>Массаж лица (лобной, окологлазничной, верхне- и нижнечелюстной области) взрослые/1 единица</t>
  </si>
  <si>
    <t>D02.008.007.7</t>
  </si>
  <si>
    <t>Массаж лица (лобной, окологлазничной, верхне- и нижнечелюстной области) дети/1 единица</t>
  </si>
  <si>
    <t>D02.012.007.3</t>
  </si>
  <si>
    <t>Массаж мышц шеи взрослые/1 единица</t>
  </si>
  <si>
    <t>D02.012.007.4</t>
  </si>
  <si>
    <t>Массаж мышц шеи дети/1 единица</t>
  </si>
  <si>
    <t>D02.010.007.3</t>
  </si>
  <si>
    <t>Массаж воротниковой зоны (задняя поверхность шеи, спины до уровня IV грудного позвонка, передней поверхности грудной клетки до II ребра) взрослые/1,5 единицы</t>
  </si>
  <si>
    <t>D02.010.007.4</t>
  </si>
  <si>
    <t>Массаж воротниковой зоны (задняя поверхность шеи, спины до уровня IV грудного позвонка, передней поверхности грудной клетки до II ребра) дети/1,3 единицы</t>
  </si>
  <si>
    <t>D02.016.007.3</t>
  </si>
  <si>
    <t>Массаж плечевого сустава, верхней трети плеча, области плечевого сустава и надплечья одноименной стороны взрослые/1 единица</t>
  </si>
  <si>
    <t>D02.016.007.4</t>
  </si>
  <si>
    <t>Массаж плечевого сустава, верхней трети плеча, области плечевого сустава и надплечья одноименной стороны дети/0,9 единиц</t>
  </si>
  <si>
    <t>D02.017.007.3</t>
  </si>
  <si>
    <t>Массаж локтевого сустава (верхняя треть предплечья, область локтевого сустава и нижняя треть плеча) взрослые/1 единица</t>
  </si>
  <si>
    <t>D02.017.007.4</t>
  </si>
  <si>
    <t>Массаж локтевого сустава (верхняя треть предплечья, область локтевого сустава и нижняя треть плеча) дети/0,9 единиц</t>
  </si>
  <si>
    <t>D02.014.007.5</t>
  </si>
  <si>
    <t>Массаж верхней конечности и плеча или всех суставов конечности взрослые/1,5 единицы</t>
  </si>
  <si>
    <t>D02.014.007.1</t>
  </si>
  <si>
    <t>Массаж верхней конечности и плеча или всех суставов конечности дети/1,4 единицы</t>
  </si>
  <si>
    <t>D02.015.007.4</t>
  </si>
  <si>
    <t>Массаж области грудной клетки (передняя поверхность грудной клетки от передней границы надплечья до реберных дуг и области спины от VII шейного до I поясничного позвонка) дети/2,6 единицы</t>
  </si>
  <si>
    <t>D02.015.007.5</t>
  </si>
  <si>
    <t>Массаж области грудной клетки (передняя поверхность грудной клетки от передней границы надплечья до реберных дуг и области спины от VII шейного до I поясничного позвонка) взрослые/3 единицы</t>
  </si>
  <si>
    <t>D02.025.007.3</t>
  </si>
  <si>
    <t>Массаж нижней конечности и поясницы (область стоп, голени, бедра, ягодичной и пояснично-крестцовой области или всех суставов конечности) взрослые/2 единицы</t>
  </si>
  <si>
    <t>D02.025.007.4</t>
  </si>
  <si>
    <t>Массаж нижней конечности и поясницы (область стоп, голени, бедра, ягодичной и пояснично-крестцовой области или всех суставов конечности) дети/1,9 единицы</t>
  </si>
  <si>
    <t>D02.018.007.3</t>
  </si>
  <si>
    <t>Массаж лучезапястного сустава (проксимальный отдел кисти, область лучезапястного сустава и предплечья) взрослые/1 единица</t>
  </si>
  <si>
    <t>D02.018.007.4</t>
  </si>
  <si>
    <t>Массаж лучезапястного сустава (проксимальный отдел кисти, область лучезапястного сустава и предплечья) дети/0,8 единиц</t>
  </si>
  <si>
    <t>D02.019.007.3</t>
  </si>
  <si>
    <t>Массаж кисти и предплечья дети/1 единица</t>
  </si>
  <si>
    <t>D02.019.007</t>
  </si>
  <si>
    <t>Массаж кисти и предплечья взрослые/1 единица</t>
  </si>
  <si>
    <t>D02.020.007.5</t>
  </si>
  <si>
    <t>Массаж спины (от VII шейного до I поясничного позвонка и от левой до правой аксиллярной линии, у детей - включая пояснично-крестцовую область) взрослые/1,4 единицы</t>
  </si>
  <si>
    <t>D02.020.007.6</t>
  </si>
  <si>
    <t>Массаж спины (от VII шейного до I поясничного позвонка и от левой до правой аксиллярной линии, у детей - включая пояснично-крестцовую область) дети/1,2 единицы</t>
  </si>
  <si>
    <t>D02.020.007.7</t>
  </si>
  <si>
    <t>Массаж области позвоночника (задняя поверхность шеи, спины, пояснично-крестцовая область от левой до правой задней линии) взрослые/2,3 единицы</t>
  </si>
  <si>
    <t>D02.020.007.8</t>
  </si>
  <si>
    <t>Массаж области позвоночника (задняя поверхность шеи, спины, пояснично-крестцовая область от левой до правой задней линии) дети/1,9 единиц</t>
  </si>
  <si>
    <t>D02.022.007.5</t>
  </si>
  <si>
    <t>Массаж пояснично-крестцовой области (от I поясничного позвонка до нижних ягодичных складок) дети/1,1 единицы</t>
  </si>
  <si>
    <t>D02.022.007.6</t>
  </si>
  <si>
    <t>Массаж пояснично-крестцовой области (от I поясничного позвонка до нижних ягодичных складок) взрослые/1,3 единицы</t>
  </si>
  <si>
    <t>D02.022.007.7</t>
  </si>
  <si>
    <t>Массаж пояснично-крестцовой области (от VII шейного позвонка до крестца и от правой до левой средней аксиллярной линии) дети/1,8 единицы</t>
  </si>
  <si>
    <t>D02.022.007.8</t>
  </si>
  <si>
    <t>Массаж пояснично-крестцовой области (от VII шейного позвонка до крестца и от правой до левой средней аксиллярной линии) взрослые/2 единицы</t>
  </si>
  <si>
    <t>D02.023.007.2</t>
  </si>
  <si>
    <t>Массаж тазо-бедренного сустава (верхняя треть бедра, область тазо-бедренного сустава и ягодичной области одноименной стороны) взрослые/1,3 единицы</t>
  </si>
  <si>
    <t>D02.023.007.1</t>
  </si>
  <si>
    <t>Массаж тазо-бедренного сустава (верхняя треть бедра, область тазо-бедренного сустава и ягодичной области одноименной стороны) дети/1,1 единицы</t>
  </si>
  <si>
    <t>D02.021.007.3</t>
  </si>
  <si>
    <t>Массаж мышц передней брюшной стенки взрослые/1,5 единицы</t>
  </si>
  <si>
    <t>D02.021.007.4</t>
  </si>
  <si>
    <t>Массаж мышц передней брюшной стенки дети/1,4 единицы</t>
  </si>
  <si>
    <t>D02.027.007.3</t>
  </si>
  <si>
    <t>Массаж коленного сустава (верхняя треть голени, область коленного сустава и нижняя треть бедра) взрослые/1,2 единицы</t>
  </si>
  <si>
    <t>D02.027.007.4</t>
  </si>
  <si>
    <t>Массаж коленного сустава (верхняя треть голени, область коленного сустава и нижняя треть бедра) дети/1 единица</t>
  </si>
  <si>
    <t>D02.028.007.3</t>
  </si>
  <si>
    <t>Массаж голеностопного сустава (проксимальный отдел стопы, область голеностопного сустава и нижняя треть голени) взрослые/1 единица</t>
  </si>
  <si>
    <t>D02.028.007.4</t>
  </si>
  <si>
    <t>Массаж голеностопного сустава (проксимальный отдел стопы, область голеностопного сустава и нижняя треть голени) дети/0,8 единиц</t>
  </si>
  <si>
    <t>D02.029.007.3</t>
  </si>
  <si>
    <t>Массаж голени и стопы дети/1 единица</t>
  </si>
  <si>
    <t>D02.029.007.4</t>
  </si>
  <si>
    <t>Массаж голени и стопы взрослые/1 единица</t>
  </si>
  <si>
    <t>D02.001.007.6</t>
  </si>
  <si>
    <t>Массаж общий дети до 3-х лет/3 единицы</t>
  </si>
  <si>
    <t>D02.001.007.2</t>
  </si>
  <si>
    <t>Массаж общий дети 3-7 лет/3 единицы</t>
  </si>
  <si>
    <t>D02.001.007.7</t>
  </si>
  <si>
    <t>Массаж общий дети старше 7 лет/3 единицы</t>
  </si>
  <si>
    <t>D02.003.007.1</t>
  </si>
  <si>
    <t>Точечный массаж (общий) (дет.)</t>
  </si>
  <si>
    <t>D02.001.007</t>
  </si>
  <si>
    <t>Массаж общий взрослый</t>
  </si>
  <si>
    <t>D02.003.007</t>
  </si>
  <si>
    <t xml:space="preserve">Точечный массаж взр. (общ) </t>
  </si>
  <si>
    <t>D02.003.007.2</t>
  </si>
  <si>
    <t>Точечный массаж головы (лица, шеи)</t>
  </si>
  <si>
    <t>D02.003.007.3</t>
  </si>
  <si>
    <t>Точечный массаж 1 верхней конечности</t>
  </si>
  <si>
    <t>D02.003.007.4</t>
  </si>
  <si>
    <t>Точечный массаж 1 нижней конечности</t>
  </si>
  <si>
    <t>D02.003.007.5</t>
  </si>
  <si>
    <t>Точечный массаж области поясницы и нижних конечностей</t>
  </si>
  <si>
    <t>D02.003.007.6</t>
  </si>
  <si>
    <t>Точечный массаж шейно-грудного отдела позвоночника</t>
  </si>
  <si>
    <t>D02.021.007.5</t>
  </si>
  <si>
    <t>Антицеллюлитный массаж передней брюшной стенки</t>
  </si>
  <si>
    <t>D02.014.007.2</t>
  </si>
  <si>
    <t>Антицеллюлитный массаж верхних конечностей</t>
  </si>
  <si>
    <t>D02.025.007.5</t>
  </si>
  <si>
    <t>Антицеллюлитный массаж нижней конечности и поясницы</t>
  </si>
  <si>
    <t>D02.004.007.1</t>
  </si>
  <si>
    <t>Баночный массаж</t>
  </si>
  <si>
    <t>E15.000.001</t>
  </si>
  <si>
    <t>Школа правильного питания</t>
  </si>
  <si>
    <t>E28.000.002</t>
  </si>
  <si>
    <t>Абонемент для родителей детей, находящихся на лечении в НЦДР</t>
  </si>
  <si>
    <t>абонемент</t>
  </si>
  <si>
    <t>E28.000.001</t>
  </si>
  <si>
    <t>Аппаратное лечение (электросон, СМТ, магнитотерапия, ультразвуковая терапия, лазерная терапия, нейростимуляция)</t>
  </si>
  <si>
    <t>D02.012.004.1</t>
  </si>
  <si>
    <t>Бальнео-гидротерапия (подводный душ, грязелечение, озекерит, душ-Шарко)</t>
  </si>
  <si>
    <t>21. Профилактические осмотры</t>
  </si>
  <si>
    <t>21.1 Периодический медосмотр</t>
  </si>
  <si>
    <t>E16.000.015</t>
  </si>
  <si>
    <t>Паспорт здоровья ребенка (бланк). Медицинский осмотр</t>
  </si>
  <si>
    <t>A02.047.000.1</t>
  </si>
  <si>
    <t>Экспертиза профессиональной пригодности профпатологом. Медицинский осмотр</t>
  </si>
  <si>
    <t>A02.004.000.18</t>
  </si>
  <si>
    <t>Осмотр гинеколога со взятием мазка на степень чистоты. Медицинский осмотр</t>
  </si>
  <si>
    <t>B02.114.002.3</t>
  </si>
  <si>
    <t>B01.077.001.7</t>
  </si>
  <si>
    <t>Исследование мочи общеклиническое (общий анализ мочи) на анализаторе. Медицинский осмотр</t>
  </si>
  <si>
    <t>D95.410.213.2</t>
  </si>
  <si>
    <t>Аудиометрия. Медицинский осмотр</t>
  </si>
  <si>
    <t>E16.000.014</t>
  </si>
  <si>
    <t>Исследование вестибулярного аппарата. Медицинский осмотр</t>
  </si>
  <si>
    <t>C03.001.005.1</t>
  </si>
  <si>
    <t>Рентгенография органов грудной клетки (1 проекция). Медицинский осмотр</t>
  </si>
  <si>
    <t>D95.060.371.3</t>
  </si>
  <si>
    <t>D89.111.331.1</t>
  </si>
  <si>
    <t>Тонометрия. Медицинский осмотр</t>
  </si>
  <si>
    <t>D95.050.309.4</t>
  </si>
  <si>
    <t>Периметрия. Медицинский осмотр</t>
  </si>
  <si>
    <t>B06.681.012.3</t>
  </si>
  <si>
    <t>Постановка реакции микропреципитации с кардиолипиновым антигеном в сыворотке крови ручным методом (микрореакция). Медицинский осмотр</t>
  </si>
  <si>
    <t>C02.033.000.1</t>
  </si>
  <si>
    <t>Спирография при записи на автоматизированных аппаратах. Медицинский осмотр</t>
  </si>
  <si>
    <t>C02.001.000.9</t>
  </si>
  <si>
    <t>ЭКГ (в 12 отведениях). Медицинский осмотр</t>
  </si>
  <si>
    <t>E27.000.018</t>
  </si>
  <si>
    <t>A02.018.000.4</t>
  </si>
  <si>
    <t>A02.014.000.1</t>
  </si>
  <si>
    <t>A02.023.000.4</t>
  </si>
  <si>
    <t>A02.001.000.38</t>
  </si>
  <si>
    <t>A02.013.000.3</t>
  </si>
  <si>
    <t>A02.029.000.5</t>
  </si>
  <si>
    <t>B03.398.002.4</t>
  </si>
  <si>
    <t>B01.100.001.2</t>
  </si>
  <si>
    <t>B01.109.001.1</t>
  </si>
  <si>
    <t>D91.911.013.31</t>
  </si>
  <si>
    <t>D91.911.013.32</t>
  </si>
  <si>
    <t>B05.042.001.3</t>
  </si>
  <si>
    <t>B06.470.006.4</t>
  </si>
  <si>
    <t>B05.027.002.4</t>
  </si>
  <si>
    <t>E27.000.030</t>
  </si>
  <si>
    <t>E27.000.003</t>
  </si>
  <si>
    <t>Предсменное медицинское освидетельствование</t>
  </si>
  <si>
    <t>22. Блок "Малютка", подростки</t>
  </si>
  <si>
    <t>C03.008.004.12</t>
  </si>
  <si>
    <t>УЗИ комплексное (печени, желчного пузыря, поджелудочной железы, селезенки, почек) младенцы</t>
  </si>
  <si>
    <t>E35.000.000</t>
  </si>
  <si>
    <t>Программа "Премиум для доношенных"</t>
  </si>
  <si>
    <t>E35.000.003</t>
  </si>
  <si>
    <t>Возраст 1 месяц. Программа "Премиум для доношенных"</t>
  </si>
  <si>
    <t>E35.000.004</t>
  </si>
  <si>
    <t>Возраст 2 месяца. Программа "Премиум для доношенных"</t>
  </si>
  <si>
    <t>E35.000.005</t>
  </si>
  <si>
    <t>Возраст 3 месяца. Программа "Премиум для доношенных"</t>
  </si>
  <si>
    <t>E35.000.006</t>
  </si>
  <si>
    <t>Возраст 4 месяца. Программа "Премиум для доношенных"</t>
  </si>
  <si>
    <t>E35.000.007</t>
  </si>
  <si>
    <t>Возраст 5 месяцев. Программа "Премиум для доношенных"</t>
  </si>
  <si>
    <t>E35.000.008</t>
  </si>
  <si>
    <t>Возраст 6 месяцев. Программа "Премиум для доношенных"</t>
  </si>
  <si>
    <t>E35.000.009</t>
  </si>
  <si>
    <t>Возраст 7 месяцев. Программа "Премиум для доношенных"</t>
  </si>
  <si>
    <t>E35.000.010</t>
  </si>
  <si>
    <t>Возраст 8 месяцев. Программа "Премиум для доношенных"</t>
  </si>
  <si>
    <t>E35.000.011</t>
  </si>
  <si>
    <t>Возраст 9 месяцев. Программа "Премиум для доношенных"</t>
  </si>
  <si>
    <t>E35.000.012</t>
  </si>
  <si>
    <t>Возраст 10 месяцев. Программа "Премиум для доношенных"</t>
  </si>
  <si>
    <t>E35.000.013</t>
  </si>
  <si>
    <t>Возраст 11 месяцев. Программа "Премиум для доношенных"</t>
  </si>
  <si>
    <t>E35.000.014</t>
  </si>
  <si>
    <t>Возраст 12 месяцев (1 год). Программа "Премиум для доношенных"</t>
  </si>
  <si>
    <t>A02.001.000.63</t>
  </si>
  <si>
    <t>Патронаж акушерки на дому</t>
  </si>
  <si>
    <t>E17.000.030</t>
  </si>
  <si>
    <t>22.4 Паспорт здоровья для детей</t>
  </si>
  <si>
    <t>A02.002.000.11</t>
  </si>
  <si>
    <t>Прием педиатра. Паспорт здоровья</t>
  </si>
  <si>
    <t>A02.013.000.4</t>
  </si>
  <si>
    <t>Осмотр хирурга. Паспорт здоровья</t>
  </si>
  <si>
    <t>A02.055.000.2</t>
  </si>
  <si>
    <t>Прием стоматолога. Паспорт здоровья</t>
  </si>
  <si>
    <t>A02.018.000.5</t>
  </si>
  <si>
    <t>Осмотр невропатологом. Паспорт здоровья</t>
  </si>
  <si>
    <t>A02.023.000.5</t>
  </si>
  <si>
    <t>Первичная консультация офтальмолога. Паспорт здоровья</t>
  </si>
  <si>
    <t>A02.029.000.6</t>
  </si>
  <si>
    <t>Прием дерматолога. Паспорт здоровья</t>
  </si>
  <si>
    <t>A02.014.000.2</t>
  </si>
  <si>
    <t>Осмотр отоларингологом. Паспорт здоровья</t>
  </si>
  <si>
    <t>B02.114.002.9</t>
  </si>
  <si>
    <t>B01.077.001.5</t>
  </si>
  <si>
    <t>Исследование мочи общеклиническое (общий анализ мочи) на анализаторе. Паспорт здоровья</t>
  </si>
  <si>
    <t>B01.100.001.6</t>
  </si>
  <si>
    <t>Обнаружение яиц гельминтов и простейших в кале. Паспорт здоровья</t>
  </si>
  <si>
    <t>22.5 Программа для детей и подростков</t>
  </si>
  <si>
    <t>E18.000.002</t>
  </si>
  <si>
    <t>Дети от 1 до 2-х лет</t>
  </si>
  <si>
    <t>A02.002.000.3</t>
  </si>
  <si>
    <t>Осмотр педиатром 4 консультаций</t>
  </si>
  <si>
    <t>E18.000.001</t>
  </si>
  <si>
    <t>Дети от 2-х до 3-х лет</t>
  </si>
  <si>
    <t>A02.001.000.23</t>
  </si>
  <si>
    <t>1 специалист по выбору Программа для детей и подростков</t>
  </si>
  <si>
    <t>E18.000.006</t>
  </si>
  <si>
    <t>Дети от 3-х до 4-х лет</t>
  </si>
  <si>
    <t>E18.000.005</t>
  </si>
  <si>
    <t>Дети от 4-х до 5-и лет</t>
  </si>
  <si>
    <t>E18.000.004</t>
  </si>
  <si>
    <t>Дети от 5--и до 6-и лет</t>
  </si>
  <si>
    <t>E18.000.011</t>
  </si>
  <si>
    <t>Дети от 6-и до 7-и лет</t>
  </si>
  <si>
    <t>E18.000.003</t>
  </si>
  <si>
    <t>Дети от 7-и до 8-и лет</t>
  </si>
  <si>
    <t>E18.000.007</t>
  </si>
  <si>
    <t>Дети от 8-и до 9-и лет</t>
  </si>
  <si>
    <t>E18.000.008</t>
  </si>
  <si>
    <t>Дети от 9-и до 10-и лет</t>
  </si>
  <si>
    <t>E18.000.012</t>
  </si>
  <si>
    <t>Дети от 10-и до 11-и лет</t>
  </si>
  <si>
    <t>E18.000.009</t>
  </si>
  <si>
    <t>Дети от 11-и до 12-и лет</t>
  </si>
  <si>
    <t>E18.000.013</t>
  </si>
  <si>
    <t>Дети от 12-и до 13-и лет</t>
  </si>
  <si>
    <t>E18.000.014</t>
  </si>
  <si>
    <t>Дети от 13-и до 14-и лет</t>
  </si>
  <si>
    <t>E18.000.010</t>
  </si>
  <si>
    <t>Дети от 14-и до 15-и лет</t>
  </si>
  <si>
    <t>E18.000.016</t>
  </si>
  <si>
    <t>Дети от 15-и до 16-и лет</t>
  </si>
  <si>
    <t>A02.026.000.1</t>
  </si>
  <si>
    <t>Осмотр уролога (мальчики), гинеколога (девочки). Программа для детей и подростков</t>
  </si>
  <si>
    <t>E18.000.015</t>
  </si>
  <si>
    <t>Дети от 16-и до 17-и лет</t>
  </si>
  <si>
    <t>E18.000.017</t>
  </si>
  <si>
    <t>Дети от 17-и до 18-и лет</t>
  </si>
  <si>
    <t>23. Блок ведения беременных</t>
  </si>
  <si>
    <t>E19.000.024</t>
  </si>
  <si>
    <t>23.1 Наблюдение за течением беременности</t>
  </si>
  <si>
    <t>E19.000.025</t>
  </si>
  <si>
    <t>23.1.1 Наблюдение за течением беременности 7-16 недель</t>
  </si>
  <si>
    <t xml:space="preserve">Бактериологическое исследование мочи </t>
  </si>
  <si>
    <t>D91.496.105.6</t>
  </si>
  <si>
    <t>A02.004.000.17</t>
  </si>
  <si>
    <t>Консультация акушера-гинеколога. Блок ведения беременных</t>
  </si>
  <si>
    <t>A02.021.000</t>
  </si>
  <si>
    <t>Консультация эндокринолога. Блок ведения беременных</t>
  </si>
  <si>
    <t>C03.031.004</t>
  </si>
  <si>
    <t>УЗИ акушерское в 1 триместре беременности</t>
  </si>
  <si>
    <t>E19.000.026</t>
  </si>
  <si>
    <t>23.1.2 Наблюдение за течением беременности 17-26 недель</t>
  </si>
  <si>
    <t>C03.032.004</t>
  </si>
  <si>
    <t>УЗИ акушерское во 2-3 триместре беременности</t>
  </si>
  <si>
    <t>A02.051.000.1</t>
  </si>
  <si>
    <t>Школа подготовки "Грудное вскармливание" - неанотолог</t>
  </si>
  <si>
    <t>A02.045.000.2</t>
  </si>
  <si>
    <t>Школа подготовки "Психопрофилактика к родам" - психотерапевт</t>
  </si>
  <si>
    <t>A02.004.000.24</t>
  </si>
  <si>
    <t>Школа подготовки "Беременность и роды"- акушер-гинеколог</t>
  </si>
  <si>
    <t>E19.000.027</t>
  </si>
  <si>
    <t>23.1.3 Наблюдение за течением беременности 27-38 недель</t>
  </si>
  <si>
    <t>D91.496.105.3</t>
  </si>
  <si>
    <t>Взятие мазка на степень чистоты (флору) без стоимости консультации</t>
  </si>
  <si>
    <t>C03.000.003.1</t>
  </si>
  <si>
    <t>Импульсная допплерография</t>
  </si>
  <si>
    <t>A02.001.000.35</t>
  </si>
  <si>
    <t>Повторная консультация врач-терапевта. Блок ведения беременных</t>
  </si>
  <si>
    <t>A02.004.000.23</t>
  </si>
  <si>
    <t xml:space="preserve">Послеродовая консультация акушера-гинеколога. Блок ведения беременных. </t>
  </si>
  <si>
    <t>E19.000.028</t>
  </si>
  <si>
    <t>23.2 Наблюдение за течением многоплодной беременности</t>
  </si>
  <si>
    <t>E19.000.029</t>
  </si>
  <si>
    <t>23.2.1 Наблюдение за течением многоплодной беременности 7-16 недель</t>
  </si>
  <si>
    <t>E19.000.030</t>
  </si>
  <si>
    <t>23.2.2 Наблюдение за течением многоплодной беременности 17-26 недель</t>
  </si>
  <si>
    <t>A02.001.000.29</t>
  </si>
  <si>
    <t>Осмотр заведующим отделом. Блок ведения беременных</t>
  </si>
  <si>
    <t>E19.000.031</t>
  </si>
  <si>
    <t>23.2.3 Наблюдение за течением многоплодной беременности 27-38 недель</t>
  </si>
  <si>
    <t>E19.000.032</t>
  </si>
  <si>
    <t>23.3 Наблюдение за течением беременности по программе "Премиум"</t>
  </si>
  <si>
    <t>E19.000.033</t>
  </si>
  <si>
    <t>23.3.1 Наблюдение за течением беременности по программе "Премиум" 7-16 недель</t>
  </si>
  <si>
    <t>A02.004.000.29</t>
  </si>
  <si>
    <t>Консультация акушера-гинеколога. Блок ведения беременных.Премиум</t>
  </si>
  <si>
    <t>C03.000.004.31</t>
  </si>
  <si>
    <t>Экспертное УЗИ плода в 3D/4D режиме с записью на CD-R диск. Премиум</t>
  </si>
  <si>
    <t>A02.001.000.91.1</t>
  </si>
  <si>
    <t>Консультация врача терапевта. Блок ведения беременных</t>
  </si>
  <si>
    <t>A02.021.000.32</t>
  </si>
  <si>
    <t>Консультация эндокринолога. Блок ведения беременных.Премиум</t>
  </si>
  <si>
    <t>E19.000.034</t>
  </si>
  <si>
    <t>23.3.2 Наблюдение за течением беременности по программе "Премиум" 17-26 недель</t>
  </si>
  <si>
    <t>A02.021.000.4</t>
  </si>
  <si>
    <t>Повторная консультация эндокринолога. Блок ведения беременных</t>
  </si>
  <si>
    <t>E19.000.035</t>
  </si>
  <si>
    <t>23.3.3 Наблюдение за течением беременности по программе "Премиум" 27-38 недель</t>
  </si>
  <si>
    <t>A02.004.000.30</t>
  </si>
  <si>
    <t>Послеродовая консультация акушера-гинеколога. Блок ведения беременных. Премиум</t>
  </si>
  <si>
    <t>C03.000.004.28</t>
  </si>
  <si>
    <t>Расширенное УЗИ плода (для беременных женщин,состоящих на диспансерном учете в центре женского здоровья)</t>
  </si>
  <si>
    <t>E02.000.314</t>
  </si>
  <si>
    <t>Объемная эхография плода с записью на CD диск (для беременных женщин,состоящих на диспансерном учете в центре женского здоровья)</t>
  </si>
  <si>
    <t>E07.000.027</t>
  </si>
  <si>
    <t>Фитнес-йога для беременных (12 занятий)</t>
  </si>
  <si>
    <t>занятие</t>
  </si>
  <si>
    <t>E07.000.028</t>
  </si>
  <si>
    <t>Фитнес-йога для беременных (8 занятий)</t>
  </si>
  <si>
    <t>E07.000.029</t>
  </si>
  <si>
    <t>Фитнес-йога для беременных (1 занятие)</t>
  </si>
  <si>
    <t>A02.004.000.35</t>
  </si>
  <si>
    <t>Школа климакса (1 лекция)</t>
  </si>
  <si>
    <t>A02.004.000.36</t>
  </si>
  <si>
    <t>Школа климакса (цикл лекции)</t>
  </si>
  <si>
    <t>E19.000.036</t>
  </si>
  <si>
    <t>Предгравидарная подготовка</t>
  </si>
  <si>
    <t>D99.293.012.2</t>
  </si>
  <si>
    <t>Взятие крови на лабораторные исследования (однократно). Предгравидарная подготовка</t>
  </si>
  <si>
    <t>E11.001.002</t>
  </si>
  <si>
    <t>Анализ крови на ВИЧ. Предгравидарная подготовка</t>
  </si>
  <si>
    <t>B06.000.000.8</t>
  </si>
  <si>
    <t>Определение групповой и резус принадлежности в ID-картах ABO/D + Reverse Grouping и Скрининг антиэри. Предгравидарная подготовка</t>
  </si>
  <si>
    <t>B06.484.006.3</t>
  </si>
  <si>
    <t>Определение тиреотропного гормона (ТТГ) в сыворотке крови методом иммунохемилюминесценции. Предгравидарная подготовка</t>
  </si>
  <si>
    <t>B01.077.001.10</t>
  </si>
  <si>
    <t>Исследование мочи общеклиническое (общий анализ мочи) на анализаторе. Предгравидарная подготовка</t>
  </si>
  <si>
    <t>B03.335.002.5</t>
  </si>
  <si>
    <t>Определение глюкозы на анализаторе. Предгравидарная подготовка</t>
  </si>
  <si>
    <t>B06.680.012.2</t>
  </si>
  <si>
    <t>Постановка реакции Вассермана в сыворотке крови ручным методом. Предгравидарная подготовка</t>
  </si>
  <si>
    <t>B06.127.006.3</t>
  </si>
  <si>
    <t>Определение HBsAg вирусного гепатита В в сыворотке крови Предгравидарная подготовка</t>
  </si>
  <si>
    <t>C03.019.005.3</t>
  </si>
  <si>
    <t>Рентгенография органов грудной клетки (боковая проекция). Предгравидарная подготовка</t>
  </si>
  <si>
    <t>D91.496.105.7</t>
  </si>
  <si>
    <t>Взятие мазка на степень чистоты (флору) без стоимости консультации. Предгравидарная подготовка</t>
  </si>
  <si>
    <t>B01.458.001.3</t>
  </si>
  <si>
    <t>Определение степени чистоты гинекологического мазка ручным методом. Предгравидарная подготовка</t>
  </si>
  <si>
    <t>B08.746.002</t>
  </si>
  <si>
    <t>Онкоцитология гинекологических мазков (окраска по Романовскому). Предгравидарная подготовка</t>
  </si>
  <si>
    <t>C03.029.004.3</t>
  </si>
  <si>
    <t>УЗИ гинекологическое (трансвагинально). Предгравидарная подготовка</t>
  </si>
  <si>
    <t>A02.001.000.54</t>
  </si>
  <si>
    <t>Повторный консультативный прием врача акушер-гинеколога. Предгравидарная подготовка</t>
  </si>
  <si>
    <t>E19.000.037</t>
  </si>
  <si>
    <t>Предгравидарная подготовка в группе риска (по невынашиванию)</t>
  </si>
  <si>
    <t>B04.000.002.3</t>
  </si>
  <si>
    <t>Гемостазиограмма (протромбированное время, АЧТВ, фибриноген). Предгравидарная подготовка</t>
  </si>
  <si>
    <t>Определение HBsAg вирусного гепатита В в сыворотке крови. Предгравидарная подготовка</t>
  </si>
  <si>
    <t>B05.016.001.3</t>
  </si>
  <si>
    <t>Бактериологическое исследование отделяемого половых органов по методу Genital SYSTEM (1 исследование). Предгравидарная подготовка</t>
  </si>
  <si>
    <t>E22.100.000</t>
  </si>
  <si>
    <t>Базовая программа (для мужчин до 40 лет). Check up</t>
  </si>
  <si>
    <t>A02.001.000.32</t>
  </si>
  <si>
    <t>Первичный прием врача терапевта. Check up</t>
  </si>
  <si>
    <t>B02.061.002.2</t>
  </si>
  <si>
    <t>Измерение скорости оседания эритроцитов (СОЭ). Check up</t>
  </si>
  <si>
    <t>B03.000.002.4</t>
  </si>
  <si>
    <t>Электролиты в крови (калий, натрий, кальций ион.) на анализаторе. Check up</t>
  </si>
  <si>
    <t>B03.115.002.1</t>
  </si>
  <si>
    <t>Определение "C" реактивного белка (СРБ) в сыворотке крови количественно. Check up</t>
  </si>
  <si>
    <t>B03.365.002.1</t>
  </si>
  <si>
    <t>Определение креатинфосфокиназы фракция МВ (КФК-МВ) в сыворотке крови на анализаторе. Check up</t>
  </si>
  <si>
    <t>B03.401.002.1</t>
  </si>
  <si>
    <t>Определение общего холестерина в сыворотке крови на анализаторе. Check up</t>
  </si>
  <si>
    <t>B03.371.002.1</t>
  </si>
  <si>
    <t>Определение липопротеидов высокой плотности в сыворотке крови на анализаторе. Check up</t>
  </si>
  <si>
    <t>B03.372.002.1</t>
  </si>
  <si>
    <t>Определение липопротеидов низкой плотности в сыворотке крови на анализаторе. Check up</t>
  </si>
  <si>
    <t>B03.486.002.1</t>
  </si>
  <si>
    <t>Определение триглицеридов в сыворотке крови на анализаторе. Check up</t>
  </si>
  <si>
    <t>B06.446.006.1</t>
  </si>
  <si>
    <t>Определение свободного трийодтиронина (T3) в сыворотке крови методом иммунохемилюминесценции. Check up</t>
  </si>
  <si>
    <t>B06.445.006.1</t>
  </si>
  <si>
    <t>Определение свободного тироксина (T4) в сыворотке крови методом иммунохемилюминесценции. Check up</t>
  </si>
  <si>
    <t>B06.202.006.1</t>
  </si>
  <si>
    <t>Определение антител к тиреопероксидазе (а-ТПО) в сыворотке крови методом иммунохемилюминесценции. Check up</t>
  </si>
  <si>
    <t>B06.484.006.1</t>
  </si>
  <si>
    <t>Определение тиреотропного гормона (ТТГ) в сыворотке крови методом иммунохемилюминесценции. Check up</t>
  </si>
  <si>
    <t>B03.397.002.1</t>
  </si>
  <si>
    <t>Определение общего белка на анализаторе. Check up</t>
  </si>
  <si>
    <t>B03.156.002.1</t>
  </si>
  <si>
    <t>Определение альбумина в сыворотке крови на анализаторе. Check up</t>
  </si>
  <si>
    <t>B03.155.002.1</t>
  </si>
  <si>
    <t>Определение аланинаминотрансферазы (АЛаТ) в сыворотке крови на анализаторе. Check up</t>
  </si>
  <si>
    <t>B03.293.002.1</t>
  </si>
  <si>
    <t>Определение аспартатаминотрансферазы (АСаТ) в сыворотке крови на анализаторе. Check up</t>
  </si>
  <si>
    <t>B03.316.002.1</t>
  </si>
  <si>
    <t>Определение гаммаглютамилтранспептидазы (ГГТП) в сыворотке крови на анализаторе. Check up</t>
  </si>
  <si>
    <t>B03.398.002.1</t>
  </si>
  <si>
    <t>Определение общего билирубина в сыворотке крови на анализаторе. Check up</t>
  </si>
  <si>
    <t>B03.435.002.1</t>
  </si>
  <si>
    <t>Определение прямого билирубина в сыворотке крови на анализаторе. Check up</t>
  </si>
  <si>
    <t>B03.160.002.1</t>
  </si>
  <si>
    <t>Определение амилазы панкреатической в сыворотке крови на анализаторе. Check up</t>
  </si>
  <si>
    <t>B03.335.002.2</t>
  </si>
  <si>
    <t>Определение глюкозы на анализаторе. Check up</t>
  </si>
  <si>
    <t>B03.328.002.1</t>
  </si>
  <si>
    <t>Определение гликозилированного гемоглобина в крови на анализаторе. Check up</t>
  </si>
  <si>
    <t>B03.363.002.1</t>
  </si>
  <si>
    <t>Определение креатинина на анализаторе. Check up</t>
  </si>
  <si>
    <t>B03.437.002.1</t>
  </si>
  <si>
    <t>Определение ревматоидного фактора в сыворотке крови количественно на анализаторе. Check up</t>
  </si>
  <si>
    <t>B06.681.012.1</t>
  </si>
  <si>
    <t>Постановка реакции микропреципитации с кардиолипиновым антигеном в сыворотке крови ручным методом (микрореакция). Check up</t>
  </si>
  <si>
    <t>B03.387.002.1</t>
  </si>
  <si>
    <t>Определение мочевой кислоты в сыворотке крови на анализаторе. Check up</t>
  </si>
  <si>
    <t>B03.526.002.1</t>
  </si>
  <si>
    <t>Определение щелочной фосфатазы в сыворотке крови на анализаторе. Check up</t>
  </si>
  <si>
    <t>B03.206.002.1</t>
  </si>
  <si>
    <t>Определение антистрептолизина "O" в сыворотке крови количественно на анализаторе. Check up</t>
  </si>
  <si>
    <t>B06.127.006.1</t>
  </si>
  <si>
    <t>Определение HBsAg вирусного гепатита В в сыворотке крови. Check up</t>
  </si>
  <si>
    <t>B06.276.006.2</t>
  </si>
  <si>
    <t>Количественное определение антител к вирусу гепатита А (Anti-HAV IgM). Check up</t>
  </si>
  <si>
    <t>B01.077.001.2</t>
  </si>
  <si>
    <t>Исследование мочи общеклиническое (общий анализ мочи) на анализаторе. Check up</t>
  </si>
  <si>
    <t>A02.023.000.7</t>
  </si>
  <si>
    <t>D89.113.338.2</t>
  </si>
  <si>
    <t>Бесконтактная пневмотонометрия (1 глаз). Check up</t>
  </si>
  <si>
    <t>D95.027.324.1</t>
  </si>
  <si>
    <t>Кераторефрактометрия (1 глаз). Check up</t>
  </si>
  <si>
    <t>C03.020.005.1</t>
  </si>
  <si>
    <t>Цифровая рентгенография высокого разрешения органов грудной клетки (2 проекции). Check up</t>
  </si>
  <si>
    <t>C02.012.000.1</t>
  </si>
  <si>
    <t>ЭХО кардиография. Check up</t>
  </si>
  <si>
    <t>C02.001.000.2</t>
  </si>
  <si>
    <t>ЭКГ (в 12 отведениях). Check up</t>
  </si>
  <si>
    <t>B06.556.005.1</t>
  </si>
  <si>
    <t>Определение суммарных антител к Helicobacter pylori (HP) в сыворотке крови ИФА-методом. Check up</t>
  </si>
  <si>
    <t>C03.010.004.5</t>
  </si>
  <si>
    <t>УЗИ почек и надпочечников у взрослых. Check up</t>
  </si>
  <si>
    <t>C03.017.004.8</t>
  </si>
  <si>
    <t>УЗИ щитовидной железы и лимфоузлов у взрослых. Check up</t>
  </si>
  <si>
    <t>C03.001.004.3</t>
  </si>
  <si>
    <t>УЗИ комплексное (печени, желчного пузыря, поджелудочной железы, селезенки) взрослых. Check up</t>
  </si>
  <si>
    <t>C03.013.004.3</t>
  </si>
  <si>
    <t>УЗИ предстательной железы (трансабдоминально). Check up</t>
  </si>
  <si>
    <t>C03.012.004.2</t>
  </si>
  <si>
    <t>УЗИ мочевого пузыря с определением остаточной мочи у взрослых. Check up</t>
  </si>
  <si>
    <t>C03.016.004.1</t>
  </si>
  <si>
    <t>УЗИ органов мошонки у взрослых. Check up</t>
  </si>
  <si>
    <t>A02.001.000.33</t>
  </si>
  <si>
    <t>C01.001.001.1</t>
  </si>
  <si>
    <t>Фиброэзофагогастродуоденоскопия диагностическая. Check up</t>
  </si>
  <si>
    <t>C01.027.001.1</t>
  </si>
  <si>
    <t>Эндоскопическая щипковая биопсия. Check up</t>
  </si>
  <si>
    <t>B08.746.001.5</t>
  </si>
  <si>
    <t>Цитологическое исследование мазков гастроскопии на хеликобактер. Check up</t>
  </si>
  <si>
    <t>E22.200.000</t>
  </si>
  <si>
    <t>Базовая программа (для мужчин старше 40 лет). Check up</t>
  </si>
  <si>
    <t>B06.399.006.1</t>
  </si>
  <si>
    <t>Определение общего ПСА (простат-специфический антиген) в сыворотке крови методом иммунохемилюминесценции. Check up</t>
  </si>
  <si>
    <t>B06.444.006.1</t>
  </si>
  <si>
    <t>Определение свободного ПСА (F-простат-специфический антиген) в сыворотке крови методом иммунохемилюминисценции. Check up</t>
  </si>
  <si>
    <t>C03.014.004.1</t>
  </si>
  <si>
    <t>УЗИ предстательной железы (трансректально). Check up</t>
  </si>
  <si>
    <t>E22.300.000</t>
  </si>
  <si>
    <t>Базовая программа (для женщин). Check up</t>
  </si>
  <si>
    <t>B01.458.001.1</t>
  </si>
  <si>
    <t>Определение степени чистоты гинекологического мазка ручным методом. Check up</t>
  </si>
  <si>
    <t>D91.911.013.8</t>
  </si>
  <si>
    <t>Взятие отделяемого цервикального канала на степень чистоты. Check up</t>
  </si>
  <si>
    <t>D91.496.105.2</t>
  </si>
  <si>
    <t>Взятие мазка с шейки матки на онкоцитологию. Check up</t>
  </si>
  <si>
    <t>B08.749.002.1</t>
  </si>
  <si>
    <t>Цитологическое исследование стеклопрепаратов, окрашенных методом Папаниколау. Check up</t>
  </si>
  <si>
    <t>C03.029.004.1</t>
  </si>
  <si>
    <t>УЗИ гинекологическое (трансвагинально). Check up</t>
  </si>
  <si>
    <t>C03.018.004.1</t>
  </si>
  <si>
    <t>УЗИ молочных желез и лимфоузлов. Check up</t>
  </si>
  <si>
    <t>A02.004.000.20</t>
  </si>
  <si>
    <t>Первичный прием врача акушера-гинеколога. Check up</t>
  </si>
  <si>
    <t>E22.400.000</t>
  </si>
  <si>
    <t>B06.411.006.1</t>
  </si>
  <si>
    <t>Определение онкомаркера немелкоклеточного рака легкого (CYFRA 21-1) в сыворотке крови методом иммунохемилюминесценции. Check up</t>
  </si>
  <si>
    <t>B06.416.006.1</t>
  </si>
  <si>
    <t>Определение опухолевого антигена (СА 72-4) в сыворотке крови методом иммунохемилюминесценции. Check up</t>
  </si>
  <si>
    <t>B06.140.006.1</t>
  </si>
  <si>
    <t>Определение S100 в биологическом материале методом иммунохемилюминисценции. Check up</t>
  </si>
  <si>
    <t>B06.417.006.1</t>
  </si>
  <si>
    <t>Определение опухолевого маркера мелкоклеточного рака (Pro-GRP) в сыворотке крови методом иммунохемилюминисценции. Check up</t>
  </si>
  <si>
    <t>B06.392.006.1</t>
  </si>
  <si>
    <t>Определение нейрон - специфической энолазы (NSE) в сыворотке крови методом иммунохемилюминесценции. Check up</t>
  </si>
  <si>
    <t>B06.123.006.1</t>
  </si>
  <si>
    <t>Определение АФП (альфафетопротеин) в сыворотке крови методом иммунохемилюминесценции. Check up</t>
  </si>
  <si>
    <t>B06.415.006.1</t>
  </si>
  <si>
    <t>Определение опухолевого антигена (СА 19-9) в сыворотке крови методом иммунохемилюминесценции. Check up</t>
  </si>
  <si>
    <t>E22.600.000</t>
  </si>
  <si>
    <t>Базовая программа+Онко (для женщин). Check up центр</t>
  </si>
  <si>
    <t>B06.418.006.1</t>
  </si>
  <si>
    <t>Определение опухолевого маркера рака яичников (НЕ-4) в сыворотке крови методом иммунохемилюминисценции. Check up</t>
  </si>
  <si>
    <t>B06.414.006.1</t>
  </si>
  <si>
    <t>Определение опухолевого антигена (СА 15-3) в сыворотке крови методом иммунохемилюминесценции. Check up</t>
  </si>
  <si>
    <t>B03.366.002.1</t>
  </si>
  <si>
    <t>Определение лактата (молочной кислоты) в сыворотке крови на анализаторе. Check up</t>
  </si>
  <si>
    <t>B06.336.006.1</t>
  </si>
  <si>
    <t>Определение гомоцистеина в сыворотке крови методом иммунохемилюминисценции. Check up</t>
  </si>
  <si>
    <t>C01.034.001.1</t>
  </si>
  <si>
    <t>Видеокольпоскопия. Check up</t>
  </si>
  <si>
    <t>B06.442.006.1</t>
  </si>
  <si>
    <t>Определение ракового эмбрионального антигена (РЭА) в сыворотке крови методом иммунохемилюминесценции. Check up</t>
  </si>
  <si>
    <t>B06.413.006.1</t>
  </si>
  <si>
    <t>Определение опухолевого антигена (СА 125) в сыворотке крови методом иммунохемилюминесценции. Check up</t>
  </si>
  <si>
    <t>E22.000.007</t>
  </si>
  <si>
    <t>C04.002.010.1</t>
  </si>
  <si>
    <t>ПЭТ + КТ всего тела. Check up</t>
  </si>
  <si>
    <t>E22.000.009</t>
  </si>
  <si>
    <t>E22.000.010</t>
  </si>
  <si>
    <t>C03.007.007.2</t>
  </si>
  <si>
    <t>МРТ 3,0Т без контрастирования (одна анатомическая зона). Check up</t>
  </si>
  <si>
    <t>E22.000.012</t>
  </si>
  <si>
    <t>E22.000.013</t>
  </si>
  <si>
    <t>C03.000.007.14</t>
  </si>
  <si>
    <t>МРТ 3,0Т с контрастированием (одна анатомическая зона). Check up</t>
  </si>
  <si>
    <t>E22.000.014</t>
  </si>
  <si>
    <t>E22.000.015</t>
  </si>
  <si>
    <t>Программы детального обследования. Check up центр</t>
  </si>
  <si>
    <t>E22.700.000</t>
  </si>
  <si>
    <t>A02.004.000.22</t>
  </si>
  <si>
    <t>Повторный прием врача гинеколога. Check up</t>
  </si>
  <si>
    <t>B06.512.006.1</t>
  </si>
  <si>
    <t>Определение фолликулостимулирующий гормон (ФСГ) в сыворотке крови методом иммунохемилюминесценции. Check up</t>
  </si>
  <si>
    <t>B06.369.006.1</t>
  </si>
  <si>
    <t>Определение ЛГ (лютеинизирующий гормон) в сыворотке крови методом иммунохемилюминесценции. Check up</t>
  </si>
  <si>
    <t>B06.432.006.1</t>
  </si>
  <si>
    <t>Определение прогестерона в сыворотке крови методом иммунохемилюминесценции. Check up</t>
  </si>
  <si>
    <t>B06.433.006.1</t>
  </si>
  <si>
    <t>Определение пролактина в сыворотке крови методом иммунохемилюминесценции. Check up</t>
  </si>
  <si>
    <t>B06.527.006.1</t>
  </si>
  <si>
    <t>Определение эстрадиола в сыворотке крови методом иммунохемилюминесценции. Check up</t>
  </si>
  <si>
    <t>D91.911.013.18</t>
  </si>
  <si>
    <t>Взятие отделяемого цервикального канала на бакпосев. Check up</t>
  </si>
  <si>
    <t>B05.016.001.2</t>
  </si>
  <si>
    <t>Бактериологическое исследование отделяемого половых органов по методу Genital SYSTEM (1 исследование). Check up</t>
  </si>
  <si>
    <t>E22.800.000</t>
  </si>
  <si>
    <t>A02.026.000</t>
  </si>
  <si>
    <t>Первичный прием врача уролога. Check up</t>
  </si>
  <si>
    <t>A02.026.000.2</t>
  </si>
  <si>
    <t>Повторный прием врача уролога. Check up</t>
  </si>
  <si>
    <t>D99.941.602.1</t>
  </si>
  <si>
    <t>Взятие секрета простаты. Check up</t>
  </si>
  <si>
    <t>D99.941.602.3</t>
  </si>
  <si>
    <t>Взятие мазка из уретры. Check up</t>
  </si>
  <si>
    <t>B01.081.001.1</t>
  </si>
  <si>
    <t>Исследование секрета простаты общеклиническое ручным методом. Check up</t>
  </si>
  <si>
    <t>B03.386.002.1</t>
  </si>
  <si>
    <t>Определение мочевины на анализаторе. Check up</t>
  </si>
  <si>
    <t>C03.013.004.1</t>
  </si>
  <si>
    <t>УЗИ предстательной железы, мочевого пузыря с определением остаточной мочи. Check up</t>
  </si>
  <si>
    <t>D89.240.605.1</t>
  </si>
  <si>
    <t>Урофлоуметрия. Check up</t>
  </si>
  <si>
    <t>E22.900.000</t>
  </si>
  <si>
    <t>B06.482.006.1</t>
  </si>
  <si>
    <t>Определение тестостерона в сыворотке крови методом иммунохемилюминесценции. Check up</t>
  </si>
  <si>
    <t>E22.000.003</t>
  </si>
  <si>
    <t>A02.015.000</t>
  </si>
  <si>
    <t>Первичный прием врача кардиолога. Check up</t>
  </si>
  <si>
    <t>C02.009.000.1</t>
  </si>
  <si>
    <t>Суточное мониторирование артериального давления (24 часа). Check up</t>
  </si>
  <si>
    <t>C03.008.003.1</t>
  </si>
  <si>
    <t>УЗДГ сосудов почек у взрослых. Check up</t>
  </si>
  <si>
    <t>B03.340.002.1</t>
  </si>
  <si>
    <t>Определение железа (Fe) в сыворотке крови на анализаторе. Check up</t>
  </si>
  <si>
    <t>C02.008.000.1</t>
  </si>
  <si>
    <t>Холтеровское мониторирование электрокардиограммы (24 часа). Check up</t>
  </si>
  <si>
    <t>A02.015.000.1</t>
  </si>
  <si>
    <t>Повторный прием врача кардиолога. Check up</t>
  </si>
  <si>
    <t>E22.000.004</t>
  </si>
  <si>
    <t>A02.002.000.8</t>
  </si>
  <si>
    <t>Первичный прием врача педиатра. Check up</t>
  </si>
  <si>
    <t>C02.001.000.4</t>
  </si>
  <si>
    <t>ЭКГ детям до 18 лет. Check up</t>
  </si>
  <si>
    <t>A02.002.000.10</t>
  </si>
  <si>
    <t>Повторный прием врача педиатра. Check up</t>
  </si>
  <si>
    <t>E22.100.001</t>
  </si>
  <si>
    <t>A02.025.000</t>
  </si>
  <si>
    <t>Первичный прием врача нефролога. Check up</t>
  </si>
  <si>
    <t>A02.025.000.1</t>
  </si>
  <si>
    <t>Повторный прием врача нефролога. Check up</t>
  </si>
  <si>
    <t>E22.100.002</t>
  </si>
  <si>
    <t>A02.022.000.6</t>
  </si>
  <si>
    <t>Первичный прием врача гастроэнтеролога. Check up</t>
  </si>
  <si>
    <t>B01.104.001.1</t>
  </si>
  <si>
    <t>Обнаружение скрытой крови в кале методом хроматографии (FOB тест). Check up</t>
  </si>
  <si>
    <t>B06.174.006.2</t>
  </si>
  <si>
    <t>HCV Ig M (гепатит С). Check up</t>
  </si>
  <si>
    <t>C03.008.004.1</t>
  </si>
  <si>
    <t>УЗИ комплексное (печени, желчного пузыря, поджелудочной железы, селезенки, почек) взрослый. Check up</t>
  </si>
  <si>
    <t>A02.022.000.4</t>
  </si>
  <si>
    <t>Повторный прием врача гастроэнтеролога. Check up</t>
  </si>
  <si>
    <t>E22.100.003</t>
  </si>
  <si>
    <t>B06.463.005.2</t>
  </si>
  <si>
    <t>Определение суммарных антител к Giardia intestinalis (лямблиоз) в сыворотке крови ИФА-методом. Check up</t>
  </si>
  <si>
    <t>B06.225.005.2</t>
  </si>
  <si>
    <t>Определение Ig G к Opisthorchis felineus и Opisthorchis viverrini (описторхоз) в сыворотке крови ИФА. Check up</t>
  </si>
  <si>
    <t>B06.268.005.2</t>
  </si>
  <si>
    <t>Определение Ig M к Opisthorchis felineus и Opisthorchis viverrini (описторхоз) в сыворотке крови ИФА-методом. Check up</t>
  </si>
  <si>
    <t>B06.216.005.2</t>
  </si>
  <si>
    <t>Определение Ig G к ​​Ascaris lumbricoides (аскаридоз) в сыворотке крови ИФА-методом. Check up</t>
  </si>
  <si>
    <t>B06.234.005.2</t>
  </si>
  <si>
    <t>Определение Ig G к Trichinella spiralis (трихинеллез) в сыворотке крови ИФА-методом. Check up</t>
  </si>
  <si>
    <t>B06.231.005.2</t>
  </si>
  <si>
    <t>Определение Ig G к Toxocara canis (токсокароз) в сыворотке крови ИФА-методом. Check up</t>
  </si>
  <si>
    <t>B06.176.005.2</t>
  </si>
  <si>
    <t>Определение антител к Echinococcus (эхинококкоз) в сыворотке крови ИФА-методом. Check up</t>
  </si>
  <si>
    <t>B06.132.006.1</t>
  </si>
  <si>
    <t>Определение Ig G к цитомегаловирусу (ВПГ-V) в сыворотке крови методом иммунохемилюминисценции. Check up</t>
  </si>
  <si>
    <t>B06.504.006.2</t>
  </si>
  <si>
    <t>Определение фолатов методом иммунохемилюминисценции. Check up</t>
  </si>
  <si>
    <t>B06.304.005.2</t>
  </si>
  <si>
    <t>Определение витамина D (25-OH кальциферола) в сыворотке крови методом иммунохемилюминисценции. Check up</t>
  </si>
  <si>
    <t>B06.305.006.2</t>
  </si>
  <si>
    <t>Определение витамина B 12 методом иммунохемилюминесценции. Check up</t>
  </si>
  <si>
    <t>B01.073.001.1</t>
  </si>
  <si>
    <t>Исследование кала (Копрограмма) общеклиническое ручным методом. Check up</t>
  </si>
  <si>
    <t>B01.100.001.1</t>
  </si>
  <si>
    <t>Обнаружение яиц гельминтов и простейших в кале. Check up</t>
  </si>
  <si>
    <t>C03.008.004.3</t>
  </si>
  <si>
    <t>УЗИ комплексное (печени, желчного пузыря, поджелудочной железы, селезенки, почек) детский. Check up</t>
  </si>
  <si>
    <t>E22.100.004</t>
  </si>
  <si>
    <t>B03.106.003.2</t>
  </si>
  <si>
    <t>Неинвазивная диагностика Helicobacter pylori (ХЕЛИК-тест). Check up</t>
  </si>
  <si>
    <t>E22.100.005</t>
  </si>
  <si>
    <t>A02.021.000.1</t>
  </si>
  <si>
    <t>Первичный прием врача эндокринолога. Check up</t>
  </si>
  <si>
    <t>B06.361.006.1</t>
  </si>
  <si>
    <t>Определение кортизола методом иммунохемилюминесценции. Check up</t>
  </si>
  <si>
    <t>C03.046.004.1</t>
  </si>
  <si>
    <t>Соноэластография щитовидной железы. Check up</t>
  </si>
  <si>
    <t>A02.021.000.2</t>
  </si>
  <si>
    <t>Повторный прием врача эндокринолога. Check up</t>
  </si>
  <si>
    <t>B06.203.006.2</t>
  </si>
  <si>
    <t>Определение антител к рецепторам тиреотропного гормона в сыворотке крови методом иммунохемилюминесценции. Check up</t>
  </si>
  <si>
    <t>E22.100.006</t>
  </si>
  <si>
    <t>A02.017.000</t>
  </si>
  <si>
    <t>Первичный прием врача ревматолога. Check up</t>
  </si>
  <si>
    <t>A02.017.000.1</t>
  </si>
  <si>
    <t>Повторный прием врача ревматолога. Check up</t>
  </si>
  <si>
    <t>E22.100.007</t>
  </si>
  <si>
    <t>C03.027.004.1</t>
  </si>
  <si>
    <t>УЗИ глаз (А и В сканирование) (2 глаза). Check up</t>
  </si>
  <si>
    <t>D95.110.336.2</t>
  </si>
  <si>
    <t>Фотография глазного дна (осмотр и фотографирование глазного дна цифровой фундускамерой на узкий зрачок) (1 глаз). Check up</t>
  </si>
  <si>
    <t>D95.060.371.2</t>
  </si>
  <si>
    <t>Определение цветоощущения (1 глаз). Check up</t>
  </si>
  <si>
    <t>D95.050.309.1</t>
  </si>
  <si>
    <t>Периметрия (1 глаз). Check up</t>
  </si>
  <si>
    <t>E22.100.008</t>
  </si>
  <si>
    <t>D16.210.302.6</t>
  </si>
  <si>
    <t>Осмотр глазного дна бинокулярным налобным офтальмоскопом. Check up</t>
  </si>
  <si>
    <t>D12.240.310.1</t>
  </si>
  <si>
    <t>Скиаскопия. Check up</t>
  </si>
  <si>
    <t>D95.025.321.2</t>
  </si>
  <si>
    <t>Измерение диаметра роговицы (1 глаз). Check up</t>
  </si>
  <si>
    <t>D95.024.306.1</t>
  </si>
  <si>
    <t>Определение угла девиации по Гиршбергу (1 глаз). Check up</t>
  </si>
  <si>
    <t>E22.100.009</t>
  </si>
  <si>
    <t>E22.100.010</t>
  </si>
  <si>
    <t>E22.100.011</t>
  </si>
  <si>
    <t>A02.001.000.49</t>
  </si>
  <si>
    <t>A02.001.000.37</t>
  </si>
  <si>
    <t>E22.100.013</t>
  </si>
  <si>
    <t>B08.749.002.5</t>
  </si>
  <si>
    <t>Онкоцитология гинекологических мазков (окраска по Папаниколау). Check up</t>
  </si>
  <si>
    <t>A02.004.000.42.1</t>
  </si>
  <si>
    <t>Повторный прием врача акушера-гинеколога. Check up</t>
  </si>
  <si>
    <t>A02.021.000.9.1</t>
  </si>
  <si>
    <t>A02.021.000.10.1</t>
  </si>
  <si>
    <t>B06.500.006.2</t>
  </si>
  <si>
    <t>Определение ферритина в сыворотке крови методом иммунохемилюминисценции. Check up</t>
  </si>
  <si>
    <t>E22.100.014</t>
  </si>
  <si>
    <t>C03.014.004.8</t>
  </si>
  <si>
    <t>Трансректальное  исследование  промежности. Check up</t>
  </si>
  <si>
    <t>B01.082.002.1</t>
  </si>
  <si>
    <t>Исследование семенной жидкости общеклиническое (спермограмма). Check up</t>
  </si>
  <si>
    <t>E22.100.015</t>
  </si>
  <si>
    <t>B03.850.002.2</t>
  </si>
  <si>
    <t>Определение фосфора (P) на анализаторе. Check up</t>
  </si>
  <si>
    <t>B06.423.006.1.1</t>
  </si>
  <si>
    <t>Определение паратиреоидного гормона в сыворотке крови методом иммунохемилюминесценции. Check up</t>
  </si>
  <si>
    <t>B06.422.006.2</t>
  </si>
  <si>
    <t>Определение остеокальцина в сыворотке крови методом иммунохемилюминесценции. Check up</t>
  </si>
  <si>
    <t>B06.056.006.1.1</t>
  </si>
  <si>
    <t>CrossLaps (диагностика остеопороза). Check up</t>
  </si>
  <si>
    <t>C03.017.005.2.1</t>
  </si>
  <si>
    <t>Рентгенография грудного отдела позвоночника (2 проекции). Check up</t>
  </si>
  <si>
    <t>E22.100.016</t>
  </si>
  <si>
    <t>B06.346.006.2</t>
  </si>
  <si>
    <t>Определение инсулина в сыворотке крови методом иммунохемилюминесценции. Check up</t>
  </si>
  <si>
    <t>B06.450.006.2</t>
  </si>
  <si>
    <t>Определение C-пептида методом иммунохемилюминесценции. Check up</t>
  </si>
  <si>
    <t>B03.555.002.3</t>
  </si>
  <si>
    <t>Тест на толерантность к глюкозе на анализаторе. Check up</t>
  </si>
  <si>
    <t>E22.100.017</t>
  </si>
  <si>
    <t>B06.382.005.2</t>
  </si>
  <si>
    <t>Определение микроальбумина в моче на анализаторе. Check up</t>
  </si>
  <si>
    <t>C03.006.004.1</t>
  </si>
  <si>
    <t>УЗИ почек у взрослых. Check up</t>
  </si>
  <si>
    <t>C03.019.005.4</t>
  </si>
  <si>
    <t>Рентгенография обзорная органов грудной клетки (1 проекция). Check up</t>
  </si>
  <si>
    <t>E22.100.018</t>
  </si>
  <si>
    <t>C02.004.000.3</t>
  </si>
  <si>
    <t>ЭКГ с дозированной физической нагрузкой (тредмил, велоэрг-р). Check up</t>
  </si>
  <si>
    <t>E22.100.019</t>
  </si>
  <si>
    <t>A02.018.000.29</t>
  </si>
  <si>
    <t>A02.018.000.30</t>
  </si>
  <si>
    <t>E22.100.020</t>
  </si>
  <si>
    <t>E39.000.001</t>
  </si>
  <si>
    <t>B08.764.001.1</t>
  </si>
  <si>
    <t>Гистологическое исследование 1 блок-препарата операционно-биопсийного материала (IV категория сложности). Check up</t>
  </si>
  <si>
    <t>D88.790.001.5</t>
  </si>
  <si>
    <t>Пункционная биопсия под контролем УЗИ. Check up</t>
  </si>
  <si>
    <t>E29.000.073</t>
  </si>
  <si>
    <t>Иглы и расходники. Трепан-биопсия. Check up</t>
  </si>
  <si>
    <t>E21.000.001</t>
  </si>
  <si>
    <t>"Корпоративный тренинг по женскому здоровью"</t>
  </si>
  <si>
    <t>E21.000.002</t>
  </si>
  <si>
    <t>Кабинет катамнеза 1 этап</t>
  </si>
  <si>
    <t>A01.000.000.1</t>
  </si>
  <si>
    <t>Первичный осмотр медицинской сестры</t>
  </si>
  <si>
    <t>A01.000.000.2</t>
  </si>
  <si>
    <t>Повторный осмотр медицинской сестры</t>
  </si>
  <si>
    <t>A02.051.000.8</t>
  </si>
  <si>
    <t>Первичный прием врача неонатолога. Кабинет катамнеза</t>
  </si>
  <si>
    <t>A02.013.000.33</t>
  </si>
  <si>
    <t>Первичный прием врача хирурга. Кабинет катамнеза</t>
  </si>
  <si>
    <t>A02.018.000.31</t>
  </si>
  <si>
    <t>Первичный прием врача невропатолога. Кабинет катамнеза</t>
  </si>
  <si>
    <t>A02.018.000.32</t>
  </si>
  <si>
    <t>Повторный прием врача невропатолога. Кабинет катамнеза</t>
  </si>
  <si>
    <t>A02.015.000.3</t>
  </si>
  <si>
    <t>Первичный прием врача кардиолога. Кабинет катамнеза</t>
  </si>
  <si>
    <t>A02.015.000.4</t>
  </si>
  <si>
    <t>Повторный прием врача кардиолога. Кабинет катамнеза</t>
  </si>
  <si>
    <t>A02.021.000.29</t>
  </si>
  <si>
    <t>Первичный прием врача эндокринолога. Кабинет катамнеза</t>
  </si>
  <si>
    <t>A02.023.000.25</t>
  </si>
  <si>
    <t>Первичный прием врача офтальмолога. Кабинет катамнеза</t>
  </si>
  <si>
    <t>A02.014.000.21</t>
  </si>
  <si>
    <t>Первичный прием врача оториноларинголога. Кабинет катамнеза</t>
  </si>
  <si>
    <t>A02.001.000.97</t>
  </si>
  <si>
    <t>Экспертное заключение врача. Кабинет катамнеза</t>
  </si>
  <si>
    <t>C02.019.000.2</t>
  </si>
  <si>
    <t>УЗИ головного мозга (нейросонография). Кабинет катамнеза</t>
  </si>
  <si>
    <t>C03.000.004.30</t>
  </si>
  <si>
    <t>УЗИ тазобедренных суставов у детей (до 1 года). Кабинет катамнеза</t>
  </si>
  <si>
    <t>E21.000.003</t>
  </si>
  <si>
    <t>Кабинет катамнеза 2 этап</t>
  </si>
  <si>
    <t>E22.900.008</t>
  </si>
  <si>
    <t>Пакет «Лазерная дисцизия вторичной катаракты»</t>
  </si>
  <si>
    <t>УЗИ. Check up центр</t>
  </si>
  <si>
    <t>C03.033.004.1</t>
  </si>
  <si>
    <t>УЗИ плода в 3D режиме. Check up</t>
  </si>
  <si>
    <t>C03.000.004.1</t>
  </si>
  <si>
    <t>УЗИ вилочковой железы. Check up</t>
  </si>
  <si>
    <t>C03.018.004.5</t>
  </si>
  <si>
    <t>УЗИ грудных желез у мужчин. Check up</t>
  </si>
  <si>
    <t>C03.018.004.7</t>
  </si>
  <si>
    <t>УЗИ грудных желез у детей. Check up</t>
  </si>
  <si>
    <t>C03.003.004.2</t>
  </si>
  <si>
    <t>УЗИ желчного пузыря с определением функции у взрослых. Check up</t>
  </si>
  <si>
    <t>C03.003.004.3</t>
  </si>
  <si>
    <t>УЗИ желчного пузыря с определением функции у детей. Check up</t>
  </si>
  <si>
    <t>C03.028.004.1</t>
  </si>
  <si>
    <t>УЗИ гинекологическое (трансабдоминально). Check up</t>
  </si>
  <si>
    <t>C03.050.004.1</t>
  </si>
  <si>
    <t>УЗИ гинекологическое с эластографией. Check up</t>
  </si>
  <si>
    <t>C03.028.004.3</t>
  </si>
  <si>
    <t>УЗИ гинекологическое фолликулометрия. Check up</t>
  </si>
  <si>
    <t>C03.024.004.1</t>
  </si>
  <si>
    <t>УЗИ забрюшинного пространства у взрослых. Check up</t>
  </si>
  <si>
    <t>C03.024.004.3</t>
  </si>
  <si>
    <t>УЗИ забрюшинного пространства у детей. Check up</t>
  </si>
  <si>
    <t>C03.019.004.2</t>
  </si>
  <si>
    <t>УЗИ лимфатических узлов у взрослых (1 группа). Check up</t>
  </si>
  <si>
    <t>C03.019.004.1</t>
  </si>
  <si>
    <t>УЗИ лимфатических узлов у детей (1 группа). Check up</t>
  </si>
  <si>
    <t>C03.012.004.5</t>
  </si>
  <si>
    <t>УЗИ мочевого пузыря. Check up</t>
  </si>
  <si>
    <t>C03.012.004.3</t>
  </si>
  <si>
    <t>УЗИ мочевого пузыря с определением остаточной мочи у детей. Check up</t>
  </si>
  <si>
    <t>C03.016.004.3</t>
  </si>
  <si>
    <t>УЗИ органов мошонки у детей. Check up</t>
  </si>
  <si>
    <t>C03.023.004.1</t>
  </si>
  <si>
    <t>УЗИ мягких тканей. Check up</t>
  </si>
  <si>
    <t>C03.007.004.1</t>
  </si>
  <si>
    <t>УЗИ надпочечников у взрослых. Check up</t>
  </si>
  <si>
    <t>C03.007.004.3</t>
  </si>
  <si>
    <t>УЗИ надпочечников у детей. Check up</t>
  </si>
  <si>
    <t>C03.026.004.1</t>
  </si>
  <si>
    <t>УЗИ пазух носа у взрослых. Check up</t>
  </si>
  <si>
    <t>C03.026.004.3</t>
  </si>
  <si>
    <t>УЗИ пазух носа у детей. Check up</t>
  </si>
  <si>
    <t>C03.017.004.2</t>
  </si>
  <si>
    <t>УЗИ паращитовидной железы у взрослых. Check up</t>
  </si>
  <si>
    <t>C03.017.004.4</t>
  </si>
  <si>
    <t>УЗИ паращитовидной железы у детей. Check up</t>
  </si>
  <si>
    <t>C03.002.004.2</t>
  </si>
  <si>
    <t>УЗИ печени у взрослых. Check up</t>
  </si>
  <si>
    <t>C03.002.004.3</t>
  </si>
  <si>
    <t>УЗИ печени у детей. Check up</t>
  </si>
  <si>
    <t>C03.008.004.5</t>
  </si>
  <si>
    <t>УЗИ печени и желчного пузыря у взрослых. Check up</t>
  </si>
  <si>
    <t>C03.008.004.7</t>
  </si>
  <si>
    <t>УЗИ печени и желчного пузыря у детей. Check up</t>
  </si>
  <si>
    <t>C03.008.004.9</t>
  </si>
  <si>
    <t>УЗИ печени и поджелудочной железы у взрослых. Check up</t>
  </si>
  <si>
    <t>C03.008.004.11</t>
  </si>
  <si>
    <t>УЗИ печени и поджелудочной железы у детей. Check up</t>
  </si>
  <si>
    <t>C03.048.004.1</t>
  </si>
  <si>
    <t>Соноэластография печени. Check up</t>
  </si>
  <si>
    <t>C03.031.004.2</t>
  </si>
  <si>
    <t>УЗИ плода в I-III триместре при одноплодной беременности (не скрининговое). Check up</t>
  </si>
  <si>
    <t>C03.005.004.3</t>
  </si>
  <si>
    <t>УЗИ поджелудочной железы у взрослых. Check up</t>
  </si>
  <si>
    <t>C03.005.004.1</t>
  </si>
  <si>
    <t>УЗИ поджелудочной железы у детей. Check up</t>
  </si>
  <si>
    <t>C03.010.004.7</t>
  </si>
  <si>
    <t>УЗИ почек и надпочечников у детей. Check up</t>
  </si>
  <si>
    <t>C03.049.004.1</t>
  </si>
  <si>
    <t>Соноэластография почек. Check up</t>
  </si>
  <si>
    <t>C03.006.004.3</t>
  </si>
  <si>
    <t>УЗИ почек у детей. Check up</t>
  </si>
  <si>
    <t>C03.004.004.1</t>
  </si>
  <si>
    <t>УЗИ селезенки у взрослых. Check up</t>
  </si>
  <si>
    <t>C03.004.004.3</t>
  </si>
  <si>
    <t>УЗИ селезенки у детей. Check up</t>
  </si>
  <si>
    <t>C03.025.004.1</t>
  </si>
  <si>
    <t>УЗИ слюнных желез у взрослых. Check up</t>
  </si>
  <si>
    <t>C03.025.004.3</t>
  </si>
  <si>
    <t>УЗИ слюнных желез у детей. Check up</t>
  </si>
  <si>
    <t>C03.000.003.8</t>
  </si>
  <si>
    <t>УЗИ трансплантированных печени с УЗДГ. Check up</t>
  </si>
  <si>
    <t>C03.000.003.10</t>
  </si>
  <si>
    <t>УЗИ трансплантированных почек с УЗДГ. Check up</t>
  </si>
  <si>
    <t>C03.017.004.6</t>
  </si>
  <si>
    <t>УЗИ щитовидной железы и лимфоузлов у детей. Check up</t>
  </si>
  <si>
    <t>D95.021.303.3</t>
  </si>
  <si>
    <t>Определение объективного и субъективного угла косоглазия (1 глаз). Check up</t>
  </si>
  <si>
    <t>D95.021.303.1</t>
  </si>
  <si>
    <t>Определение объективного и субъективного угла косоглазия (2 глаза). Check up</t>
  </si>
  <si>
    <t>D95.023.305.1</t>
  </si>
  <si>
    <t>Определение характера зрения (гетерофория). Check up</t>
  </si>
  <si>
    <t>D91.911.013.4</t>
  </si>
  <si>
    <t>Взятие мазка на бактериологический анализ (органы зрения). Check up</t>
  </si>
  <si>
    <t>B05.059.019.14</t>
  </si>
  <si>
    <t>Бактериологическое исследование отделяемого глаза (1 исследование). Check up</t>
  </si>
  <si>
    <t>D98.210.367.1</t>
  </si>
  <si>
    <t>Удаление поверхностного инородного тела с глаз, без рассечения. Check up</t>
  </si>
  <si>
    <t>D12.230.301.1</t>
  </si>
  <si>
    <t>Гониоскопия (1 глаз). Check up</t>
  </si>
  <si>
    <t>D95.028.317.1</t>
  </si>
  <si>
    <t>Расчет размера ИОЛ (1 глаз). Check up</t>
  </si>
  <si>
    <t>D95.270.319.1</t>
  </si>
  <si>
    <t>Тест Ширмера (1 глаз). Check up</t>
  </si>
  <si>
    <t>D16.211.323.1</t>
  </si>
  <si>
    <t>Циклоскопия (1 глаз). Check up</t>
  </si>
  <si>
    <t>D91.911.013.3</t>
  </si>
  <si>
    <t>Взятие ресниц для обследования на демодекоз (1 глаз). Check up</t>
  </si>
  <si>
    <t>D91.911.013.2</t>
  </si>
  <si>
    <t>Взятие ресниц для обследования на демодекоз (2 глаза). Check up</t>
  </si>
  <si>
    <t>D91.911.013.1</t>
  </si>
  <si>
    <t>Взятие мазка из конъюнктивальной полости на цитологию. Check up</t>
  </si>
  <si>
    <t>D00.000.300.8</t>
  </si>
  <si>
    <t>Инъекция подконъюктивальная (1 глаз). Check up</t>
  </si>
  <si>
    <t>D96.512.311.1</t>
  </si>
  <si>
    <t>Массаж слезного мешка/век (1 глаз). Check up</t>
  </si>
  <si>
    <t>D93.762.345.3</t>
  </si>
  <si>
    <t>Оптико-рефлекторные тренировки по Аветисову Э.С. Check up</t>
  </si>
  <si>
    <t>D93.761.344.1</t>
  </si>
  <si>
    <t>Оптико-рефлекторные тренировки по Дашевскому А.И. Check up</t>
  </si>
  <si>
    <t>D01.000.000.9</t>
  </si>
  <si>
    <t>Зондирование слезоотводящих путей двух глаз. Check up</t>
  </si>
  <si>
    <t>E29.000.018</t>
  </si>
  <si>
    <t>Пробирка  4,5мл 75*13 мм Vacutainer (голубая) **</t>
  </si>
  <si>
    <t>E29.000.017</t>
  </si>
  <si>
    <t>Держатель с иглой и пробозаборникомд.гигиенич.сбора мочи,10см, не стер</t>
  </si>
  <si>
    <t>E29.000.016</t>
  </si>
  <si>
    <t>Держатель стандартный одноразовый  пластиковый</t>
  </si>
  <si>
    <t>E29.000.015</t>
  </si>
  <si>
    <t>Игла  BD стер.22Gх1 (07х40мм) к.№301747**</t>
  </si>
  <si>
    <t>E29.000.014</t>
  </si>
  <si>
    <t>Игла BD для забора венозной крови,стер.21Gх1 (08х25мм) к.№301746**</t>
  </si>
  <si>
    <t>E29.000.013</t>
  </si>
  <si>
    <t>Пробирка  2,0мл,75х13мм (сиреневая)</t>
  </si>
  <si>
    <t>E29.000.011</t>
  </si>
  <si>
    <t>Пробирка  8,5мл,100х16мм (желтая)</t>
  </si>
  <si>
    <t>E29.000.010</t>
  </si>
  <si>
    <t>Пробирка  микротейнер К2ЭДТА 0,25-0,5мл для гематол.исслед.капилл.крови.(фиолетовый)</t>
  </si>
  <si>
    <t>E29.000.009</t>
  </si>
  <si>
    <t>Пробирка д/ анализа мочи  11 мл,16х100мм/с бежевой крышкой</t>
  </si>
  <si>
    <t>E29.000.008</t>
  </si>
  <si>
    <t>Пробирка с цитратом натрия 4,5 мл, 75*13</t>
  </si>
  <si>
    <t>E29.000.007</t>
  </si>
  <si>
    <t>Пробирки вакуумные с клот активат.и разделит.гелем 5,0 мл изд.д/забора крови   (желтые)</t>
  </si>
  <si>
    <t>E29.000.006</t>
  </si>
  <si>
    <t>Пробирки с активат.и разделит.гелем 2,5мл с желт крыш</t>
  </si>
  <si>
    <t>E29.000.005</t>
  </si>
  <si>
    <t>Пробирка с цитратом натрия 2,0-2,7 мл, 75*13</t>
  </si>
  <si>
    <t>E29.000.004</t>
  </si>
  <si>
    <t>Пробирка ваккумная с активатором свертыв, двойной кремнез 6мл 13*100мм красная крыш</t>
  </si>
  <si>
    <t>E29.000.003</t>
  </si>
  <si>
    <t>Одноразовый стер.вакуум пробирки 3,5 мл цв. крыш. гол объем 1 мл до 9 мл (с цитр. натр. 3,8%) AVATUBE для забора и хран. веноз. крови, плазмы крови, сыворотки крови</t>
  </si>
  <si>
    <t>E29.000.002</t>
  </si>
  <si>
    <t>Игла-бабочка для забора венозной крови,стер.21Gх1/22G//23G (08х25мм)</t>
  </si>
  <si>
    <t>E29.000.026</t>
  </si>
  <si>
    <t>О/р стер вакуум пробирки 2,0 мл цв кр св фиол объем1 мл до 9мл (с К2ЭДТА) AVATUBE д/забора и хран веноз крови, плазмы крови, сыворотки крови</t>
  </si>
  <si>
    <t>E29.000.025</t>
  </si>
  <si>
    <t xml:space="preserve">Транспортная система со средой для грибов рода Candida в полиэстирол. пробирке с тампоном  </t>
  </si>
  <si>
    <t>E29.000.024</t>
  </si>
  <si>
    <t xml:space="preserve">Транспортная система со средой Кари-Блейра в полиэстироловой пробирке с тампоном  </t>
  </si>
  <si>
    <t>E29.000.023</t>
  </si>
  <si>
    <t xml:space="preserve">Транспортная система со средой Стюарта в полиэстирол. пробирке с тампоном  </t>
  </si>
  <si>
    <t>E29.000.022</t>
  </si>
  <si>
    <t xml:space="preserve">Транспортная система со средой Амиеса без активиров. угля в полиэстирол. пробир. с тампоном </t>
  </si>
  <si>
    <t>E29.000.021</t>
  </si>
  <si>
    <t xml:space="preserve">Тампон стер.хлопк.на аллюминиевой .палочке д/забора клин.матер.150*12мм  </t>
  </si>
  <si>
    <t>E29.000.020</t>
  </si>
  <si>
    <t>Контейнер для  биохимического материала стер.о/р 120 мл</t>
  </si>
  <si>
    <t>E29.000.012</t>
  </si>
  <si>
    <t>Контейнер для отбора биологического материала,30мл закручив.крышкой в индив.упак. стерилн №2</t>
  </si>
  <si>
    <t>E29.000.001</t>
  </si>
  <si>
    <t>Контейнер лабораторный д/взятия проб.30мл - 60мл с закруч..красн.крыш,стер, инд.уп, п/п</t>
  </si>
  <si>
    <t>E29.000.027</t>
  </si>
  <si>
    <t xml:space="preserve">Чашка Петри (стекло) с агаром Мюллер-Хинтона </t>
  </si>
  <si>
    <t>E29.001.027</t>
  </si>
  <si>
    <t xml:space="preserve">Чашка Петри (пластик) с агаром Мюллер-Хинтона </t>
  </si>
  <si>
    <t>E29.000.055</t>
  </si>
  <si>
    <t>Чашка Петри (стекло) с 5% кровяным агаром</t>
  </si>
  <si>
    <t>E29.002.028</t>
  </si>
  <si>
    <t>Чашка Петри (пластик) с 5% кровяным агаром</t>
  </si>
  <si>
    <t>Сухой питательный агар (Чашка Петри пластик)</t>
  </si>
  <si>
    <t>Сухой питательный агар (Чашка Петри стекло)</t>
  </si>
  <si>
    <t>E29.000.072</t>
  </si>
  <si>
    <t>Выдача дубликатов анализов (одного бланка)</t>
  </si>
  <si>
    <t>E29.000.078</t>
  </si>
  <si>
    <t>Тест на определение кетоновых тел в моче</t>
  </si>
  <si>
    <t>D95.252.340.5</t>
  </si>
  <si>
    <t>E29.000.077.1</t>
  </si>
  <si>
    <t>E29.000.076.1</t>
  </si>
  <si>
    <t>Первичный прием врача ревматолога (детский)</t>
  </si>
  <si>
    <t>Повторный прием врача ревматолога (детский)</t>
  </si>
  <si>
    <t>Повторный прием врача инфекциониста (детский)</t>
  </si>
  <si>
    <t>Первичный прием врача инфекциониста (детский)</t>
  </si>
  <si>
    <t>Первичный прием врача челюстно-лицевого хирурга (детский)</t>
  </si>
  <si>
    <t>Повторный прием врача челюстно-лицевого хирурга (детский)</t>
  </si>
  <si>
    <t>Первичный прием врача аллерголога (детский)</t>
  </si>
  <si>
    <t>Повторный прием врача аллерголога (детский)</t>
  </si>
  <si>
    <t>Первичный прием врача гинеколога (детский)</t>
  </si>
  <si>
    <t>Повторный прием врача гинеколога (детский)</t>
  </si>
  <si>
    <t>Первичный прием врача пульмонолога (детский)</t>
  </si>
  <si>
    <t>Повторный прием врача пульмонолога (детский)</t>
  </si>
  <si>
    <t>Первичный прием врача гастроэнтеролога (детский)</t>
  </si>
  <si>
    <t>Повторный прием врача гастроэнтеролога (детский)</t>
  </si>
  <si>
    <t>Повторный прием врача нефролог (детский)</t>
  </si>
  <si>
    <t xml:space="preserve">Взятие крови на лабораторные исследования (однократно) у детей </t>
  </si>
  <si>
    <t>Пакет «Хирургический пакет для госпитализации»</t>
  </si>
  <si>
    <t>Определение мочевины на анализаторе в моче</t>
  </si>
  <si>
    <t>Определение общего белка на анализаторе в моче</t>
  </si>
  <si>
    <t>Определение фосфора (P) на анализаторе в моче</t>
  </si>
  <si>
    <t>Производство 0,9% водного раствора натрия хлорида, содержащий радионуклид фтор-18</t>
  </si>
  <si>
    <t>A02.022.000.25</t>
  </si>
  <si>
    <t>A02.022.000.26</t>
  </si>
  <si>
    <t>A02.022.000.27</t>
  </si>
  <si>
    <t>A02.022.000.28</t>
  </si>
  <si>
    <t>A02.022.000.29</t>
  </si>
  <si>
    <t>A02.022.000.30</t>
  </si>
  <si>
    <t>A02.022.000.31</t>
  </si>
  <si>
    <t>A02.022.000.32</t>
  </si>
  <si>
    <t>A02.022.000.33</t>
  </si>
  <si>
    <t>A02.022.000.34</t>
  </si>
  <si>
    <t>A02.022.000.35</t>
  </si>
  <si>
    <t>A02.022.000.36</t>
  </si>
  <si>
    <t>A02.022.000.37</t>
  </si>
  <si>
    <t>A02.022.000.38</t>
  </si>
  <si>
    <t>A02.022.000.39</t>
  </si>
  <si>
    <t>A02.022.000.40</t>
  </si>
  <si>
    <t>A02.022.000.41</t>
  </si>
  <si>
    <t>D03.000.001.37</t>
  </si>
  <si>
    <t>Первичный прием врача нефролог (детский)</t>
  </si>
  <si>
    <t>D99.293.012.1</t>
  </si>
  <si>
    <t>E10.000.001.1</t>
  </si>
  <si>
    <t>B03.386.002.5</t>
  </si>
  <si>
    <t>B03.397.002.4</t>
  </si>
  <si>
    <t>B03.850.002.3</t>
  </si>
  <si>
    <t>E22.900.009</t>
  </si>
  <si>
    <t>Осмотр старшим ординатором отдела. Блок ведения беременных</t>
  </si>
  <si>
    <t>A02.001.000.31</t>
  </si>
  <si>
    <t>Взятие мазка на степень чистоты без стоимости консультативного приема</t>
  </si>
  <si>
    <t>23.4 Наблюдение за течением беременности с группой риска</t>
  </si>
  <si>
    <t>23.4.1 Наблюдение за течением беременности с группой риска 7-16 недель</t>
  </si>
  <si>
    <t>23.4.2 Наблюдение за течением беременности с группой риска 17-26 недель</t>
  </si>
  <si>
    <t>23.4.3 Наблюдение за течением беременности с группой риска 27-38 недель</t>
  </si>
  <si>
    <t>E19.000.038</t>
  </si>
  <si>
    <t>E19.000.039</t>
  </si>
  <si>
    <t>E19.000.040</t>
  </si>
  <si>
    <t>E19.000.041</t>
  </si>
  <si>
    <t>Первичный прием клинического фармаколога</t>
  </si>
  <si>
    <t>Повторный прием клинического фармаколога</t>
  </si>
  <si>
    <t>A02.022.000.42</t>
  </si>
  <si>
    <t>A02.022.000.43</t>
  </si>
  <si>
    <t>E05.000.004</t>
  </si>
  <si>
    <t>D00.000.100.45</t>
  </si>
  <si>
    <t>D00.000.100.46</t>
  </si>
  <si>
    <t>E23.000.004</t>
  </si>
  <si>
    <t xml:space="preserve">3.5 ЭКО </t>
  </si>
  <si>
    <t>3.6 ЭКО+ИКСИ</t>
  </si>
  <si>
    <t>E23.000.005</t>
  </si>
  <si>
    <t>E23.000.006</t>
  </si>
  <si>
    <t>Консультация акушера-гинеколога. Блок ведения беременных с групой риска</t>
  </si>
  <si>
    <t>УЗИ акушерское в 1 триместре беременности с группой риска</t>
  </si>
  <si>
    <t>УЗИ акушерское во 2-3 триместре беременности группа риска</t>
  </si>
  <si>
    <t>A02.004.000.53</t>
  </si>
  <si>
    <t>C03.031.004.5</t>
  </si>
  <si>
    <t>C03.031.004.6</t>
  </si>
  <si>
    <t>Исследование мочи общеклиническое (общий анализ мочи) на анализаторе.Пакет беременных</t>
  </si>
  <si>
    <t>B01.077.001.12</t>
  </si>
  <si>
    <t>Послеродовая консультация акушера-гинеколога. Блок ведения беременных с группой риска</t>
  </si>
  <si>
    <t>A02.004.000.55</t>
  </si>
  <si>
    <t>КТ - органов брюшной полости с пероральным контрастированием (МСКТ 160-срезов)</t>
  </si>
  <si>
    <t>Диагностические и лечебные пункции под контролем компьютерной томографии (МСКТ 160-срезов)</t>
  </si>
  <si>
    <t>Дообследование КТ с контрастированием одна анатомическая зона (МСКТ 160-срезов)</t>
  </si>
  <si>
    <t>КТ без контрастирования одна анатомическая зона (МСКТ 160-срезов)</t>
  </si>
  <si>
    <t>КТ с контрастированием одна анатомическая зона (МСКТ 160-срезов)</t>
  </si>
  <si>
    <t>КТ двух сегментов с контрастированием (МСКТ 160-срезов)</t>
  </si>
  <si>
    <t>КТ-ангиография с контрастированием одна анатомическая зона (МСКТ 160-срезов)</t>
  </si>
  <si>
    <t>КТ пирамид височных костей (МСКТ 160-срезов)</t>
  </si>
  <si>
    <t>КТ сердца с контрастированием (МСКТ 160-срезов)</t>
  </si>
  <si>
    <t>КТ мочевыводящих путей без констрастирования (МСКТ 160-срезов)</t>
  </si>
  <si>
    <t>КТ-перфузия с контрастированием (МСКТ 160-срезов)</t>
  </si>
  <si>
    <t>Низкодозовая КТ легких (МСКТ 160-срезов)</t>
  </si>
  <si>
    <t>КТ коронарных артерий без контрастирования для определения степени кальциноза (МСКТ 160-срезов)</t>
  </si>
  <si>
    <t>КТ коронарография с контрастированием (МСКТ 160-срезов)</t>
  </si>
  <si>
    <t>КТ-ангиография двух анатомических зон (МСКТ 160-срезов)</t>
  </si>
  <si>
    <t>КТ-ангиография трех анатомических зон (МСКТ 160-срезов)</t>
  </si>
  <si>
    <t>КТ-урография с контрастрированием (МСКТ 160-срезов)</t>
  </si>
  <si>
    <t>D92.090.002.2</t>
  </si>
  <si>
    <t>C03.000.006.3</t>
  </si>
  <si>
    <t>C03.015.006.1</t>
  </si>
  <si>
    <t>№ п/п</t>
  </si>
  <si>
    <t>C03.000.006.5</t>
  </si>
  <si>
    <t>C03.017.006.2</t>
  </si>
  <si>
    <t>С03.009.006.2</t>
  </si>
  <si>
    <t>C03.014.006.2</t>
  </si>
  <si>
    <t>C03.010.006.2</t>
  </si>
  <si>
    <t>C03.017.006.3</t>
  </si>
  <si>
    <t>C03.010.006.3</t>
  </si>
  <si>
    <t>C03.010.006.4</t>
  </si>
  <si>
    <t>C03.017.006.4</t>
  </si>
  <si>
    <t>C03.017.006.5</t>
  </si>
  <si>
    <t>C03.017.006.6</t>
  </si>
  <si>
    <t>C03.017.006.7</t>
  </si>
  <si>
    <t>Услуга медицинской сестры-лактолога</t>
  </si>
  <si>
    <t>E05.000.005</t>
  </si>
  <si>
    <t>Применение и установка монооксида азота у пациентов с лёгочной гипертензией (не более 1 баллона)</t>
  </si>
  <si>
    <t xml:space="preserve">Установка монооксид азота у пациентов с лёгочной гипертензией </t>
  </si>
  <si>
    <t>Применение монооксид азота у пациентов с лёгочной гипертензией (1 Bar)</t>
  </si>
  <si>
    <t>E05.000.006</t>
  </si>
  <si>
    <t>E05.000.007</t>
  </si>
  <si>
    <r>
      <t>Назначение схемы стимуляции, УЗ мониторинг фолликулогенеза при стимуляции суперовуляции  ЭКО в пакете</t>
    </r>
    <r>
      <rPr>
        <sz val="14"/>
        <color theme="1"/>
        <rFont val="Times New Roman"/>
        <family val="1"/>
        <charset val="204"/>
      </rPr>
      <t xml:space="preserve"> </t>
    </r>
    <r>
      <rPr>
        <i/>
        <sz val="12"/>
        <color theme="1"/>
        <rFont val="Times New Roman"/>
        <family val="1"/>
        <charset val="204"/>
      </rPr>
      <t>(с учетом стоимости медикаментов)</t>
    </r>
  </si>
  <si>
    <r>
      <t xml:space="preserve">Назначение схемы стимуляции, УЗ мониторинг фолликулогенеза при стимуляции суперовуляции  ЭКО в пакете </t>
    </r>
    <r>
      <rPr>
        <i/>
        <sz val="12"/>
        <color theme="1"/>
        <rFont val="Times New Roman"/>
        <family val="1"/>
        <charset val="204"/>
      </rPr>
      <t>(с учетом стоимости медикаментов)</t>
    </r>
  </si>
  <si>
    <r>
      <t xml:space="preserve">Назначение схемы стимуляции, УЗ мониторинг фолликулогенеза при стимуляции овуляции при ановуляторных циклах ЭКО </t>
    </r>
    <r>
      <rPr>
        <i/>
        <sz val="10"/>
        <color theme="1"/>
        <rFont val="Times New Roman"/>
        <family val="1"/>
        <charset val="204"/>
      </rPr>
      <t>(с учетом стоимости медикаментов)</t>
    </r>
  </si>
  <si>
    <r>
      <t xml:space="preserve">Назначение схемы стимуляции, УЗ мониторинг фолликулогенеза при стимуляции суперовуляции  ЭКО в пакете </t>
    </r>
    <r>
      <rPr>
        <i/>
        <sz val="10"/>
        <color theme="1"/>
        <rFont val="Times New Roman"/>
        <family val="1"/>
        <charset val="204"/>
      </rPr>
      <t>(с учетом стоимости медикаментов)</t>
    </r>
  </si>
  <si>
    <t>C03.010.006.11</t>
  </si>
  <si>
    <t>C03.017.006.8</t>
  </si>
  <si>
    <t>Определение антител к клеточным антигенам, к антигенам печеночной ткани, к тканям желудка (АНФ, АГМА/SMA, A-LKM, AMA, АПКЖ/APCA) (НРИФ)</t>
  </si>
  <si>
    <t>B06.281.005.2</t>
  </si>
  <si>
    <t>Иммуноблот антинуклеарных антител класса IgG (dsDNA, nucleosomes, histones, SS-A, Ro-52, SS-B, nRNP/Sm, Sm, Mi-2 alpha, Mi-2 beta, Ku, CENP A, CENP B, Sp100, PML, Scl-70, PM-Scl100, PM-Scl75, RP11, RP155, gp210, PCNA, DFS70 separately)</t>
  </si>
  <si>
    <t>Иммунодот к антигенам класса IgG аутоиммунных заболеваний печени (AMA M2, M2-3E, Sp100, PML, gp210, LKM-1, LC-1, SLA/LP, Ro-52 separately)</t>
  </si>
  <si>
    <t>Иммуноблот. Антитела класса IgA при целиакии (трансглютаминаза, глиадин)</t>
  </si>
  <si>
    <t>Определение антител к кальпротектину в фекалии (ИФА)</t>
  </si>
  <si>
    <t>Иммуноблот. Антитела класса IgG при целиакии (трансглютаминаза, глиадин)</t>
  </si>
  <si>
    <t>Иммуноблот. Антитела класса IgG к миелопероксидазе, протеиназе 3, клубочковой базальной мембране (MPO, PR3, GBM)</t>
  </si>
  <si>
    <t>B06.281.005.3</t>
  </si>
  <si>
    <t>Определение антител класса IgG к Saccharomyces cerevisiae (ИФА)</t>
  </si>
  <si>
    <t>B06.281.005.4</t>
  </si>
  <si>
    <t>B06.281.005.5</t>
  </si>
  <si>
    <t>B06.281.005.6</t>
  </si>
  <si>
    <t>Определение антител класса IgG к  ацетилхолиновому рецептору (ИФА)</t>
  </si>
  <si>
    <t>Определение антител к миелин-олигодендроцитарному гликопротеину (MOG) (НРИФ)</t>
  </si>
  <si>
    <t>Определение антител класса IgG к Аквапорин 4 (НРИФ)</t>
  </si>
  <si>
    <t xml:space="preserve">Определение суммарных антител к рецептору фосфолипазы А2 (PLA2R) (НРИФ) </t>
  </si>
  <si>
    <t>B06.281.005.7</t>
  </si>
  <si>
    <t>B06.281.005.8</t>
  </si>
  <si>
    <t>B06.281.005.9</t>
  </si>
  <si>
    <t>Определение антител к N-метил-D-аспартат рецепторам (NMDA) (НРИФ)</t>
  </si>
  <si>
    <t>B06.281.005.10</t>
  </si>
  <si>
    <t>Определение антител класса IgG к эндомизию (EMA) (НРИФ)</t>
  </si>
  <si>
    <t>Определение антител к дсДНК с применением Critidia luciliae (dsDNA sensitive) (НРИФ)</t>
  </si>
  <si>
    <t>B06.281.005.11</t>
  </si>
  <si>
    <t>B06.281.005.12</t>
  </si>
  <si>
    <t>Общий анализ крови на анализаторе с дифференцировкой 5 классов клеток</t>
  </si>
  <si>
    <t>Общий анализ крови на анализаторе с дифференцировкой 5 классов клеток.Пакет беременных</t>
  </si>
  <si>
    <t>Общий анализ крови на анализаторе с дифференцировкой 5 классов клеток. Check up</t>
  </si>
  <si>
    <t>B02.113.002.4</t>
  </si>
  <si>
    <t>Общий анализ крови на анализаторе с дифференцировкой 5 классов клеток, экспресс анализ</t>
  </si>
  <si>
    <t>Общий анализ крови на анализаторе с дифференцировкой 5 классов клеток. Медицинский осмотр</t>
  </si>
  <si>
    <t>Общий анализ крови на анализаторе с дифференцировкой 5 классов клеток. Паспорт здоровья</t>
  </si>
  <si>
    <t>Определение антител класса IgA к Saccharomyces cerevisiae (ИФА)</t>
  </si>
  <si>
    <t>B03.362.002</t>
  </si>
  <si>
    <t>Определение креатинина в моче на анализаторе</t>
  </si>
  <si>
    <t>B01.333.002</t>
  </si>
  <si>
    <t>Определение глюкозы в моче (количественно) на анализаторе</t>
  </si>
  <si>
    <t>B03.352.002</t>
  </si>
  <si>
    <t>Определение кальция (Ca) в моче на анализаторе</t>
  </si>
  <si>
    <t>B02.533.002</t>
  </si>
  <si>
    <t>Подсчет ретикулоцитов с определением степени созревания на анализаторе</t>
  </si>
  <si>
    <t>Определение амилазы панкреатической в моче на анализаторе</t>
  </si>
  <si>
    <t>B03.160.002.3</t>
  </si>
  <si>
    <t>A02.022.000.44</t>
  </si>
  <si>
    <t>Консультация врача по таргетному секвенированию первичных иммунодефицитов</t>
  </si>
  <si>
    <t>Таргетное секвенирование на панель первичных иммунодефицитов</t>
  </si>
  <si>
    <t>B09.000.000.1</t>
  </si>
  <si>
    <t>A02.001.000.28</t>
  </si>
  <si>
    <t>Осмотр аллерголога. Медицинский осмотр</t>
  </si>
  <si>
    <t>Осмотр гематолога. Медицинский осмотр</t>
  </si>
  <si>
    <t>Осмотр дерматовенеролога. Медицинский осмотр</t>
  </si>
  <si>
    <t>Осмотр невролога. Медицинский осмотр</t>
  </si>
  <si>
    <t>Осмотр отоларинголога. Медицинский осмотр</t>
  </si>
  <si>
    <t>Осмотр офтальмолога (визометрия, биомикроскопия, офтальмоскопия). Медицинский осмотр</t>
  </si>
  <si>
    <t>Осмотр терапевта. Медицинский осмотр</t>
  </si>
  <si>
    <t>Осмотр хирурга. Медицинский осмотр</t>
  </si>
  <si>
    <t>A02.004.000.19</t>
  </si>
  <si>
    <t>Осмотр гинеколога. Медицинский осмотр</t>
  </si>
  <si>
    <t>Определение степени чистоты гинекологического мазка ручным методом. Медицинский осмотр</t>
  </si>
  <si>
    <t>D89.113.338.3</t>
  </si>
  <si>
    <t>Бесконтактная пневмотонометрия (2 глаза). Медицинский осмотр</t>
  </si>
  <si>
    <t>Скиаскопия. Медицинский осмотр</t>
  </si>
  <si>
    <t xml:space="preserve">Бактериологическое исследование на патогенный стафилококк. Медицинский осмотр. </t>
  </si>
  <si>
    <t xml:space="preserve">Бактериологическое исследование фекалий на патогенную (сальмонеллы, шигелы, энтеропат-е эшерихии), условно-патогенную кишечную микрофлору. Медицинский осмотр. </t>
  </si>
  <si>
    <t>Взятие крови на лабораторные исследования. Медицинский осмотр</t>
  </si>
  <si>
    <t>Взятие мазка на бактериологический анализ. Медицинский осмотр</t>
  </si>
  <si>
    <t>Взятие материала на исследование перианального соскоба. Медицинский осмотр</t>
  </si>
  <si>
    <t>Определение суммарных антител к вирусу гепатита C в сыворотке крови методом иммунохемилюминисценции. Медицинский осмотр</t>
  </si>
  <si>
    <t>Определение HBsAg вирусного гепатита В в сыворотке крови. Медицинский осмотр</t>
  </si>
  <si>
    <t>Обнаружение яиц гельминтов и простейших в кале. Медицинский осмотр</t>
  </si>
  <si>
    <t>Исследование перианального соскоба ручным методом. Медицинский осмотр</t>
  </si>
  <si>
    <t>B03.155.002.5</t>
  </si>
  <si>
    <t>Определение аланинаминотрансферазы (АЛаТ) в сыворотке крови на анализаторе. Медицинский осмотр</t>
  </si>
  <si>
    <t>B03.293.002.5</t>
  </si>
  <si>
    <t>Определение аспартатаминотрансферазы (АСаТ) в сыворотке крови на анализаторе. Медицинский осмотр</t>
  </si>
  <si>
    <t>B03.316.002.3</t>
  </si>
  <si>
    <t>Определение гаммаглютамилтранспептидазы (ГГТП) в сыворотке крови на анализаторе. Медицинский осмотр</t>
  </si>
  <si>
    <t>Определение общего билирубина в сыворотке крови на анализаторе. Медицинский осмотр</t>
  </si>
  <si>
    <t>B03.526.002.3</t>
  </si>
  <si>
    <t>Определение щелочной фосфатазы в сыворотке крови на анализаторе. Медицинский осмотр</t>
  </si>
  <si>
    <t>B02.532.001.3</t>
  </si>
  <si>
    <t>Подсчёт ретикулоцитов крови ручным методом. Медицинский осмотр</t>
  </si>
  <si>
    <t>Измерение скорости оседания эритроцитов (СОЭ). Медицинский осмотр</t>
  </si>
  <si>
    <t>Определение групповой и резус принадлежности в ID-картах ABO/D + Reverse Grouping и Скрининг антиэри. Медицинский осмотр</t>
  </si>
  <si>
    <t>Обучение санитарному минимуму. Медицинский осмотр.</t>
  </si>
  <si>
    <t>Заключительный Акт с анализом, с составлением поименного списка диспансерных групп и с разработкой рекомендаций для контингента. Медицинский осмотр</t>
  </si>
  <si>
    <t>21.2 Медицинский осмотр целевых групп лиц, подлежащих обязательным медицинским осмотрам</t>
  </si>
  <si>
    <t>1) Медосмотр. Работники объектов общественного питания и пищевой промышленности 
2) Медосмотр. Работники кремово-кондитерских производств и детских молочных кухонь 
3) Медосмотр. Работники дошкольных организаций, школ-интернатов, детских санаторных круглогодичных оздоровительных организаций, детских домов, работники домов семейного типа 
4) Медосмотр Медицинские работники родильных домов (отделений), детских больниц (отделений), отделений патологии новорожденных, отделений недоношенных, и стационаров смешанных отделений сельских больниц и дневные стационары. Медицинские работники организаций, независимо от форм собственности
5) Медосмотр. Работники объектов продовольственной торговли, лица, занимающиеся перевозкой продовольственных товаров</t>
  </si>
  <si>
    <t xml:space="preserve">Бактериологическое исследование на патогенный стафилококк. Медицинский осмотр </t>
  </si>
  <si>
    <t xml:space="preserve">Бактериологическое исследование фекалий на патогенную (сальмонеллы, шигелы, энтеропат-е эшерихии), условно-патогенную кишечную микрофлору. Медицинский осмотр </t>
  </si>
  <si>
    <t>1) Медосмотр. Работники сезонных детских и подростковых оздоровительных организаций
2) Медосмотр. Проводники пассажирских поездов, стюарты речного, морского и авиатранспорта. 
3) Медосмотр. Работники водопроводных сооружений, имеющие непосредственное отношение к подготовке воды, лица, обслуживающие водопроводные сети, работники производственных лабораторий, объектов водоснабжения и канализации</t>
  </si>
  <si>
    <t>Медосмотр. Работники санаториев, домов отдыха, пансионатов, интернатов и домов для инвалидов и престарелых, медико-социальные работники на дому</t>
  </si>
  <si>
    <t>1) Медосмотр. Работники организаций по обслуживанию пассажиров (железнодорожных вокзалов, аэровокзалов, аэропортов, морских и речных вокзалов, автовокзалов, метрополитенов) 
2) Медосмотр. Работники аптек, фармацевтических организаций (заводы, фабрики), занятые изготовлением, фасовкой и реализацией лекарственных средств
3) Медосмотр. Работники учебных заведений начального, среднего общего, профессионального, высшего образования, внешкольных учреждений, компьютерных клубов</t>
  </si>
  <si>
    <t>Медосмотр. Медицинский персонал организаций службы крови, медицинские работники хирургического, гинекологического, акушерского, гематологического, стоматологического профилей и медицинские работники, проводящие ивазивные методы диагностики и лечения, медицинский персонал, занимающийся гемодиализом, а также медицинский персонал вирусологических, бактериологических, клинических, иммунологических и паразитологических лабораторий</t>
  </si>
  <si>
    <t>Медосмотр. Работники сферы обслуживания (бани, душевые, сауны, парикмахерские, косметологические салоны, прачечные, химчистки), работники бассейнов и водолечебниц, грязелечебниц, спортивно-оздоровительных организаций, менеджеры, администраторы, заведующие этажами гостиниц, мотелей, общежитий, кемпингов</t>
  </si>
  <si>
    <t>Медосмотр. Лица, поступающие на учебу (обязательно наличие справки по обследованию на психоактивные вещества)</t>
  </si>
  <si>
    <t>Медосмотр. Учащиеся (студенты) общеобразовательных школ, средних специальных и высших учебных заведений перед началом и в период прохождения практики в организациях, как работники, которых подлежат обязательным медицинским осмотрам (лабораторные и функциональные исследования проводятся в соответствии с категорией организации, в которой будет проходить практику)</t>
  </si>
  <si>
    <t>Определение групповой и резус принадлежности в ID-картах ABO/D + Reverse Grouping и Скрининг антиэри. Медицинсикий осмотр</t>
  </si>
  <si>
    <t>Определение цветоощущения. Медицинский осмотр</t>
  </si>
  <si>
    <t xml:space="preserve">Рентгенография органов грудной клетки (1 проекция). Медицинский осмотр. </t>
  </si>
  <si>
    <r>
      <t xml:space="preserve">Форма № 073/у «Медицинская справка о допуске к управлению транспортным средством» </t>
    </r>
    <r>
      <rPr>
        <b/>
        <i/>
        <sz val="12"/>
        <rFont val="Times New Roman"/>
        <family val="1"/>
        <charset val="204"/>
      </rPr>
      <t>(обязательно наличие справки нарколога, психиатра)</t>
    </r>
    <r>
      <rPr>
        <b/>
        <sz val="12"/>
        <rFont val="Times New Roman"/>
        <family val="1"/>
        <charset val="204"/>
      </rPr>
      <t>. Предварительный медосмотр для женщин.</t>
    </r>
  </si>
  <si>
    <r>
      <t xml:space="preserve">Форма № 073/у «Медицинская справка о допуске к управлению транспортным средством» </t>
    </r>
    <r>
      <rPr>
        <b/>
        <i/>
        <sz val="12"/>
        <rFont val="Times New Roman"/>
        <family val="1"/>
        <charset val="204"/>
      </rPr>
      <t>(обязательно наличие справки нарколога, психиатра)</t>
    </r>
    <r>
      <rPr>
        <b/>
        <sz val="12"/>
        <rFont val="Times New Roman"/>
        <family val="1"/>
        <charset val="204"/>
      </rPr>
      <t>. Предварительный медосмотр для мужчин.</t>
    </r>
  </si>
  <si>
    <r>
      <t xml:space="preserve">Форма № 073/у «Медицинская справка о допуске к управлению транспортным средством» </t>
    </r>
    <r>
      <rPr>
        <b/>
        <i/>
        <sz val="12"/>
        <rFont val="Times New Roman"/>
        <family val="1"/>
        <charset val="204"/>
      </rPr>
      <t>(обязательно наличие справки нарколога, психиатра)</t>
    </r>
    <r>
      <rPr>
        <b/>
        <sz val="12"/>
        <rFont val="Times New Roman"/>
        <family val="1"/>
        <charset val="204"/>
      </rPr>
      <t>. Периодический медосмотр для женщин.</t>
    </r>
  </si>
  <si>
    <r>
      <t xml:space="preserve">Форма № 073/у «Медицинская справка о допуске к управлению транспортным средством» </t>
    </r>
    <r>
      <rPr>
        <b/>
        <i/>
        <sz val="12"/>
        <rFont val="Times New Roman"/>
        <family val="1"/>
        <charset val="204"/>
      </rPr>
      <t>(обязательно наличие справки нарколога, психиатра).</t>
    </r>
    <r>
      <rPr>
        <b/>
        <sz val="12"/>
        <rFont val="Times New Roman"/>
        <family val="1"/>
        <charset val="204"/>
      </rPr>
      <t xml:space="preserve">  Периодический медосмотр для мужчин.</t>
    </r>
  </si>
  <si>
    <t>E27.001.014</t>
  </si>
  <si>
    <t>E27.001.015</t>
  </si>
  <si>
    <t>E27.001.016</t>
  </si>
  <si>
    <t>E27.001.017</t>
  </si>
  <si>
    <t>E27.001.018</t>
  </si>
  <si>
    <t>E27.001.019</t>
  </si>
  <si>
    <t>E27.001.020</t>
  </si>
  <si>
    <t>E27.001.021</t>
  </si>
  <si>
    <t>E27.001.022</t>
  </si>
  <si>
    <t>E27.001.023</t>
  </si>
  <si>
    <t>E27.001.024</t>
  </si>
  <si>
    <t>A02.001.000.30</t>
  </si>
  <si>
    <t>D12.240.310.2</t>
  </si>
  <si>
    <t>B06.127.006.4</t>
  </si>
  <si>
    <t>B02.061.002.5</t>
  </si>
  <si>
    <t>B06.000.000.6</t>
  </si>
  <si>
    <t>E16.000.016</t>
  </si>
  <si>
    <t>Аортография, ангиопульмонография</t>
  </si>
  <si>
    <t>Чрескожная чреспеченочная холангиография</t>
  </si>
  <si>
    <t>Фистулохолангиография, фистулография</t>
  </si>
  <si>
    <t>Эндоваскулярная баллонная ангиопластика периферических сосудов</t>
  </si>
  <si>
    <t>Эндоваскулярное стентирование периферических сосудов</t>
  </si>
  <si>
    <t>Эндоваскулярное стентирование сосудов головы и шеи</t>
  </si>
  <si>
    <t>Имплантация периферического катетера для длительного венозного доступа, гемодиализа</t>
  </si>
  <si>
    <t>Чреспеченочная холецистохолангиостомия</t>
  </si>
  <si>
    <t>Замена чреспеченочного дренажа желчных протоков</t>
  </si>
  <si>
    <t>Селективная внутриартериальная химиоинфузия (без стоимости препарата)</t>
  </si>
  <si>
    <t>Пункционная радиочастотная аблация опухолей</t>
  </si>
  <si>
    <t>Имплантация кавафильтра, удаление кавафильтра</t>
  </si>
  <si>
    <t>Чреспеченочная эмболизация варикозных вен пищевода и желудка</t>
  </si>
  <si>
    <t>Имплантация стент-графта в брюшную аорту с учетом стоимости стент-графта</t>
  </si>
  <si>
    <t>Имплантация стент-графта в грудную аорту с учетом стоимости стент-графта</t>
  </si>
  <si>
    <t>E02.000.083</t>
  </si>
  <si>
    <t>E02.000.084</t>
  </si>
  <si>
    <t>E02.000.085</t>
  </si>
  <si>
    <t>E02.000.086</t>
  </si>
  <si>
    <t>E02.000.087</t>
  </si>
  <si>
    <t>E02.000.088</t>
  </si>
  <si>
    <t>E02.000.089</t>
  </si>
  <si>
    <t>E02.000.090</t>
  </si>
  <si>
    <t>E02.000.091</t>
  </si>
  <si>
    <t>E02.000.093</t>
  </si>
  <si>
    <t>E02.000.094</t>
  </si>
  <si>
    <t>E02.000.095</t>
  </si>
  <si>
    <t>E02.000.096</t>
  </si>
  <si>
    <t>E02.000.097</t>
  </si>
  <si>
    <t>E02.000.099</t>
  </si>
  <si>
    <t xml:space="preserve">МРТ спектроскопия без контрастирования 3 Тесла   </t>
  </si>
  <si>
    <t>МРТ спектроскопия с контрастированием  3 тесла</t>
  </si>
  <si>
    <t xml:space="preserve">МРТ энтерография 3 Тесла   </t>
  </si>
  <si>
    <t xml:space="preserve">МРТ перфузия печени 3 Тесла   </t>
  </si>
  <si>
    <t>МРТ височно-нижнечелюстного сустава 3 Тесла</t>
  </si>
  <si>
    <t>МРТ внутреннего уха 3 Тесла</t>
  </si>
  <si>
    <t xml:space="preserve">МРТ плода 3 Тесла   </t>
  </si>
  <si>
    <t>МРТ артрография 3 Тесла</t>
  </si>
  <si>
    <t>C03.014.007.1</t>
  </si>
  <si>
    <t>C03.014.007.2</t>
  </si>
  <si>
    <t>C03.014.007.3</t>
  </si>
  <si>
    <t>C03.007.007.4</t>
  </si>
  <si>
    <t>C03.007.007.5</t>
  </si>
  <si>
    <t>C03.007.007.6</t>
  </si>
  <si>
    <t>C03.007.007.7</t>
  </si>
  <si>
    <t>C03.007.007.8</t>
  </si>
  <si>
    <t xml:space="preserve">Каудальная анестезия у детей </t>
  </si>
  <si>
    <t xml:space="preserve">Масочный ингаляционный наркоз (севофлуран, изофлуран) для детей  продолжительность 1 час) </t>
  </si>
  <si>
    <t xml:space="preserve">Масочный ингаляционный наркоз (севофлуран, изофлуран) для детей продолжительность 10 мин </t>
  </si>
  <si>
    <t xml:space="preserve">Масочный ингаляционный наркоз (севофлуран, изофлуран) для детей продолжительность 30 мин </t>
  </si>
  <si>
    <t>Эндотрахеальный наркоз интубационный - севоран (севофлуран) для детей до 1 час</t>
  </si>
  <si>
    <t>Эндотрахеальный наркоз интубационный - севоран (севофлуран) для детей последующий час</t>
  </si>
  <si>
    <t>Эндотрахеальный наркоз интубационный - флоран (изофлуран) для детей до 1 час</t>
  </si>
  <si>
    <t>Эндотрахеальный наркоз интубационный - флоран (изофлуран) для детей последующий час</t>
  </si>
  <si>
    <t>Эндотрахеальный наркоз интубационный - севоран (севофлуран) для детей - 30 мин</t>
  </si>
  <si>
    <t>Эндотрахеальный наркоз интубационный - флоран (изофлуран) для детей - 30 мин</t>
  </si>
  <si>
    <t>Тотальная внутривенная анестезия с интубацией трахеи</t>
  </si>
  <si>
    <t xml:space="preserve">Глубокая седация при КТ и МРТ у детей </t>
  </si>
  <si>
    <t xml:space="preserve">Постановка артериального катетера </t>
  </si>
  <si>
    <t>D96.700.027.1</t>
  </si>
  <si>
    <t>D96.700.027.2</t>
  </si>
  <si>
    <t>D96.700.027.3</t>
  </si>
  <si>
    <t>D96.700.027.4</t>
  </si>
  <si>
    <t>D96.700.027.18</t>
  </si>
  <si>
    <t>D96.700.027.19</t>
  </si>
  <si>
    <t>D99.295.007.5</t>
  </si>
  <si>
    <t>D99.295.007.6</t>
  </si>
  <si>
    <t>D99.295.007.7</t>
  </si>
  <si>
    <t>D96.700.027.20</t>
  </si>
  <si>
    <t>D96.700.027.21</t>
  </si>
  <si>
    <t>D96.700.027.22</t>
  </si>
  <si>
    <t>D38.911.424.2</t>
  </si>
  <si>
    <t>Постановка центрального венозного катетера под УЗИ</t>
  </si>
  <si>
    <t>B06.000.006.3</t>
  </si>
  <si>
    <t>B06.000.006.4</t>
  </si>
  <si>
    <t>Определение антител класса  IgG к SARS COV2</t>
  </si>
  <si>
    <t>Определение антител класса  IgM к SARS COV2</t>
  </si>
  <si>
    <t>Цитологическое исследование пунктатов, эндоскопического, гистороскопического материала  (окраска по Папаниколау)</t>
  </si>
  <si>
    <t>B08.749.002.6</t>
  </si>
  <si>
    <t>B08.749.002.7</t>
  </si>
  <si>
    <t>B06.576.005.102</t>
  </si>
  <si>
    <t>C03.082.005</t>
  </si>
  <si>
    <t>Маммография (4 снимка)</t>
  </si>
  <si>
    <t>Прием врача офтальмолога (визометрия, биомикроскопия, офтальмоскопия). Check up</t>
  </si>
  <si>
    <t>Базовая программа+Онко (для мужчин). Check up центр</t>
  </si>
  <si>
    <t xml:space="preserve">Базовая программа. Дети от 1-го до 14 лет. Check up </t>
  </si>
  <si>
    <t xml:space="preserve">Базовая программа. Дети от 15 до 17 лет. Check up </t>
  </si>
  <si>
    <t xml:space="preserve">Программа Премиум А (для мужчин). Check up </t>
  </si>
  <si>
    <t xml:space="preserve">Базовая программа+Онко для мужчин. Check up </t>
  </si>
  <si>
    <t xml:space="preserve">Программа Премиум А (для женщин). Check up </t>
  </si>
  <si>
    <t>Базовая программа+Онко (для женщин). Check up</t>
  </si>
  <si>
    <t xml:space="preserve">Программа Премиум В (для мужчин до 40 лет). Check up </t>
  </si>
  <si>
    <t xml:space="preserve">Программа Премиум В (для мужчин старше 40 лет). Check up </t>
  </si>
  <si>
    <t xml:space="preserve">Программа Премиум В (для женщин). Check up </t>
  </si>
  <si>
    <t xml:space="preserve">Программа Премиум C (для мужчин до 40 лет). Check up </t>
  </si>
  <si>
    <t xml:space="preserve">Программа Премиум C (для мужчин старше 40 лет). Check up </t>
  </si>
  <si>
    <t>Программа Премиум C (для женщин). Check up</t>
  </si>
  <si>
    <t>Женское здоровье. Check up</t>
  </si>
  <si>
    <t xml:space="preserve">Мужское здоровье до 40 лет. Check up </t>
  </si>
  <si>
    <t xml:space="preserve">Мужское здоровье старше 40 лет. Check up </t>
  </si>
  <si>
    <t xml:space="preserve">Сердце (для взрослых). Check up </t>
  </si>
  <si>
    <t xml:space="preserve">Сердце (для детей). Check up </t>
  </si>
  <si>
    <t>Почки. Check up</t>
  </si>
  <si>
    <t>Пищеварительная система. Check up</t>
  </si>
  <si>
    <t>Пищеварительная система. Детский пакет (от 0 до 8 лет). Check up</t>
  </si>
  <si>
    <t>Пищеварительная система. Детский пакет (от 9 до 17 лет). Check up</t>
  </si>
  <si>
    <t xml:space="preserve">Щитовидная железа. Check up </t>
  </si>
  <si>
    <t>Ревматические болезни суставов. Check up</t>
  </si>
  <si>
    <t xml:space="preserve">Зрение. Для взрослых. Check up </t>
  </si>
  <si>
    <t xml:space="preserve">Зрение. Детский пакет до 3-х лет. Check up </t>
  </si>
  <si>
    <t>D95.010.329.5</t>
  </si>
  <si>
    <t>Подбор очков: простая/сложная коррекция. Check up</t>
  </si>
  <si>
    <t xml:space="preserve">Зрение. Детский пакет старше 3-х лет. Check up                                                                              </t>
  </si>
  <si>
    <t>Антивозрастная эндокринология для женщин</t>
  </si>
  <si>
    <t>Первичный прием врача эндокринолога Check up</t>
  </si>
  <si>
    <t>B04.379.002.4</t>
  </si>
  <si>
    <t>Антивозрастная эндокринология для мужчин</t>
  </si>
  <si>
    <t xml:space="preserve">Остеопороз. Check up </t>
  </si>
  <si>
    <t xml:space="preserve">Избыточная масса тела. Check up </t>
  </si>
  <si>
    <t xml:space="preserve">Сахарный диабет 1 типа. Check up </t>
  </si>
  <si>
    <t xml:space="preserve">Сахарный диабет 2 типа. Check up </t>
  </si>
  <si>
    <t>Нервная система – под контролем 1. Check up</t>
  </si>
  <si>
    <t>Первичный прием врача невропатолога. Check up</t>
  </si>
  <si>
    <t>Повторный прием врача невропатолога. Check up</t>
  </si>
  <si>
    <t>Нервная система – под контролем 2. Check up</t>
  </si>
  <si>
    <t xml:space="preserve">Трепан-биопсия. Check up </t>
  </si>
  <si>
    <t>Консультативный прием врача. Check up</t>
  </si>
  <si>
    <t xml:space="preserve">Консультационные услуги. Check up </t>
  </si>
  <si>
    <t>Повторный консультативный прием врача. Check up</t>
  </si>
  <si>
    <t>Офтальмологический кабинет. Check up</t>
  </si>
  <si>
    <t>E22.000.011</t>
  </si>
  <si>
    <t>Цитологическое исследование пунктатов, гинекологического, эндоскопического, гистороскопического материалов (приготовленных методом жидкостной цитологии с окраской по Папаниколау)</t>
  </si>
  <si>
    <t>Оказание реанимационной помощи новорожденному врачом неонатологом-реаниматологом в родильном зале</t>
  </si>
  <si>
    <t>E05.000.008</t>
  </si>
  <si>
    <t>C02.019.000.1</t>
  </si>
  <si>
    <t>B06.576.005.103</t>
  </si>
  <si>
    <t>B06.576.005.104</t>
  </si>
  <si>
    <t>B06.576.005.105</t>
  </si>
  <si>
    <t>B06.576.005.106</t>
  </si>
  <si>
    <t>Диагностика лекарственной аллергии (тест активация базофилов ) на 2 препарата</t>
  </si>
  <si>
    <t>Диагностика лекарственной аллергии (тест активация базофилов ) на 3 препарата</t>
  </si>
  <si>
    <t>Диагностика лекарственной аллергии (тест активация базофилов ) на 4 препарата</t>
  </si>
  <si>
    <t>Диагностика лекарственной аллергии (тест активация базофилов ) на 5 препаратов</t>
  </si>
  <si>
    <t>Антитела к тканевой трансглутаминазе Ig G (диагностика целиакии) (ИФА)</t>
  </si>
  <si>
    <t>В20.100.018</t>
  </si>
  <si>
    <t>Определение специфических антител класса Е к возбудителям животного происхождения, Бета-лактоальбумин (f77)</t>
  </si>
  <si>
    <t xml:space="preserve"> Определение специфических антител класса Е к возбудителям животного происхождения, Кошка эпителий и перхоть (е1)</t>
  </si>
  <si>
    <t>Определение специфических антител класса Е к возбудителям растительного происхождения, Рожь  (f5)</t>
  </si>
  <si>
    <t>Определение специфических антител класса Е к возбудителям растительного происхождения, Рис (F9)</t>
  </si>
  <si>
    <t>Определение специфических антител класса Е к возбудителям растительного происхождения, Томат (f25)</t>
  </si>
  <si>
    <t>Определение специфических антител класса Е к возбудителям животного происхождения, Альфа-Лактальбумин (F76)</t>
  </si>
  <si>
    <t>Определение специфических антител класса Е к возбудителям растительного происхождения, Смесь плесени (mx1)(m1,m2,m3,m6)</t>
  </si>
  <si>
    <t>Определение специфических антител класса Е к возбудителям животного происхождения, Говядина (F27)</t>
  </si>
  <si>
    <t>Определение специфических антител класса Е к возбудителям животного происхождения, Овомукоид (F233)</t>
  </si>
  <si>
    <t>Определение специфических антител класса Е к возбудителям растительного происхождения, Банан(F92)</t>
  </si>
  <si>
    <t>Аллерго тест на анализаторе "Phadia 100" (исследование одного аллергена, специфический иммунноглобулин Е) Латекс (K82)</t>
  </si>
  <si>
    <t>Определение специфических антител класса Е к возбудителям животного происхождения, Баранина (f88)</t>
  </si>
  <si>
    <t xml:space="preserve">Определение специфических антител класса Е к возбудителям животного происхождения, Яичный альбумин (f232) </t>
  </si>
  <si>
    <t>Определение специфических антител класса Е к возбудителям животного происхождения, Собака, эпителий и перхоть (е5)</t>
  </si>
  <si>
    <t>Определение специфических антител класса Е к возбудителям растительного происхождения, Тимофеевка луговая (g6)</t>
  </si>
  <si>
    <t>Определение специфических антител класса Е к возбудителям растительного происхождения, Арахис (f13)</t>
  </si>
  <si>
    <t>Определение специфических антител класса Е к возбудителям животного происхождения, Смесь перхоти (ex1) (e1,e3,e4,e5)</t>
  </si>
  <si>
    <t>Определение специфических антител класса Е к возбудителям животного происхождения, Смесь перья (ex71) (e70,e85,e86,e89)</t>
  </si>
  <si>
    <t>Определение специфических антител класса Е к возбудителям животного происхождения, Казеин, молоко (F78)</t>
  </si>
  <si>
    <t>Определение специфических антител класса Е к возбудителям животного происхождения, Мясо курицы (F83)</t>
  </si>
  <si>
    <t>Определение специфических антител класса Е к возбудителям животного происхождения, Гречиха  (f11)</t>
  </si>
  <si>
    <t>Определение специфических антител класса Е к возбудителям растительного происхождения, Пшеница (f4)</t>
  </si>
  <si>
    <t>Определение специфических антител класса Е к возбудителям животного и растительного  происхождения, Смесь пищевых и растительных продуктов (fX5) (f1,f2,f3,f4,f13,f14)</t>
  </si>
  <si>
    <t>Определение специфических антител класса Е к возбудителям животного происхождения,  Клещ домашней пыли (d1)</t>
  </si>
  <si>
    <t>Определение специфических антител класса Е к возбудителям животного происхождения, Желток куриного яйца (f75)</t>
  </si>
  <si>
    <t xml:space="preserve">Определение специфических антител класса Е к возбудителям животного происхождения, Белок куриного яйца (F1) </t>
  </si>
  <si>
    <t>Определение специфических антител класса Е к возбудителям растительного происхождения, Глютен (F79)</t>
  </si>
  <si>
    <t>Определение специфических антител класса Е к возбудителям животного происхождения, Яйцо (f245)</t>
  </si>
  <si>
    <t>B06.576.005.22</t>
  </si>
  <si>
    <t>B06.576.005.24</t>
  </si>
  <si>
    <t>B06.576.005.25</t>
  </si>
  <si>
    <t>B06.576.005.26</t>
  </si>
  <si>
    <t>B06.576.005.30</t>
  </si>
  <si>
    <t>B06.576.005.31</t>
  </si>
  <si>
    <t>B06.576.005.33</t>
  </si>
  <si>
    <t>B06.576.005.35</t>
  </si>
  <si>
    <t>B06.576.005.37</t>
  </si>
  <si>
    <t>B06.576.005.42</t>
  </si>
  <si>
    <t>B06.576.005.48</t>
  </si>
  <si>
    <t>B06.576.005.50</t>
  </si>
  <si>
    <t>B06.576.005.51</t>
  </si>
  <si>
    <t>B06.576.005.52</t>
  </si>
  <si>
    <t>B06.576.005.55</t>
  </si>
  <si>
    <t>B06.576.005.56</t>
  </si>
  <si>
    <t>B06.576.005.57</t>
  </si>
  <si>
    <t>B06.576.005.58</t>
  </si>
  <si>
    <t>B06.576.005.59</t>
  </si>
  <si>
    <t>B06.576.005.60</t>
  </si>
  <si>
    <t>B06.576.005.65</t>
  </si>
  <si>
    <t>B06.576.005.69</t>
  </si>
  <si>
    <t>B06.576.005.70</t>
  </si>
  <si>
    <t>B06.576.005.71</t>
  </si>
  <si>
    <t>B06.576.005.72</t>
  </si>
  <si>
    <t>B06.576.005.80</t>
  </si>
  <si>
    <t>B06.576.005.82</t>
  </si>
  <si>
    <t>B06.576.005.89</t>
  </si>
  <si>
    <t>Первичный прием врача нефролога д.м.н. (детский)</t>
  </si>
  <si>
    <t>A02.025.000.8</t>
  </si>
  <si>
    <t>A02.025.000.9</t>
  </si>
  <si>
    <t>Первичный прием врача невропатолога д.м.н. (детский)</t>
  </si>
  <si>
    <t>A02.018.000.2</t>
  </si>
  <si>
    <t>A02.018.000.6</t>
  </si>
  <si>
    <t>Первичный прием врача гастроэнтеролога д.м.н. (детский)</t>
  </si>
  <si>
    <t>A02.022.000.1</t>
  </si>
  <si>
    <t>Первичный прием врача ревматолога д.м.н. (детский)</t>
  </si>
  <si>
    <t>A02.017.000.8</t>
  </si>
  <si>
    <t>A02.017.000.9</t>
  </si>
  <si>
    <t>Первичный прием врача эндокринолога д.м.н. (детский)</t>
  </si>
  <si>
    <t>A02.021.000.16</t>
  </si>
  <si>
    <t>A02.021.000.17</t>
  </si>
  <si>
    <t>Первичный прием врача дерматовенеролога д.м.н. (детский)</t>
  </si>
  <si>
    <t>A02.029.000.3</t>
  </si>
  <si>
    <t>A02.029.000.4</t>
  </si>
  <si>
    <t>Первичный прием врача кардиолога (детский)</t>
  </si>
  <si>
    <t>Первичный прием врача кардиолога д.м.н. (детский)</t>
  </si>
  <si>
    <t>A02.015.000.2</t>
  </si>
  <si>
    <t>A02.015.000.12</t>
  </si>
  <si>
    <t>A02.015.000.13</t>
  </si>
  <si>
    <t>Первичный прием врача аллерголога д.м.н. (детский)</t>
  </si>
  <si>
    <t>A02.020.000.1</t>
  </si>
  <si>
    <t>A02.020.000.14</t>
  </si>
  <si>
    <t>Первичный прием врача пульмонолога д.м.н. (детский)</t>
  </si>
  <si>
    <t>A02.016.000.6</t>
  </si>
  <si>
    <t>A02.016.000.7</t>
  </si>
  <si>
    <t>Первичный прием врача инфекциониста д.м.н. (детский)</t>
  </si>
  <si>
    <t>A02.019.000.1</t>
  </si>
  <si>
    <t>A02.019.000.8</t>
  </si>
  <si>
    <t>Первичный прием врача онкогематолога (детский)</t>
  </si>
  <si>
    <t>Первичный прием врача онкогематолога д.м.н. (детский)</t>
  </si>
  <si>
    <t>A02.039.000.20</t>
  </si>
  <si>
    <t>Повторный прием врача нефролога д.м.н. (детский)</t>
  </si>
  <si>
    <t>A02.025.000.10</t>
  </si>
  <si>
    <t>A02.025.000.11</t>
  </si>
  <si>
    <t>Повторный прием врача невропатолога д.м.н. (детский)</t>
  </si>
  <si>
    <t>A02.018.000.7</t>
  </si>
  <si>
    <t>A02.018.000.8</t>
  </si>
  <si>
    <t>Повторный прием врача гастроэнтеролога д.м.н. (детский)</t>
  </si>
  <si>
    <t>A02.022.000.3</t>
  </si>
  <si>
    <t>Повторный прием врача ревматолога д.м.н. (детский)</t>
  </si>
  <si>
    <t>A02.017.000.10</t>
  </si>
  <si>
    <t>A02.017.000.11</t>
  </si>
  <si>
    <t>A02.021.000.18</t>
  </si>
  <si>
    <t>A02.021.000.19</t>
  </si>
  <si>
    <t>Повторный прием врача эндокринолога д.м.н. (детский)</t>
  </si>
  <si>
    <t>Повторный прием врача дерматовенеролога д.м.н. (детский)</t>
  </si>
  <si>
    <t>A02.029.000.7</t>
  </si>
  <si>
    <t>A02.029.000.8</t>
  </si>
  <si>
    <t>Повторный прием врача кардиолога (детский)</t>
  </si>
  <si>
    <t>Повторный прием врача кардиолога д.м.н. (детский)</t>
  </si>
  <si>
    <t>A02.015.000.14</t>
  </si>
  <si>
    <t>A02.015.000.15</t>
  </si>
  <si>
    <t>A02.015.000.16</t>
  </si>
  <si>
    <t>Повторный прием врача аллерголога д.м.н. (детский)</t>
  </si>
  <si>
    <t>A02.020.000.15</t>
  </si>
  <si>
    <t>A02.020.000.16</t>
  </si>
  <si>
    <t>A02.016.000.8</t>
  </si>
  <si>
    <t>A02.016.000.9</t>
  </si>
  <si>
    <t>Повторный прием врача пульмонолога д.м.н. (детский)</t>
  </si>
  <si>
    <t>Повторный прием врача инфекциониста д.м.н. (детский)</t>
  </si>
  <si>
    <t>A02.019.000.9</t>
  </si>
  <si>
    <t>A02.019.000.10</t>
  </si>
  <si>
    <t>Повторный прием врача онкогематолога (детский)</t>
  </si>
  <si>
    <t>Повторный прием врача онкогематолога д.м.н. (детский)</t>
  </si>
  <si>
    <t>A02.039.000.21</t>
  </si>
  <si>
    <t>A02.039.000.22</t>
  </si>
  <si>
    <t>A02.039.000.23</t>
  </si>
  <si>
    <t>Осмотр врача. Выездные услуги</t>
  </si>
  <si>
    <t>Диагностика лекарственной аллергии (тест активация базофилов) на 1 препарат</t>
  </si>
  <si>
    <t>B06.256.005</t>
  </si>
  <si>
    <t>Определение антител класса G к грибам рода Candida в сыворотке крови ИФА-методом</t>
  </si>
  <si>
    <t>Дезартеризация геморроидальных узлов HAL RAR 3-4 стадия</t>
  </si>
  <si>
    <t>Дезартеризация геморроидальных узлов HAL RAR 1-2 стадия</t>
  </si>
  <si>
    <t>Определение мутаций гена DMD при миопатии Дюшенна в ДНК молекулярно-генетический методом</t>
  </si>
  <si>
    <t xml:space="preserve">Стоимость 1 койко-дня на акушерско-гинекологической койке в 2-местной палате (без медикаментов, расходных материалов и питания) </t>
  </si>
  <si>
    <t>B02.113.002.3</t>
  </si>
  <si>
    <t>Первичный осмотр медицинской сестры в педиатрическом приемном отделении</t>
  </si>
  <si>
    <t>A01.000.000.3</t>
  </si>
  <si>
    <t>C01.010.002.4</t>
  </si>
  <si>
    <t>C01.010.002.5</t>
  </si>
  <si>
    <t>Эндоскопическая полипэктомия новообразования пищевода, желудка, двенадцатиперстной кишки с клипированием</t>
  </si>
  <si>
    <t>Эндоскопическая полпиэктомия новообразования толстого кишечника с клипированием</t>
  </si>
  <si>
    <t>D93.571.415.7</t>
  </si>
  <si>
    <t>D93.571.415.8</t>
  </si>
  <si>
    <t>Перевязка чистых ран медицинской сестрой</t>
  </si>
  <si>
    <t>Перевязка гнойных ран медицинской сестрой</t>
  </si>
  <si>
    <t>D91.911.013.36</t>
  </si>
  <si>
    <t>Забор биологического материала для экспресс-теста SARS-CoV-2</t>
  </si>
  <si>
    <t>Экспресс-тест для качественного определения антигена SARS-CoV-2 (Южная Корея)</t>
  </si>
  <si>
    <t>Экспресс-тест для качественного определения антигена SARS-CoV-2 (Беларусь)</t>
  </si>
  <si>
    <t>E29.000.080</t>
  </si>
  <si>
    <t>E29.000.079</t>
  </si>
  <si>
    <t>E29.000.081</t>
  </si>
  <si>
    <t>Факоэмульсификация катаракты с имплантацией ИОЛ 601РY Lucia Carl Zeiss</t>
  </si>
  <si>
    <t>E26.000.032</t>
  </si>
  <si>
    <t>E26.000.033</t>
  </si>
  <si>
    <t>E26.000.034</t>
  </si>
  <si>
    <t>E26.000.035</t>
  </si>
  <si>
    <t>E26.000.036</t>
  </si>
  <si>
    <t>Факоэмульсификация катаракты с имплантацией ИОЛ SN60WF Acrysof IQ (Alkon)</t>
  </si>
  <si>
    <t>Факоэмульсификация катаракты с имплантацией ИОЛ SA60AT Acrysof (Alkon)</t>
  </si>
  <si>
    <t>Факоэмульсификация катаракты с имплантацией ИОЛ Akreos Adapt AO (Bausch and Lomb)</t>
  </si>
  <si>
    <t>Интравитреальное введение ингибитора ангиогенеза (Луцентис)</t>
  </si>
  <si>
    <t>Интравитреальное введение ингибитора ангиогенеза (Визкью)</t>
  </si>
  <si>
    <t>C03.000.004.32</t>
  </si>
  <si>
    <t>УЗИ периферической нервной системы верхних конечностей</t>
  </si>
  <si>
    <t>D96.700.027.23</t>
  </si>
  <si>
    <t>D96.700.027.24</t>
  </si>
  <si>
    <t>Комбинированный наркоз в детской стоматологии из группы риска (сложный ВПС, инвалидность, порок ЦНС, ДЦП, судорожный синдром, с аллергическим анамнезом)</t>
  </si>
  <si>
    <t xml:space="preserve">Комбинированный наркоз в детской стоматологии </t>
  </si>
  <si>
    <t>Кабинет гемокоррекции</t>
  </si>
  <si>
    <t>B06.256.006</t>
  </si>
  <si>
    <t>Сбор гемопоэтических стволовых клеток на аппарате Spectra Optia забор</t>
  </si>
  <si>
    <t>B06.256.007</t>
  </si>
  <si>
    <t>Экстракорпоральный фотоферез (ЭКФ) забор</t>
  </si>
  <si>
    <t>B06.256.008</t>
  </si>
  <si>
    <t>Каскадная плазмафильтрация</t>
  </si>
  <si>
    <t>A02.015.000.17</t>
  </si>
  <si>
    <t>Консультация врача трансфузиолога</t>
  </si>
  <si>
    <t>B06.256.009</t>
  </si>
  <si>
    <t>Тромбоэластография с цитратной кровью</t>
  </si>
  <si>
    <t>B06.256.010</t>
  </si>
  <si>
    <t>Тромбоэластография с цельной кровью</t>
  </si>
  <si>
    <t>B06.256.011</t>
  </si>
  <si>
    <t>Тромбоэластография функциональный фибриноген</t>
  </si>
  <si>
    <t>B06.256.012</t>
  </si>
  <si>
    <t>Тромбоэластография с гепариназой</t>
  </si>
  <si>
    <t>B06.256.013</t>
  </si>
  <si>
    <t>Услуги криобанка НЦПТ Хранение при-80оС</t>
  </si>
  <si>
    <t>час</t>
  </si>
  <si>
    <t>B06.256.014</t>
  </si>
  <si>
    <t>Определение количества СД34 в периферической крови и определение их жизнеспособности услуга НЦПТ</t>
  </si>
  <si>
    <t>исслед</t>
  </si>
  <si>
    <t>B06.256.015</t>
  </si>
  <si>
    <t xml:space="preserve">Подсчет клеток С маркерами СД 3+ в концентрате стволовых клеток методом проточной цитофлоуметрии </t>
  </si>
  <si>
    <t>B06.256.016</t>
  </si>
  <si>
    <t>Транспортные расходы по транспортировке продукта</t>
  </si>
  <si>
    <t>B06.256.017</t>
  </si>
  <si>
    <t>Фотохимическая обработка концентрата лимфоцитов для проведения экстракорпорального фотофереза ( услуга от РГП на ПХВ НПЦТ)</t>
  </si>
  <si>
    <t>D01.000.000.41</t>
  </si>
  <si>
    <t>Люминесцентная диагностика лампой Вуда</t>
  </si>
  <si>
    <t>КТ без контрастирования (одна анатомическая зона)</t>
  </si>
  <si>
    <t>D99.590.019.3</t>
  </si>
  <si>
    <t>Вакцинация паливизумабом (Синагис) для профилактики респираторно-синцитиальной вирусной инфекции</t>
  </si>
  <si>
    <t>Антитела к базальной мембране клубочков почек (а-GBM)</t>
  </si>
  <si>
    <t>B09.000.000.2</t>
  </si>
  <si>
    <t>ПЦР анализ химерного гена MLL\AF4-t(4;11) качественный тест</t>
  </si>
  <si>
    <t>B09.000.000.3</t>
  </si>
  <si>
    <t>ПЦР анализ химерного гена MLL\AF6-t(6;11) качественный тест</t>
  </si>
  <si>
    <t>B09.000.000.4</t>
  </si>
  <si>
    <t>ПЦР анализ химерного гена MLL\AF9-t(9;11) качественный тест</t>
  </si>
  <si>
    <t>B09.000.000.5</t>
  </si>
  <si>
    <t>ПЦР анализ химерного гена MLL\AF10-t(10;11) качественный тест</t>
  </si>
  <si>
    <t>B09.000.000.6</t>
  </si>
  <si>
    <t>ПЦР анализ химерного гена MLL\ENL-t(11;19) качественный тест</t>
  </si>
  <si>
    <t>B09.000.000.7</t>
  </si>
  <si>
    <t>ПЦР анализ химерного гена MLL\ELL-t(11;19) качественный тест</t>
  </si>
  <si>
    <t>B09.000.000.8</t>
  </si>
  <si>
    <t>ПЦР анализ химерного гена MLL\PTD-t(6;11) качественный тест</t>
  </si>
  <si>
    <t>B09.000.000.9</t>
  </si>
  <si>
    <t>ПЦР анализ химерного гена MLL\EPS15 t(1;11) качественный тест</t>
  </si>
  <si>
    <t>B09.000.000.10</t>
  </si>
  <si>
    <t>ПЦР анализ химерного гена CBFb\MYH11-inv.16, t(16;16) качественный тест</t>
  </si>
  <si>
    <t>B09.000.000.11</t>
  </si>
  <si>
    <t>ПЦР анализ химерного гена CBFb\MYH11-inv.16, t(16;16) количественный тест</t>
  </si>
  <si>
    <t>B09.000.000.12</t>
  </si>
  <si>
    <t>ПЦР анализ химерного гена RUNX1\RUNX1T1-t(8;21) качественный тест</t>
  </si>
  <si>
    <t>B09.000.000.13</t>
  </si>
  <si>
    <t>ПЦР анализ химерного гена RUNX1\RUNX1T1-t(8;21) количественный тест</t>
  </si>
  <si>
    <t>B09.000.000.14</t>
  </si>
  <si>
    <t>ПЦР анализ химерного гена PML\RARA-t(15;17) качественный тест</t>
  </si>
  <si>
    <t>B09.000.000.15</t>
  </si>
  <si>
    <t>ПЦР анализ химерного гена PML\RARA-t(15;17) количественный тест</t>
  </si>
  <si>
    <t>B09.000.000.16</t>
  </si>
  <si>
    <t>ПЦР анализ химерного гена TEL\AML1-t(12;21) качественный тест</t>
  </si>
  <si>
    <t>B09.000.000.17</t>
  </si>
  <si>
    <t>ПЦР анализ химерного гена TEL\AML1-t(12;21) количественный тест</t>
  </si>
  <si>
    <t>B09.000.000.18</t>
  </si>
  <si>
    <t>ПЦР анализ химерного гена BCL2-IGH  качественный тест</t>
  </si>
  <si>
    <t>B09.000.000.19</t>
  </si>
  <si>
    <t>ПЦР анализ химерного гена CCND1-IGH (cyclin D1-IGH t(11;14) качественный тест</t>
  </si>
  <si>
    <t>B09.000.000.20</t>
  </si>
  <si>
    <t>ПЦР анализ химерного гена DEK-CAN (t(6:9)) количественный тест</t>
  </si>
  <si>
    <t>B09.000.000.21</t>
  </si>
  <si>
    <t>ПЦР анализ химерного гена E2A-PBX1 (TCF3-PBX1) качественный тест</t>
  </si>
  <si>
    <t>B09.000.000.22</t>
  </si>
  <si>
    <t>ПЦР анализ химерного гена E2A-PBX1 (TCF3-PBX1) количественный тест</t>
  </si>
  <si>
    <t>B09.000.000.23</t>
  </si>
  <si>
    <t>ПЦР анализ химерного гена ETV6-PDGFRA качественный тест</t>
  </si>
  <si>
    <t>B09.000.000.24</t>
  </si>
  <si>
    <t>ПЦР анализ химерного гена MYC-IGH t(8;14) количественный тест</t>
  </si>
  <si>
    <t>B09.000.000.25</t>
  </si>
  <si>
    <t>ПЦР анализ мутаций в гене c-kit D816V количественный тест</t>
  </si>
  <si>
    <t>B09.000.000.26</t>
  </si>
  <si>
    <t>ПЦР анализ мутаций в гене MYD88L265P количественный тест</t>
  </si>
  <si>
    <t>B09.000.000.27</t>
  </si>
  <si>
    <t>ПЦР анализ мутаций в гене NUP98-NSD1 количественный тест</t>
  </si>
  <si>
    <t>B09.000.000.28</t>
  </si>
  <si>
    <t>ПЦР анализ химерного гена PAX5-ETV6 качественный тест</t>
  </si>
  <si>
    <t>B09.000.000.29</t>
  </si>
  <si>
    <t>ПЦР анализ химерного гена PAX5-ETV6   количественный тест</t>
  </si>
  <si>
    <t>B09.000.000.30</t>
  </si>
  <si>
    <t>CSF3R секвенирование</t>
  </si>
  <si>
    <t>B09.000.000.31</t>
  </si>
  <si>
    <t>IL28B секвенирование</t>
  </si>
  <si>
    <t>B09.000.000.32</t>
  </si>
  <si>
    <t xml:space="preserve">STAT3 -21 экзон -секвенирование </t>
  </si>
  <si>
    <t>B09.000.000.33</t>
  </si>
  <si>
    <t>TP53- секвенирование</t>
  </si>
  <si>
    <t>D99.122.802.3</t>
  </si>
  <si>
    <t>B06.256.006.1</t>
  </si>
  <si>
    <t>E29.000.083</t>
  </si>
  <si>
    <t>Транспортная система со средой для забора биоматериала на выявление РНК вируса COVID-19 методом ПЦР</t>
  </si>
  <si>
    <t>B06.256.018</t>
  </si>
  <si>
    <t>Плазмообмен</t>
  </si>
  <si>
    <t>C03.000.007.24</t>
  </si>
  <si>
    <t>МРТ на аппарате Ренекс 0,35 Тс (локтевой и лучезапястный суставы) без контраста</t>
  </si>
  <si>
    <t>Санация гнойной раны с удалением некротических тканей до 50 см2</t>
  </si>
  <si>
    <t>Санация гнойной раны с удалением некротических тканей свыше 50 см2</t>
  </si>
  <si>
    <t>Санация гнойной раны с удалением некротических тканей, с остеотомией</t>
  </si>
  <si>
    <t>D86.226.405.7</t>
  </si>
  <si>
    <t>D86.226.405.8</t>
  </si>
  <si>
    <t>D86.226.405.9</t>
  </si>
  <si>
    <t>Снятие одной металлокерамической коронки</t>
  </si>
  <si>
    <t>Снятие одной штампованной коронки</t>
  </si>
  <si>
    <t>Кюретаж лунки удаленного зуба.</t>
  </si>
  <si>
    <t>Плазмолифтинг десен</t>
  </si>
  <si>
    <t>D03.000.001.38</t>
  </si>
  <si>
    <t>D03.000.001.39</t>
  </si>
  <si>
    <t>D03.000.001.40</t>
  </si>
  <si>
    <t>Определение антиген фактора Виллебранда в плазме крови на анализаторе</t>
  </si>
  <si>
    <t>посещение</t>
  </si>
  <si>
    <r>
      <t xml:space="preserve">Перенос размороженных эмбрионов, включая индивидуальный подбор поддержки после программы ВРТ (УЗИ, консульт круглосуточно, </t>
    </r>
    <r>
      <rPr>
        <sz val="9"/>
        <rFont val="Times New Roman"/>
        <family val="1"/>
        <charset val="204"/>
      </rPr>
      <t>с учетом стоимости медикаментов). ЭКО</t>
    </r>
  </si>
  <si>
    <r>
      <t xml:space="preserve">Форма № 076/у «Заключение медицинского осмотра (для получения разрешения на приобретение, хранение, хранение и ношение гражданского и служебного оружия)» </t>
    </r>
    <r>
      <rPr>
        <b/>
        <i/>
        <sz val="12"/>
        <rFont val="Times New Roman"/>
        <family val="1"/>
        <charset val="204"/>
      </rPr>
      <t xml:space="preserve">(обязательно наличие справки нарколога, психиатра). </t>
    </r>
  </si>
  <si>
    <t>C02.022.000.3</t>
  </si>
  <si>
    <t>Определение гетерозиготного  носительства в гене SMN на спинальную мышечную атрофию (СМА 5q) в ДНК молекулярно-генетическим методом (MLPA)</t>
  </si>
  <si>
    <t xml:space="preserve">Сцинтиграфия статическая скелета </t>
  </si>
  <si>
    <t xml:space="preserve">Гальванизация </t>
  </si>
  <si>
    <t xml:space="preserve">Амплипульстерапия (СМТ) </t>
  </si>
  <si>
    <t xml:space="preserve">Грязевые аппликации </t>
  </si>
  <si>
    <t>Дарсонвализация</t>
  </si>
  <si>
    <t>Диадинамотерапия (ДДТ)</t>
  </si>
  <si>
    <t xml:space="preserve">Ингаляционная терапия </t>
  </si>
  <si>
    <t xml:space="preserve">КУФ терапия </t>
  </si>
  <si>
    <t>Лазерная терапия</t>
  </si>
  <si>
    <t xml:space="preserve">Локальная вакуумтерапия </t>
  </si>
  <si>
    <t xml:space="preserve">Магнитотерапия </t>
  </si>
  <si>
    <t xml:space="preserve">Парафинотерапия </t>
  </si>
  <si>
    <t xml:space="preserve">УВЧ-терапия </t>
  </si>
  <si>
    <t xml:space="preserve">Ультразвуковая терапия </t>
  </si>
  <si>
    <t xml:space="preserve">Ультрафонофорез лекарственный </t>
  </si>
  <si>
    <t xml:space="preserve">Электросонтерапия </t>
  </si>
  <si>
    <t>Электростимуляция</t>
  </si>
  <si>
    <t xml:space="preserve">Электрофорез лекарственный </t>
  </si>
  <si>
    <t xml:space="preserve">СМТ-форез </t>
  </si>
  <si>
    <t>Ударно-волновая терапия</t>
  </si>
  <si>
    <t>Плазмаферез</t>
  </si>
  <si>
    <t>Первичный прием врача гинеколога. Check up</t>
  </si>
  <si>
    <t>D02.020.008</t>
  </si>
  <si>
    <t>B09.787.017.2</t>
  </si>
  <si>
    <t>A02.001.000.34</t>
  </si>
  <si>
    <t>A02.004.000.54</t>
  </si>
  <si>
    <t>Повторный прием врача терапевта. Check up</t>
  </si>
  <si>
    <t>Светотерапия - инфракрасное излучение</t>
  </si>
  <si>
    <t>D38.911.424.3</t>
  </si>
  <si>
    <t>Катетеризация центральной вены в амбулаторных условиях (взрослым под местной анестезии)</t>
  </si>
  <si>
    <t>D38.911.424.4</t>
  </si>
  <si>
    <t>Катетеризация центральной вены в амбулаторных условиях (детям под местной анестезии)</t>
  </si>
  <si>
    <t>D38.911.424.5</t>
  </si>
  <si>
    <t>Установка гемодиализного катетора</t>
  </si>
  <si>
    <t>Бактериологическое исследование респираторного отделяемого при муковисцидозе</t>
  </si>
  <si>
    <t>D00.000.800.3</t>
  </si>
  <si>
    <t>Потовая проба на основе индукции и анализа пота</t>
  </si>
  <si>
    <t>A02.005.000.18</t>
  </si>
  <si>
    <t>Первичная консультация социального работника</t>
  </si>
  <si>
    <t>A02.005.000.19</t>
  </si>
  <si>
    <t>Повторная консультация социального работника</t>
  </si>
  <si>
    <t>A02.005.000.20</t>
  </si>
  <si>
    <t>Социально-психологический тренинг (группа до 5 чел)</t>
  </si>
  <si>
    <t>A02.005.000.21</t>
  </si>
  <si>
    <t>Социальная терапия для детей (арт-терапия) Проведение психодиагностических методик (тестирование, интерпретация, рекомендации для родителей)</t>
  </si>
  <si>
    <t>A02.005.000.22</t>
  </si>
  <si>
    <t>Социальная терапия для взрослых (арт-терапия) Проведение психодиагностических методик (тестирование, интерпретация, рекомендации)</t>
  </si>
  <si>
    <t xml:space="preserve">посещение </t>
  </si>
  <si>
    <t>A02.005.000.23</t>
  </si>
  <si>
    <t>Обучение пациентов, членов их семьи после выписки из стационара или хосписа навыкам ухода, доврачебным манипуляциям; оказание помощи в решении социальных проблем, связанных с болезнью, критическими периодами в его жизни.</t>
  </si>
  <si>
    <t>посещение на дому,
 выезд.</t>
  </si>
  <si>
    <t>A02.005.000.24</t>
  </si>
  <si>
    <t>A02.005.000.25</t>
  </si>
  <si>
    <t>Консультация социального работника на дому (патронаж)</t>
  </si>
  <si>
    <t>A02.005.000.26</t>
  </si>
  <si>
    <t>Длительное сопровождение семьи (первичная медико-социальная оценка, психодиагностика, составление плана развития семьи, коррекционные занятия, социально-информационная поддержка, оформление на инвалидность,  распределение в медико-социальное учреждение)</t>
  </si>
  <si>
    <t>посещений</t>
  </si>
  <si>
    <t>10  (7 консультации в ПМСП, 3 консультации на дому)</t>
  </si>
  <si>
    <t>A02.005.000.27</t>
  </si>
  <si>
    <t>Социально-педагогические услуги(составление резюме, помощь и обучение работе с компьютером)</t>
  </si>
  <si>
    <t>A02.005.000.28</t>
  </si>
  <si>
    <t>Первичная консультация психолога</t>
  </si>
  <si>
    <t>A02.005.000.29</t>
  </si>
  <si>
    <t>Повторная консультация психолога</t>
  </si>
  <si>
    <t>A02.005.000.30</t>
  </si>
  <si>
    <t>Психологическая терапия для взрослых (когнитивно-поведенческая терапия, рациональная психотерапия, аутотренинг, нейролингвистическое программирование, Гештальт-терапия, клиент центрированные структурные расстановки)</t>
  </si>
  <si>
    <t>A02.005.000.31</t>
  </si>
  <si>
    <t>Краткосрочный курс психологической терапии для взрослых  (когнитивно-поведенческая терапия, рациональная психотерапия, аутотренинг, нейролингвистическое программирование, Гештальт-терапия, клиент центрированные расстановки)</t>
  </si>
  <si>
    <t xml:space="preserve">посещений </t>
  </si>
  <si>
    <t>A02.005.000.32</t>
  </si>
  <si>
    <t xml:space="preserve"> Психологическая терапия для детей и подростков (арт-терапия, сказкотерапия,  когнитивно-поведенческая терапия, рациональная и эмоционально-образная психотерапия)</t>
  </si>
  <si>
    <t>A02.005.000.33</t>
  </si>
  <si>
    <t>Краткосрочный курс психологической терапии для детей и подростков (арт-терапия, сказкотерапия, когнитивно-поведенческая терапия, рациональная и эмоционально-образная психотерапия)</t>
  </si>
  <si>
    <t>A02.005.000.34</t>
  </si>
  <si>
    <t>Проведение психодиагностических тестов (ММPI-2- личностный тест, профориентационные тесты, уровень психического развития)</t>
  </si>
  <si>
    <t>тест</t>
  </si>
  <si>
    <t>A02.005.000.35</t>
  </si>
  <si>
    <t>Психологический тренинг (группа до 10 чел, семейное консультирование)</t>
  </si>
  <si>
    <t>A02.005.000.36</t>
  </si>
  <si>
    <t>посещение на дому, выезд.</t>
  </si>
  <si>
    <t>A02.005.000.37</t>
  </si>
  <si>
    <t>A02.005.000.38</t>
  </si>
  <si>
    <t>Психолого-педагогические услуги (коррекционно-развивающие занятия, подготовка к учебе в школе)</t>
  </si>
  <si>
    <t>B05.000.002.1</t>
  </si>
  <si>
    <t xml:space="preserve">Паллиативная помощь социального работника на дому </t>
  </si>
  <si>
    <t xml:space="preserve">Паллиативная помощь психолога на дому </t>
  </si>
  <si>
    <t>Консультация психолога на дому (патронаж)</t>
  </si>
  <si>
    <t>Перевязка чистых ран</t>
  </si>
  <si>
    <t>Перевязка гнойных ран</t>
  </si>
  <si>
    <t>Первичный осмотр врача к.м.н./врача высшей категории Акушерский блок</t>
  </si>
  <si>
    <t>Повторный осмотр врача к.м.н./врача высшей категории Акушерский блок</t>
  </si>
  <si>
    <t>Осмотр врача к.м.н./врача высшей категории Выездные услуги</t>
  </si>
  <si>
    <t>Первичная консультация врача акушера-гинеколога/ репродуктолога со знанием английского языка  (к.м.н./врача высшей категории). ЭКО</t>
  </si>
  <si>
    <t>Повторная консультация врача акушера-гинеколога/ репродуктолога со знанием английского языка ( к.м.н./врача высшей категории). ЭКО</t>
  </si>
  <si>
    <t>Первичный прием врача физиотерапевта к.м.н./врача высшей категории</t>
  </si>
  <si>
    <t>Первичный прием врача гирудотерапевта к.м.н./врача высшей категории</t>
  </si>
  <si>
    <t>Первичный прием врача профпатолога к.м.н./врача высшей категории</t>
  </si>
  <si>
    <t>Первичный прием врача методиста к.м.н./врача высшей категории</t>
  </si>
  <si>
    <t>Первичный прием врача психиатра к.м.н./врача высшей категории</t>
  </si>
  <si>
    <t>Первичный прием врача нефролога к.м.н./врача высшей категории</t>
  </si>
  <si>
    <t>Первичный прием врача уролога к.м.н./врача высшей категории</t>
  </si>
  <si>
    <t>Первичный прием врача андролога к.м.н./врача высшей категории</t>
  </si>
  <si>
    <t>Первичный прием врача геронтолог к.м.н./врача высшей категории</t>
  </si>
  <si>
    <t>Первичный прием врача педиатра к.м.н./врача высшей категории</t>
  </si>
  <si>
    <t>Первичный прием врача неонатолога к.м.н./врача высшей категории</t>
  </si>
  <si>
    <t>Первичный прием врача сурдолога к.м.н./врача высшей категории</t>
  </si>
  <si>
    <t>Первичный прием врача оториноларинголога к.м.н./врача высшей категории</t>
  </si>
  <si>
    <t>Первичный прием врача невропатолога к.м.н./врача высшей категории</t>
  </si>
  <si>
    <t>Первичный прием врача кардиолога к.м.н./врача высшей категории</t>
  </si>
  <si>
    <t>Первичный прием врача ревматолога к.м.н./врача высшей категории</t>
  </si>
  <si>
    <t>Первичный прием врача офтальмолога к.м.н./врача высшей категории</t>
  </si>
  <si>
    <t>Первичный прием врача аллерголога к.м.н./врача высшей категории</t>
  </si>
  <si>
    <t>Первичный прием врача аллерголога-иммунолога к.м.н./врача высшей категории</t>
  </si>
  <si>
    <t>Первичный прием врача пульмонолога к.м.н./врача высшей категории</t>
  </si>
  <si>
    <t>Первичный прием врача гематолога к.м.н./врача высшей категории</t>
  </si>
  <si>
    <t>Первичный прием врача инфекциониста к.м.н./врача высшей категории</t>
  </si>
  <si>
    <t>Первичный прием врача терапевта к.м.н./врача высшей категории</t>
  </si>
  <si>
    <t>Первичный прием врача ангиохирурга к.м.н./врача высшей категории</t>
  </si>
  <si>
    <t>Первичный прием врача пластического хирурга к.м.н./врача высшей категории</t>
  </si>
  <si>
    <t>Первичный прием врача стоматолога терапевта к.м.н./врача высшей категории</t>
  </si>
  <si>
    <t>Первичный прием врача стоматолога хирурга к.м.н./врача высшей категории</t>
  </si>
  <si>
    <t>Первичный прием врача гастроэнтеролога к.м.н./врача высшей категории</t>
  </si>
  <si>
    <t>Первичный прием врача гастроэнтеролога/гепатолога к.м.н./врача высшей категории</t>
  </si>
  <si>
    <t>Первичный прием врача хирурга к.м.н./врача высшей категории</t>
  </si>
  <si>
    <t>Первичный прием врача анестезиолога-реаниматолога к.м.н./врача высшей категории</t>
  </si>
  <si>
    <t>Первичный прием врача акушера-гинеколога к.м.н./врача высшей категории</t>
  </si>
  <si>
    <t>Первичный прием врача гинеколога к.м.н./врача высшей категории</t>
  </si>
  <si>
    <t>Первичный прием врача онколога к.м.н./врача высшей категории</t>
  </si>
  <si>
    <t>Первичный прием врача онкогематолог к.м.н./врача высшей категории</t>
  </si>
  <si>
    <t>Первичный прием врача маммолога к.м.н./врача высшей категории</t>
  </si>
  <si>
    <t>Первичный прием врача онкомаммолога к.м.н./врача высшей категории</t>
  </si>
  <si>
    <t>Первичный прием врача онкогинеколога к.м.н./врача высшей категории</t>
  </si>
  <si>
    <t>Первичный прием врача эндокринолога к.м.н./врача высшей категории</t>
  </si>
  <si>
    <t>Первичный прием врача дерматовенеролога к.м.н./врача высшей категории</t>
  </si>
  <si>
    <t>Первичный прием врача челюстно-лицевого хирурга к.м.н./врача высшей категории</t>
  </si>
  <si>
    <t>Первичный прием Логопеда к.м.н./врача высшей категории</t>
  </si>
  <si>
    <t>Первичный прием врача-рефлексотерапевта к.м.н./врача высшей категории</t>
  </si>
  <si>
    <t>Первичный прием врача реабилитолога (ЛФК) к.м.н./врача высшей категории</t>
  </si>
  <si>
    <t>Первичный прием врача ортопеда к.м.н./врача высшей категории</t>
  </si>
  <si>
    <t>Первичный прием врача (иглорефлексотерапевт (ИРТ)) к.м.н./врача высшей категории</t>
  </si>
  <si>
    <t>Первичный прием врача кардиохирурга к.м.н./врача высшей категории</t>
  </si>
  <si>
    <t>Первичная консультация психотерапевта к.м.н./врача высшей категории</t>
  </si>
  <si>
    <t>Первичный прием врача генетика к.м.н./врача высшей категории</t>
  </si>
  <si>
    <t>Повторный прием врача физиотерапевта к.м.н./врача высшей категории</t>
  </si>
  <si>
    <t>Повторный прием врача гирудотерапевта к.м.н./врача высшей категории</t>
  </si>
  <si>
    <t>Повторный прием врача профпатолога к.м.н./врача высшей категории</t>
  </si>
  <si>
    <t>Повторный прием врача методиста к.м.н./врача высшей категории</t>
  </si>
  <si>
    <t>Повторный прием врача психиатра к.м.н./врача высшей категории</t>
  </si>
  <si>
    <t>Повторный прием врача нефролога к.м.н./врача высшей категории</t>
  </si>
  <si>
    <t>Повторный прием врача уролога к.м.н./врача высшей категории</t>
  </si>
  <si>
    <t>Повторный прием врача андролога к.м.н./врача высшей категории</t>
  </si>
  <si>
    <t>Повторный прием врача геронтолог к.м.н./врача высшей категории</t>
  </si>
  <si>
    <t>Повторный прием врача педиатра к.м.н./врача высшей категории</t>
  </si>
  <si>
    <t>Повторный прием врача неонатолога к.м.н./врача высшей категории</t>
  </si>
  <si>
    <t>Повторный прием врача сурдолога к.м.н./врача высшей категории</t>
  </si>
  <si>
    <t>Повторный прием врача оториноларинголога к.м.н./врача высшей категории</t>
  </si>
  <si>
    <t>Повторный прием врача невропатолога к.м.н./врача высшей категории</t>
  </si>
  <si>
    <t>Повторный прием врача кардиолога к.м.н./врача высшей категории</t>
  </si>
  <si>
    <t>Повторный прием врача ревматолога к.м.н./врача высшей категории</t>
  </si>
  <si>
    <t>Повторный прием врача офтальмолога к.м.н./врача высшей категории</t>
  </si>
  <si>
    <t>Повторный прием врача аллерголога к.м.н./врача высшей категории</t>
  </si>
  <si>
    <t>Повторный прием врача аллерголога-иммунолога к.м.н./врача высшей категории</t>
  </si>
  <si>
    <t>Повторный прием врача пульмонолога к.м.н./врача высшей категории</t>
  </si>
  <si>
    <t>Повторный прием врача гематолога к.м.н./врача высшей категории</t>
  </si>
  <si>
    <t>Повторный прием врача инфекциониста к.м.н./врача высшей категории</t>
  </si>
  <si>
    <t>Повторный прием врача терапевта к.м.н./врача высшей категории</t>
  </si>
  <si>
    <t>Повторный прием врача ангиохирурга к.м.н./врача высшей категории</t>
  </si>
  <si>
    <t>Повторный прием врача пластического хирурга к.м.н./врача высшей категории</t>
  </si>
  <si>
    <t>Повторный прием врача стоматолога терапевта к.м.н./врача высшей категории</t>
  </si>
  <si>
    <t>Повторный прием врача стоматолога хирурга к.м.н./врача высшей категории</t>
  </si>
  <si>
    <t>Повторный прием врача гастроэнтеролога к.м.н./врача высшей категории</t>
  </si>
  <si>
    <t>Повторный прием врача гастроэнтеролога/гепатолога к.м.н./врача высшей категории</t>
  </si>
  <si>
    <t>Повторный прием врача хирурга к.м.н./врача высшей категории</t>
  </si>
  <si>
    <t>Повторный прием врача анестезиолога-реаниматолога к.м.н./врача высшей категории</t>
  </si>
  <si>
    <t>Повторный прием врача акушера-гинеколога к.м.н./врача высшей категории</t>
  </si>
  <si>
    <t>Повторный прием врача гинеколога к.м.н./врача высшей категории</t>
  </si>
  <si>
    <t>Повторный прием врача онколога к.м.н./врача высшей категории</t>
  </si>
  <si>
    <t>Повторный прием врача онкогематолог к.м.н./врача высшей категории</t>
  </si>
  <si>
    <t>Повторный прием врача маммолога к.м.н./врача высшей категории</t>
  </si>
  <si>
    <t>Повторный прием врача онкомаммолога к.м.н./врача высшей категории</t>
  </si>
  <si>
    <t>Повторный прием врача онкогинеколога к.м.н./врача высшей категории</t>
  </si>
  <si>
    <t>Повторный прием врача эндокринолога к.м.н./врача высшей категории</t>
  </si>
  <si>
    <t>Повторный прием врача дерматовенеролога к.м.н./врача высшей категории</t>
  </si>
  <si>
    <t>Повторный прием врача челюстно-лицевого хирурга к.м.н./врача высшей категории</t>
  </si>
  <si>
    <t>Повторный прием Логопеда к.м.н./врача высшей категории</t>
  </si>
  <si>
    <t>Повторный прием врача-рефлексотерапевта к.м.н./врача высшей категории</t>
  </si>
  <si>
    <t>Повторный прием врача реабилитолога (ЛФК) к.м.н./врача высшей категории</t>
  </si>
  <si>
    <t>Повторный прием врача ортопеда к.м.н./врача высшей категории</t>
  </si>
  <si>
    <t xml:space="preserve">Повторный прием врача (иглорефлексотерапевт (ИРТ)) к.м.н./врача высшей категории         </t>
  </si>
  <si>
    <t>Повторный прием врача кардиохирурга к.м.н./врача высшей категории</t>
  </si>
  <si>
    <t>Повторная консультация психотерапевта к.м.н./врача высшей категории</t>
  </si>
  <si>
    <t>Повторная консультация генетика к.м.н./врача высшей категории</t>
  </si>
  <si>
    <t>Консультативный прием врача эндоскописта к.м.н./врача высшей категории</t>
  </si>
  <si>
    <t>Первичный прием врача гастроэнтеролога к.м.н. (детский) /врача высшей категории</t>
  </si>
  <si>
    <t>Повторный прием врача гастроэнтеролога к.м.н. (детский) /врача высшей категории</t>
  </si>
  <si>
    <t>Первичный прием врача дерматовенеролога к.м.н. (детский)/врача высшей категории</t>
  </si>
  <si>
    <t>Повторный прием врача дерматовенеролога к.м.н. (детский)/врача высшей категории</t>
  </si>
  <si>
    <t>Повторный прием врача онкогематолога к.м.н. (детский)/врача высшей категории</t>
  </si>
  <si>
    <t>Первичный прием врача эндокринолога к.м.н. (детский)/врача высшей категории</t>
  </si>
  <si>
    <t>Повторный прием врача эндокринолога к.м.н. (детский)/врача высшей категории</t>
  </si>
  <si>
    <t>Первичный прием врача невропатолога к.м.н. (детский)/врача высшей категории</t>
  </si>
  <si>
    <t>Повторный прием врача невропатолога к.м.н. (детский)/врача высшей категории</t>
  </si>
  <si>
    <t>Первичный прием врача проктолога к.м.н. /врача высшей категории</t>
  </si>
  <si>
    <t>Повторная консультация проктолога к.м.н./врача высшей категории</t>
  </si>
  <si>
    <t>Первичный прием врача инфекциониста к.м.н. (детский)/врача высшей категории</t>
  </si>
  <si>
    <t>Повторный прием врача инфекциониста к.м.н. (детский)/врача высшей категории</t>
  </si>
  <si>
    <t>Первичный прием врача ревматолога к.м.н. (детский)/врача высшей категории</t>
  </si>
  <si>
    <t>Повторный прием врача ревматолога к.м.н. (детский)/врача высшей категории</t>
  </si>
  <si>
    <t>Первичный прием врача аллерголога к.м.н. (детский)/врача высшей категории</t>
  </si>
  <si>
    <t>Повторный прием врача аллерголога к.м.н. (детский)/врача высшей категории</t>
  </si>
  <si>
    <t>Первичный прием врача пульмонолога к.м.н.(детский)/врача высшей категории</t>
  </si>
  <si>
    <t>Повторный прием врача пульмонолога к.м.н.(детский)/врача высшей категории</t>
  </si>
  <si>
    <t>Первичный прием врача онкогематолога к.м.н. (детский)/врача высшей категории</t>
  </si>
  <si>
    <t>Первичный прием врача нефролога к.м.н. (детский)/врача высшей категории</t>
  </si>
  <si>
    <t>Повторный прием врача нефролога к.м.н. (детский)/врача высшей категории</t>
  </si>
  <si>
    <t>Первичный прием врача кардиолога к.м.н. (детский)/врача высшей категории</t>
  </si>
  <si>
    <t>Повторный прием врача кардиолога к.м.н. (детский)/врача высшей категории</t>
  </si>
  <si>
    <t>Онлайн-консультация/ к.м.н. (первичное обращение)/врача высшей категории</t>
  </si>
  <si>
    <t>Онлайн-консультация/ к.м.н. (повторное обращение в течение 30 дней)/врача высшей категории</t>
  </si>
  <si>
    <t>Повторный прием врача эндокринолога к.м.н./врача высшей категории Check up</t>
  </si>
  <si>
    <t>Первичный прием врача эндокринолога к.м.н./врача высшей категории Check up</t>
  </si>
  <si>
    <t>Повторный консультативный прием врача к.м.н./врача высшей категории Check up</t>
  </si>
  <si>
    <t>Эндоскопически ассистированная интубация трахеи</t>
  </si>
  <si>
    <t>Пальцевое исследование прямой кишки</t>
  </si>
  <si>
    <t>Профилактический осмотр врача стоматолога</t>
  </si>
  <si>
    <t>Трабекулэктомия (Вазореконструктивные, реваскуляризирующие операции, Антиглаукоматозные операции (СТЭ, НГСЭ, склерангулореконструкция)</t>
  </si>
  <si>
    <t>Факоэмульсификация катаракты с имплантацией ИОЛ  At LISA 839 MP</t>
  </si>
  <si>
    <t>Верхняя блефаропластика (2 глаза)</t>
  </si>
  <si>
    <t>Нижняя блефаропластика (2 глаза)</t>
  </si>
  <si>
    <t>Круговая блефаропластика (2 глаза)</t>
  </si>
  <si>
    <t>Устранение выворота век (1 глаз)</t>
  </si>
  <si>
    <t>Устранение заворота век (1 глаз)</t>
  </si>
  <si>
    <t>Субтеноновое введение препарата (без стоимости препарата)</t>
  </si>
  <si>
    <t>E26.000.037</t>
  </si>
  <si>
    <t>Тоннельная экстракапсулярная экстракция катаракты с имплантацией ИОЛ</t>
  </si>
  <si>
    <t>E13.525.691.1</t>
  </si>
  <si>
    <t>D91.911.013.38</t>
  </si>
  <si>
    <t>A02.056.000.6</t>
  </si>
  <si>
    <t>C01.013.001</t>
  </si>
  <si>
    <t>от "27" декабря 2022 года № 90 ң/қ</t>
  </si>
  <si>
    <t>Ведение физиологических родов при одноплодной беременности</t>
  </si>
  <si>
    <t>E07.000.006.2</t>
  </si>
  <si>
    <t>Ведение физиологических родов при многоплодной беременности</t>
  </si>
  <si>
    <t>Ведение родов кесаревым сечением</t>
  </si>
  <si>
    <t>E07.000.008.2</t>
  </si>
  <si>
    <t>Ведение родов кесаревым сечением при многоплодной беременности.</t>
  </si>
  <si>
    <t>Ведение физиологических родов 1-местная палата со знанием английского языка</t>
  </si>
  <si>
    <t>Ведение родов кесаревым сечением со знанием английского языка</t>
  </si>
  <si>
    <t>D99.295.007.4</t>
  </si>
  <si>
    <t>Внутривенный наркоз до 1 часа</t>
  </si>
  <si>
    <t>D99.295.007.8</t>
  </si>
  <si>
    <t>Внутривенный наркоз после 1 часа</t>
  </si>
  <si>
    <t>C03.000.003.22</t>
  </si>
  <si>
    <t>Допплерография СМА (среднемозговой артерии) при иммуно - конфликтной беременности</t>
  </si>
  <si>
    <t>Биофизический профиль плода при одноплодной беременности</t>
  </si>
  <si>
    <t>C02.019.000.3</t>
  </si>
  <si>
    <t>Биофизический профиль плода при многоплодной беременности</t>
  </si>
  <si>
    <t>B09.000.016</t>
  </si>
  <si>
    <t>Клиническое секвенирование генома</t>
  </si>
  <si>
    <t>B09.000.016.1</t>
  </si>
  <si>
    <t>Клиническое секвенирование генома "ЭКСПРЕСС"</t>
  </si>
  <si>
    <t>B09.000.016.2</t>
  </si>
  <si>
    <t>Полное секвенирование генома GenomeUNI</t>
  </si>
  <si>
    <t>B09.000.016.3</t>
  </si>
  <si>
    <t>Полное секвенирование экзома "ЭКСПЕРТ"</t>
  </si>
  <si>
    <t>B09.000.016.4</t>
  </si>
  <si>
    <t>Полное секвенирование экзома "ЭКСПЕРТ- ЭКСПРЕСС"</t>
  </si>
  <si>
    <t>B09.000.016.5</t>
  </si>
  <si>
    <t>Полное секвенирование экзома</t>
  </si>
  <si>
    <t>B09.000.016.6</t>
  </si>
  <si>
    <t>Полное секвенирование экзома "ЭКСПРЕСС"</t>
  </si>
  <si>
    <t>B09.000.016.7</t>
  </si>
  <si>
    <t>Клиническое секвенирование экзома</t>
  </si>
  <si>
    <t>B09.000.016.8</t>
  </si>
  <si>
    <t>Клиническое секвенирование экзома "ЭКСПРЕСС"</t>
  </si>
  <si>
    <t>B09.000.016.9</t>
  </si>
  <si>
    <t>Большая неврологическая панель</t>
  </si>
  <si>
    <t>B09.000.016.10</t>
  </si>
  <si>
    <t>Большая неврологическая панель "ЭКСПРЕСС"</t>
  </si>
  <si>
    <t>B09.000.016.11</t>
  </si>
  <si>
    <t>Панель "Наследственные эпилепсии"</t>
  </si>
  <si>
    <t>B09.000.016.12</t>
  </si>
  <si>
    <t>Панель "Наследственные эпилепсии ЭКСПРЕСС"</t>
  </si>
  <si>
    <t>B09.000.016.13</t>
  </si>
  <si>
    <t>Панель "Нейродегенеративные заболевания"</t>
  </si>
  <si>
    <t>B09.000.016.14</t>
  </si>
  <si>
    <t>Панель "Нейродегенеративные заболевания ЭКСПРЕСС"</t>
  </si>
  <si>
    <t>B09.000.016.15</t>
  </si>
  <si>
    <t>Панель "Задержка развития, умственная отсталость и расстройства аутистического спектра"</t>
  </si>
  <si>
    <t>B09.000.016.16</t>
  </si>
  <si>
    <t>Панель "Задержка развития, умственная отсталость и расстройства аутистического спектра ЭКСПРЕСС"</t>
  </si>
  <si>
    <t>B09.000.016.17</t>
  </si>
  <si>
    <t>Панель «Детский церебральный паралич»</t>
  </si>
  <si>
    <t>B09.000.016.18</t>
  </si>
  <si>
    <t>Панель «Детский церебральный паралич ЭКСПРЕСС»</t>
  </si>
  <si>
    <t>B09.000.016.19</t>
  </si>
  <si>
    <t>Панель "Нервно-мышечные заболевания"</t>
  </si>
  <si>
    <t>B09.000.016.20</t>
  </si>
  <si>
    <t>Панель "Нервно-мышечные заболевания ЭКСПРЕСС"</t>
  </si>
  <si>
    <t>B09.000.016.21</t>
  </si>
  <si>
    <t>Панель "Заболевания соединительной ткани"</t>
  </si>
  <si>
    <t>B09.000.016.22</t>
  </si>
  <si>
    <t>Панель "Заболевания соединительной ткани ЭКСПРЕСС"</t>
  </si>
  <si>
    <t>B09.000.016.23</t>
  </si>
  <si>
    <t>Панель "Факоматозы и наследственный рак"</t>
  </si>
  <si>
    <t>B09.000.016.24</t>
  </si>
  <si>
    <t>Панель "Факоматозы и наследственный рак ЭКСПРЕСС"</t>
  </si>
  <si>
    <t>B09.000.016.25</t>
  </si>
  <si>
    <t>Панель "Наследственная тугоухость"</t>
  </si>
  <si>
    <t>B09.000.016.26</t>
  </si>
  <si>
    <t>Панель "Наследственная тугоухость ЭКСПРЕСС"</t>
  </si>
  <si>
    <t>B09.000.016.27</t>
  </si>
  <si>
    <t xml:space="preserve">Панель "Нарушения иммунитета" </t>
  </si>
  <si>
    <t>B09.000.016.28</t>
  </si>
  <si>
    <t xml:space="preserve">Панель "Нарушения иммунитета ЭКСПРЕСС" </t>
  </si>
  <si>
    <t>B09.000.016.29</t>
  </si>
  <si>
    <t>Панель "Наследственные нарушения обмена веществ"</t>
  </si>
  <si>
    <t>B09.000.016.30</t>
  </si>
  <si>
    <t>Панель "Наследственные нарушения обмена веществ ЭКСПРЕСС"</t>
  </si>
  <si>
    <t>B09.000.016.31</t>
  </si>
  <si>
    <t>Панель "Наследственные заболевания глаз"</t>
  </si>
  <si>
    <t>B09.000.016.32</t>
  </si>
  <si>
    <t>Панель "Наследственные заболевания глаз ЭКСПРЕСС"</t>
  </si>
  <si>
    <t>B09.000.016.33</t>
  </si>
  <si>
    <t>Панель "Наследственные заболевания почек"</t>
  </si>
  <si>
    <t>B09.000.016.34</t>
  </si>
  <si>
    <t>Панель "Наследственные заболевания почек ЭКСПРЕСС"</t>
  </si>
  <si>
    <t>B09.000.016.35</t>
  </si>
  <si>
    <t>Панель "Наследственные заболевания сердца"</t>
  </si>
  <si>
    <t>B09.000.016.36</t>
  </si>
  <si>
    <t>Панель "Наследственные заболевания сердца ЭКСПРЕСС"</t>
  </si>
  <si>
    <t>B09.000.016.37</t>
  </si>
  <si>
    <t>Панель "Наследственные нарушения репродуктивной системы"</t>
  </si>
  <si>
    <t>B09.000.016.38</t>
  </si>
  <si>
    <t>Панель "Наследственные нарушения репродуктивной системы ЭКСПРЕСС"</t>
  </si>
  <si>
    <t>B09.000.016.39</t>
  </si>
  <si>
    <t>Панель "Наследственные заболевания желудочно-кишечного тракта"</t>
  </si>
  <si>
    <t>B09.000.016.40</t>
  </si>
  <si>
    <t>Панель "Наследственные заболевания желудочно-кишечного тракта ЭКСПРЕСС"</t>
  </si>
  <si>
    <t>B09.000.016.41</t>
  </si>
  <si>
    <t>Панель "Наследственные заболевания крови"</t>
  </si>
  <si>
    <t>B09.000.016.42</t>
  </si>
  <si>
    <t>Панель "Митохондриальный геном"</t>
  </si>
  <si>
    <t>B09.000.016.43</t>
  </si>
  <si>
    <t>Полное секвенирование генома GenomeUNI при отрицательном результате анализа не неврологических панелей генов</t>
  </si>
  <si>
    <t>B09.000.016.44</t>
  </si>
  <si>
    <t>Полное секвенирование генома GenomeUNI при отрицательном результате анализа неврологических панелей генов</t>
  </si>
  <si>
    <t>B09.000.016.45</t>
  </si>
  <si>
    <t>Полное секвенирование генома GenomeUNI после отрицательного результата клинического секвенирования экзома</t>
  </si>
  <si>
    <t>B09.000.016.46</t>
  </si>
  <si>
    <t>Полное секвенирование генома пробанда и родителей (3 человека) - GenomeUNI трио</t>
  </si>
  <si>
    <t>B09.000.016.47</t>
  </si>
  <si>
    <t>Полное секвенирование генома родителей, при ранее сделанном полногеномном секвенировании пробанда</t>
  </si>
  <si>
    <t>B09.000.016.48</t>
  </si>
  <si>
    <t>Полное секвенирование экзома ТРИО "ЭКСПРЕСС"</t>
  </si>
  <si>
    <t>B09.000.016.49</t>
  </si>
  <si>
    <t>Полное секвенирование экзома ТРИО</t>
  </si>
  <si>
    <t>B09.000.016.50</t>
  </si>
  <si>
    <t>Секвенирование одного клинически значимого гена</t>
  </si>
  <si>
    <t>B09.000.016.51</t>
  </si>
  <si>
    <t>Панель Ефимова</t>
  </si>
  <si>
    <t>B09.000.016.52</t>
  </si>
  <si>
    <t>Полное секвенирование генома с выдачей данных в формате FASTQ</t>
  </si>
  <si>
    <t>B09.000.016.53</t>
  </si>
  <si>
    <t>Полное секвенирование экзома с выдачей данных в формате FASTQ</t>
  </si>
  <si>
    <t>B09.000.016.54</t>
  </si>
  <si>
    <t>Синдром ломкой Х хромосомы: анализ метилирования (синдром Мартина-Белл)</t>
  </si>
  <si>
    <t>B09.000.016.55</t>
  </si>
  <si>
    <t>Врожденная гиперплазия коры надпочечников (адреногенитальный синдром). Поиск 9-ти наиболее частых мутаций в гене CYP21A2 у родительской пары при недоступности материала больного ребенка</t>
  </si>
  <si>
    <t>B09.000.016.56</t>
  </si>
  <si>
    <t xml:space="preserve">Врожденная гиперплазия коры надпочечников (адреногенитальный синдром). Поиск 9-ти наиболее частых мутаций в гене CYP21A2 </t>
  </si>
  <si>
    <t>B09.000.016.57</t>
  </si>
  <si>
    <t>Тандемная масс-спектрометрия (спектр ацилкарнитинов, аминокислот)</t>
  </si>
  <si>
    <t>B09.000.016.58</t>
  </si>
  <si>
    <t>Газовая хроматография образцов мочи (органические ацидурии)</t>
  </si>
  <si>
    <t>B09.000.016.59</t>
  </si>
  <si>
    <t>Анализ полиморфизмов, ассоциированных с функциями интерлейкина 28В</t>
  </si>
  <si>
    <t>B09.000.016.60</t>
  </si>
  <si>
    <t>Анализ полиморфизма c.-13910C&gt;T, ассоциированного с метаболизмом лактозы</t>
  </si>
  <si>
    <t>B09.000.016.61</t>
  </si>
  <si>
    <t>Артрогрипоз дистальный (синдром Фримена-Шелдона): поиск частых мутаций в гене MYH3</t>
  </si>
  <si>
    <t>B09.000.016.62</t>
  </si>
  <si>
    <t>Атаксия Фридрейха: поиск наиболее частых мутаций в гене FXN</t>
  </si>
  <si>
    <t>B09.000.016.63</t>
  </si>
  <si>
    <t>Атрофия зрительного нерва Лебера: поиск четырех частых мутаций митохондриальной ДНК</t>
  </si>
  <si>
    <t>B09.000.016.64</t>
  </si>
  <si>
    <t>Атрофия зрительного нерва Лебера: поиск 12-ти частых мутаций митохондриальной ДНК</t>
  </si>
  <si>
    <t>B09.000.016.65</t>
  </si>
  <si>
    <t>Болезнь Вильсона-Коновалова: поиск 12 наиболее частых мутаций в гене ATP7B</t>
  </si>
  <si>
    <t>B09.000.016.66</t>
  </si>
  <si>
    <t>Гипохондроплазия: поиск наиболее частых мутации в гене FGFR3</t>
  </si>
  <si>
    <t>B09.000.016.67</t>
  </si>
  <si>
    <t>Ихтиоз вульгарный: поиск частых мутаций в гене FLG</t>
  </si>
  <si>
    <t>B09.000.016.68</t>
  </si>
  <si>
    <t>Липодистрофия: поиск  мутаций в "горячих" участках гена LMNA</t>
  </si>
  <si>
    <t>B09.000.016.69</t>
  </si>
  <si>
    <t>Синдром Ретта: поиск делеций гена MECP2</t>
  </si>
  <si>
    <t>B09.000.016.70</t>
  </si>
  <si>
    <t>Наследственная моторно-сенсорная нейропатия (болезнь Шарко-Мари-Тута) тип I: поиск частых рецессивных мутаций в генах FGD4, SH3TC2, FIG4, GDAP1</t>
  </si>
  <si>
    <t>B09.000.016.71</t>
  </si>
  <si>
    <t>Наследственная моторно-сенсорная нейропатия (болезнь Шарко-Мари-Тута) тип I: поиск частых мутаций в генах NDRG1 и SH3TC2</t>
  </si>
  <si>
    <t>B09.000.016.72</t>
  </si>
  <si>
    <t>Нейросенсорная несиндромальная тугоухость: поиск частых мутаций в гене GJB2</t>
  </si>
  <si>
    <t>B09.000.016.73</t>
  </si>
  <si>
    <t>Псевдоксантома эластическая: поиск частых мутаций в гене ABCC6</t>
  </si>
  <si>
    <t>B09.000.016.74</t>
  </si>
  <si>
    <t>Синдром TAR: поиск мутаций в гене RBM8A, включая крупные делеции</t>
  </si>
  <si>
    <t>B09.000.016.75</t>
  </si>
  <si>
    <t>Синдром тестикулярной феминизации: поиск мутаций в гене AR</t>
  </si>
  <si>
    <t>B09.000.016.76</t>
  </si>
  <si>
    <t>Синдром Хиппеля-Линдау: анализ числа копий гена VHL</t>
  </si>
  <si>
    <t>B09.000.016.77</t>
  </si>
  <si>
    <t>Хорея Гентингтона: определение количества CAG-повторов в гене HTT</t>
  </si>
  <si>
    <t>B09.000.016.78</t>
  </si>
  <si>
    <t>Синдром Беквита-Видемана</t>
  </si>
  <si>
    <t>B09.000.016.79</t>
  </si>
  <si>
    <t>Синдром Блума (поиск частых мутаций в гене RECQL3 (BLM)</t>
  </si>
  <si>
    <t>B09.000.016.80</t>
  </si>
  <si>
    <t xml:space="preserve">Синдром Жильбера </t>
  </si>
  <si>
    <t>B09.000.016.81</t>
  </si>
  <si>
    <t>Талассемия</t>
  </si>
  <si>
    <t>B09.000.016.82</t>
  </si>
  <si>
    <t>Абиотрофия сетчатки, тип Франческетти: поиск наиболее частых мутаций в гене ABCA4</t>
  </si>
  <si>
    <t>B09.000.016.83</t>
  </si>
  <si>
    <t>Синдром Антли-Бикслера: поиск мутаций в экзоне 9 гена FGFR2</t>
  </si>
  <si>
    <t>B09.000.016.84</t>
  </si>
  <si>
    <t>Аутоиммунный лимфопролиферативный синдром: поиск мутаций в "горячих" участках гена TNFRSF6 (FAS)</t>
  </si>
  <si>
    <t>B09.000.016.85</t>
  </si>
  <si>
    <t>Синдром Блоха-Сульцбергера: поиск частых мутаций в гене IKBKG (NEMO)</t>
  </si>
  <si>
    <t>B09.000.016.86</t>
  </si>
  <si>
    <t>Брахидактилия: поиск мутаций в гене HOXD13</t>
  </si>
  <si>
    <t>B09.000.016.87</t>
  </si>
  <si>
    <t>Брахидактилия: поиск мутаций в гене NOG</t>
  </si>
  <si>
    <t>B09.000.016.88</t>
  </si>
  <si>
    <t>Синдром врожденной центральной гиповентиляции: поиск частых мутаций в гене PHOX2B</t>
  </si>
  <si>
    <t>B09.000.016.89</t>
  </si>
  <si>
    <t>Синдром Галлервордена-Шпатца: поиск наиболее частых мутаций в гене PANK2</t>
  </si>
  <si>
    <t>B09.000.016.90</t>
  </si>
  <si>
    <t>Синдром Германски-Пудлака: поиск частых мутаций в гене HPS1</t>
  </si>
  <si>
    <t>B09.000.016.91</t>
  </si>
  <si>
    <t>Миотоническая дистрофия, тип 2. Поиск наиболее частых мутаций в гене ZNF9</t>
  </si>
  <si>
    <t>B09.000.016.92</t>
  </si>
  <si>
    <t>Скрининг-тест на 13 частых мутаций мтДНК методом MLPA (синдромы LHON, MELAS, MERRF, NARP, LEIGH)</t>
  </si>
  <si>
    <t>B09.000.016.93</t>
  </si>
  <si>
    <t xml:space="preserve">Поиск экзонных делеций и частых инверсий  в гене F8 при гемофилии А </t>
  </si>
  <si>
    <t>B09.000.016.94</t>
  </si>
  <si>
    <t>Муковисцидоз: Расширенный поиск частых мутаций в гене CFTR (30 шт.)</t>
  </si>
  <si>
    <t>B09.000.016.95</t>
  </si>
  <si>
    <t>Спинальная и бульбарная амиотрофия Кеннеди (Поиск наиболее частых мутаций в гене AR)</t>
  </si>
  <si>
    <t>B09.000.016.96</t>
  </si>
  <si>
    <t>Поиск делеций мтДНК методом лонг-ПЦР</t>
  </si>
  <si>
    <t>B09.000.016.97</t>
  </si>
  <si>
    <t>Синдром Сильвера-Рассела</t>
  </si>
  <si>
    <t>B09.000.016.98</t>
  </si>
  <si>
    <t>Анализ числа (CAG)-повторов в гене андрогенового рецептора (AR), частые делеции в AZF локусе, частые мутации в гене CFTR (22 шт.+IVS8TT)</t>
  </si>
  <si>
    <t>B09.000.016.99</t>
  </si>
  <si>
    <t>Поиск делеций в гене NF1 методом MLPA</t>
  </si>
  <si>
    <t>B09.000.016.100</t>
  </si>
  <si>
    <t>Поиск наиболее частых мутаций в гене DMPK</t>
  </si>
  <si>
    <t>B09.000.016.101</t>
  </si>
  <si>
    <t>Поиск наиболее частых мутаций в генах ATXN1, ATXN2, ATXN3</t>
  </si>
  <si>
    <t>B09.000.016.102</t>
  </si>
  <si>
    <t>Наследственная нейропатия с подверженностью параличу от сдавления (поиск мутаций в гене PMP22)</t>
  </si>
  <si>
    <t>B09.000.016.103</t>
  </si>
  <si>
    <t>Анализ числа копий гена NPHP1</t>
  </si>
  <si>
    <t>B09.000.016.104</t>
  </si>
  <si>
    <t>Лицелопаточно-плечевая мышечная дистрофия тип 1</t>
  </si>
  <si>
    <t>B09.000.016.105</t>
  </si>
  <si>
    <t>Поиск наиболее частых мутаций в гене ATXN7</t>
  </si>
  <si>
    <t>B09.000.016.106</t>
  </si>
  <si>
    <t>Определение ОДЦЖК в плазме крови (диагностика пероксисомных заболеваний)</t>
  </si>
  <si>
    <t>B09.000.016.107</t>
  </si>
  <si>
    <t>Синдром Ниймеген: Поиск наиболее частых мутаций в гене NBN</t>
  </si>
  <si>
    <t>B09.000.016.108</t>
  </si>
  <si>
    <t>Поиск делеций в гене NF2 методом MLPA</t>
  </si>
  <si>
    <t>B09.000.016.109</t>
  </si>
  <si>
    <t>Поиск наиболее частых мутаций в экзонах 10, 11 гена RET при МЭН2А</t>
  </si>
  <si>
    <t>B09.000.016.110</t>
  </si>
  <si>
    <t>Поиск частых мутаций в гене GALT</t>
  </si>
  <si>
    <t>B09.000.016.111</t>
  </si>
  <si>
    <t>Окулофарингеальная мышечная дистрофия: поиск наиболее частых мутаций в гене PABPN1</t>
  </si>
  <si>
    <t>B09.000.016.112</t>
  </si>
  <si>
    <t>Поиск частых мутаций в гене POLG методом MLPA</t>
  </si>
  <si>
    <t>B09.000.016.113</t>
  </si>
  <si>
    <t>Поиск мутаций в "горячих" участках гена ACVR1</t>
  </si>
  <si>
    <t>B09.000.016.114</t>
  </si>
  <si>
    <t>Скрининг-тест на ЛБН (определение концентрации лизосфинголипидов в пятнах высушенной крови)</t>
  </si>
  <si>
    <t>B09.000.016.115</t>
  </si>
  <si>
    <t>Поиск мутаций в гене GJB2 (Cx26)</t>
  </si>
  <si>
    <t>B09.000.016.116</t>
  </si>
  <si>
    <t>Поиск частых мутаций C9ORF72</t>
  </si>
  <si>
    <t>B09.000.016.117</t>
  </si>
  <si>
    <t>Поиск делеций в гене RB1 методом MLPA</t>
  </si>
  <si>
    <t>B09.000.016.118</t>
  </si>
  <si>
    <t>Скрининг на наследственные заболевания «Базовый»</t>
  </si>
  <si>
    <t>B09.000.016.119</t>
  </si>
  <si>
    <t>Скрининг на наследственные заболевания "Расширенный"</t>
  </si>
  <si>
    <t>B09.000.016.120</t>
  </si>
  <si>
    <t>Скрининг на наследственные заболевания "Экспертный"</t>
  </si>
  <si>
    <t>B09.000.016.121</t>
  </si>
  <si>
    <t xml:space="preserve">Скрининг на наследственные заболевания "Экспертный ЭКСПРЕСС" </t>
  </si>
  <si>
    <t>B09.000.016.122</t>
  </si>
  <si>
    <t>Мышечная дистрофия Дюшенна/Беккера: поиск делеций и дупликаций у родственниц больного по женской линии</t>
  </si>
  <si>
    <t>B09.000.016.123</t>
  </si>
  <si>
    <t xml:space="preserve">Поиск частых мутаций в генах CFTR, PAH, SMN1, GJB2 </t>
  </si>
  <si>
    <t>B09.000.016.124</t>
  </si>
  <si>
    <t>Анализ носительства спинальной амиотрофии для супружеской пары</t>
  </si>
  <si>
    <t>B09.000.016.125</t>
  </si>
  <si>
    <t>Определение мутаций 20 экзона гена ERBB2</t>
  </si>
  <si>
    <t>B09.000.016.126</t>
  </si>
  <si>
    <t>Определение мутаций 20 экзона гена ERBB2 в плазме крови (жидкостная биопсия)</t>
  </si>
  <si>
    <t>B09.000.016.127</t>
  </si>
  <si>
    <t>Рак легких, базовая панель (гены EGFR, KRAS, NRAS, BRAF)</t>
  </si>
  <si>
    <t>B09.000.016.128</t>
  </si>
  <si>
    <t>Рак легких, жидкостная биопсия, базовая панель (гены EGFR, KRAS, NRAS, BRAF)</t>
  </si>
  <si>
    <t>B09.000.016.129</t>
  </si>
  <si>
    <t xml:space="preserve">Панель "Все виды наследственного рака" </t>
  </si>
  <si>
    <t>B09.000.016.130</t>
  </si>
  <si>
    <t xml:space="preserve">Определение 8 частых мутаций в генах BRCA1 и BRCA2 </t>
  </si>
  <si>
    <t>B09.000.016.131</t>
  </si>
  <si>
    <t>Полное секвенирование генов BRCA1 и BRCA2</t>
  </si>
  <si>
    <t>B09.000.016.132</t>
  </si>
  <si>
    <t>Панель "Наследственный рак молочной железы"</t>
  </si>
  <si>
    <t>B09.000.016.133</t>
  </si>
  <si>
    <t>Панель "Женские наследственные опухоли"</t>
  </si>
  <si>
    <t>B09.000.016.134</t>
  </si>
  <si>
    <t>Панель "Наследственный рак толстой кишки"</t>
  </si>
  <si>
    <t>B09.000.016.135</t>
  </si>
  <si>
    <t>Панель "Туберозный склероз и нейрофиброматоз"</t>
  </si>
  <si>
    <t>B09.000.016.136</t>
  </si>
  <si>
    <t xml:space="preserve">Панель "Все виды наследственного рака - 369 генов." </t>
  </si>
  <si>
    <t>B09.000.016.137</t>
  </si>
  <si>
    <t>Панель "Наследственный рак желудка и поджелудочной железы"</t>
  </si>
  <si>
    <t>B09.000.016.138</t>
  </si>
  <si>
    <t>Панель "Наследственная меланома"</t>
  </si>
  <si>
    <t>B09.000.016.139</t>
  </si>
  <si>
    <t xml:space="preserve">Панель "Наследственный рак почки" </t>
  </si>
  <si>
    <t>B09.000.016.140</t>
  </si>
  <si>
    <t xml:space="preserve">Панель "Наследственный рак предстательной железы" </t>
  </si>
  <si>
    <t>B09.000.016.141</t>
  </si>
  <si>
    <t>Панель "Наследственные лейкозы"</t>
  </si>
  <si>
    <t>B09.000.016.142</t>
  </si>
  <si>
    <t>Панель "Детские наследственные опухоли"</t>
  </si>
  <si>
    <t>B09.000.016.143</t>
  </si>
  <si>
    <t>Определение мутаций в генах BRAF, NRAS и  KIT</t>
  </si>
  <si>
    <t>B09.000.016.144</t>
  </si>
  <si>
    <t>Определение мутаций в генах BRAF, KRAS и NRAS</t>
  </si>
  <si>
    <t>B09.000.016.145</t>
  </si>
  <si>
    <t>Определение мутаций в гене KRAS</t>
  </si>
  <si>
    <t>B09.000.016.146</t>
  </si>
  <si>
    <t>Определение мутаций в гене NRAS</t>
  </si>
  <si>
    <t>B09.000.016.147</t>
  </si>
  <si>
    <t>Определение мутаций в генах KIT и PDGFRA</t>
  </si>
  <si>
    <t>B09.000.016.148</t>
  </si>
  <si>
    <t>Определение мутаций в гене EGFR в плазме крови (жидкостная биопсия)</t>
  </si>
  <si>
    <t>B09.000.016.149</t>
  </si>
  <si>
    <t>Определение мутаций в гене EGFR</t>
  </si>
  <si>
    <t>B09.000.016.150</t>
  </si>
  <si>
    <t>Определение мутаций в гене PIK3CA</t>
  </si>
  <si>
    <t>B09.000.016.151</t>
  </si>
  <si>
    <t>Тест ОнкоКарта</t>
  </si>
  <si>
    <t>B09.000.016.152</t>
  </si>
  <si>
    <t>Тест Онкоскан</t>
  </si>
  <si>
    <t>B09.000.016.153</t>
  </si>
  <si>
    <t>Тест Mammaprint</t>
  </si>
  <si>
    <t>B09.000.016.154</t>
  </si>
  <si>
    <t>Рак легких, расширенная панель</t>
  </si>
  <si>
    <t>B09.000.016.155</t>
  </si>
  <si>
    <t>Жидкостная биопсия на 57 генов</t>
  </si>
  <si>
    <t>B09.000.016.156</t>
  </si>
  <si>
    <t>Жидкостная биопсия для рака легкого, расширенная панель</t>
  </si>
  <si>
    <t>B09.000.016.157</t>
  </si>
  <si>
    <t>Определение экспрессии гена PCA3</t>
  </si>
  <si>
    <t>B09.000.016.158</t>
  </si>
  <si>
    <t xml:space="preserve">Определение микросателлитной нестабильности (MSI) </t>
  </si>
  <si>
    <t>B09.000.016.159</t>
  </si>
  <si>
    <t>Определение транслокаций гена ALK</t>
  </si>
  <si>
    <t>B09.000.016.160</t>
  </si>
  <si>
    <t>Определение транслокаций гена ROS1</t>
  </si>
  <si>
    <t>B09.000.016.161</t>
  </si>
  <si>
    <t>Определение транслокаций гена RET</t>
  </si>
  <si>
    <t>B09.000.016.162</t>
  </si>
  <si>
    <t>Определение амплификаций гена MET</t>
  </si>
  <si>
    <t>B09.000.016.163</t>
  </si>
  <si>
    <t>Определение числа копий гена MYCN</t>
  </si>
  <si>
    <t>B09.000.016.164</t>
  </si>
  <si>
    <t>Определение амплификаций гена ERBB2 (Her2/Neu)</t>
  </si>
  <si>
    <t>B09.000.016.165</t>
  </si>
  <si>
    <t>Определение числа копий гена KMT2A (MLL)</t>
  </si>
  <si>
    <t>B09.000.016.166</t>
  </si>
  <si>
    <t>Определение транслокаций гена SS18 (SYT)</t>
  </si>
  <si>
    <t>B09.000.016.167</t>
  </si>
  <si>
    <t>Определение транслокаций гена EWSR1</t>
  </si>
  <si>
    <t>B09.000.016.168</t>
  </si>
  <si>
    <t xml:space="preserve">Поиск мутации 1100delC в гене CHEK2  </t>
  </si>
  <si>
    <t>B09.000.016.169</t>
  </si>
  <si>
    <t xml:space="preserve">Поиск мутации ivs2+1G&gt;A в гене CHEK2  </t>
  </si>
  <si>
    <t>B09.000.016.170</t>
  </si>
  <si>
    <t>Определение метилирования промотора гена MGMT</t>
  </si>
  <si>
    <t>B09.000.016.171</t>
  </si>
  <si>
    <t>Определение коделеции локусов 1p/19q</t>
  </si>
  <si>
    <t>B09.000.016.172</t>
  </si>
  <si>
    <t xml:space="preserve">Определение мутации в генах H3F3A, HIST1H3B и HIST1H3С </t>
  </si>
  <si>
    <t>B09.000.016.173</t>
  </si>
  <si>
    <t>Онкокарта, 60 генов (+BRCA1, BRCA2, PALB2)</t>
  </si>
  <si>
    <t>B09.000.016.174</t>
  </si>
  <si>
    <t>Жидкостная биопсия на 60 генов (+BRCA1, BRCA2, PALB2)</t>
  </si>
  <si>
    <t>B09.000.016.175</t>
  </si>
  <si>
    <t>Определение мутаций в генах BRCA1, BRCA2, PALB2 в ткани опухоли</t>
  </si>
  <si>
    <t>B09.000.016.176</t>
  </si>
  <si>
    <t>Жидкостная биопсия, определение мутаций в генах BRCA1, BRCA2, PALB2</t>
  </si>
  <si>
    <t>B09.000.016.177</t>
  </si>
  <si>
    <t>Жидкостная биопсия для рака толстой кишки и меланомы</t>
  </si>
  <si>
    <t>B09.000.016.178</t>
  </si>
  <si>
    <t>Определение делеций в 12 экзоне гена JAK2 (количественное)</t>
  </si>
  <si>
    <t>B09.000.016.179</t>
  </si>
  <si>
    <t>Определение мутаций вызывающих резистентность к ингибиторам тирозинкиназной активности при ХМЛ</t>
  </si>
  <si>
    <t>B09.000.016.180</t>
  </si>
  <si>
    <t>Определение мутаций в гене PIK3CA в плазме крови (жидкостная биопсия)</t>
  </si>
  <si>
    <t>B09.000.016.181</t>
  </si>
  <si>
    <t xml:space="preserve">Мониторинг минимальной остаточной болезни. Signatera 2 (анализ плазмы крови) </t>
  </si>
  <si>
    <t>B09.000.016.182</t>
  </si>
  <si>
    <t>Мониторинг минимальной остаточной болезни. Signatera 1 (изготовление тест-системы АКЦИЯ)</t>
  </si>
  <si>
    <t>B09.000.016.183</t>
  </si>
  <si>
    <t>Определение транслокаций генов NTRK1, NTRK2, NTRK3</t>
  </si>
  <si>
    <t>B09.000.016.184</t>
  </si>
  <si>
    <t>Определение мутаций с пропуском 14 экзона гена MET</t>
  </si>
  <si>
    <t>B09.000.016.185</t>
  </si>
  <si>
    <t>FoundationOne CDx</t>
  </si>
  <si>
    <t>B09.000.016.186</t>
  </si>
  <si>
    <t xml:space="preserve">FoundationOne Heme </t>
  </si>
  <si>
    <t>B09.000.016.187</t>
  </si>
  <si>
    <t xml:space="preserve">FoundationOne Liquid </t>
  </si>
  <si>
    <t>B09.000.016.188</t>
  </si>
  <si>
    <t xml:space="preserve">Определение мутаций в гене EZH2 </t>
  </si>
  <si>
    <t>B09.000.016.189</t>
  </si>
  <si>
    <t xml:space="preserve">Определение мутаций в гене ASXL1 </t>
  </si>
  <si>
    <t>B09.000.016.190</t>
  </si>
  <si>
    <t>Молекулярно-генетическое исследование В -клеточной клональности</t>
  </si>
  <si>
    <t>B09.000.016.191</t>
  </si>
  <si>
    <t>Молекулярно-генетическое исследование Т-клеточной клональности</t>
  </si>
  <si>
    <t>B09.000.016.192</t>
  </si>
  <si>
    <t>Определение делеций в гене ATM</t>
  </si>
  <si>
    <t>B09.000.016.193</t>
  </si>
  <si>
    <t>ПАНЕЛЬ "Множественная миелома"</t>
  </si>
  <si>
    <t>B09.000.016.194</t>
  </si>
  <si>
    <t>Определение транслокации t(9;22) на операционном (биопсийном материале)</t>
  </si>
  <si>
    <t>B09.000.016.195</t>
  </si>
  <si>
    <t>Определение мутации T790M в гене EGFR в плазме крови (жидкостная биопсия)</t>
  </si>
  <si>
    <t>B09.000.016.196</t>
  </si>
  <si>
    <t>Определение делеций в гене BRCA2 методом MLPA</t>
  </si>
  <si>
    <t>B09.000.016.197</t>
  </si>
  <si>
    <t>FISH исследование хромосомных аберраций на материале парафинового блока(1 зонд)</t>
  </si>
  <si>
    <t>B09.000.016.198</t>
  </si>
  <si>
    <t>Панель «Рак щитовидной железы»: мутации KRAS, NRAS, HRAS, TERT, BRAF, транслокация RET/PTC, транслокация PAX8/PPARG</t>
  </si>
  <si>
    <t>B09.000.016.199</t>
  </si>
  <si>
    <t>Определение мутаций в гене ESR1</t>
  </si>
  <si>
    <t>B09.000.016.200</t>
  </si>
  <si>
    <t>Определение амплификации гена FGFR1</t>
  </si>
  <si>
    <t>B09.000.016.201</t>
  </si>
  <si>
    <t>Определение транслокаций гена FGFR1</t>
  </si>
  <si>
    <t>B09.000.016.202</t>
  </si>
  <si>
    <t>Определение амплификации гена FGFR2</t>
  </si>
  <si>
    <t>B09.000.016.203</t>
  </si>
  <si>
    <t>Определение транслокаций гена FGFR2</t>
  </si>
  <si>
    <t>B09.000.016.204</t>
  </si>
  <si>
    <t xml:space="preserve">Определение амплификации гена FGFR3 </t>
  </si>
  <si>
    <t>B09.000.016.205</t>
  </si>
  <si>
    <t xml:space="preserve">Определение транслокаций гена NRG1 </t>
  </si>
  <si>
    <t>B09.000.016.206</t>
  </si>
  <si>
    <t xml:space="preserve">Определение амплификаций гена MDM2 </t>
  </si>
  <si>
    <t>B09.000.016.207</t>
  </si>
  <si>
    <t xml:space="preserve">Определение амплификации гена TOP2A </t>
  </si>
  <si>
    <t>B09.000.016.208</t>
  </si>
  <si>
    <t>Определение фьюжн-гена KIAA1549-BRAF</t>
  </si>
  <si>
    <t>B09.000.016.209</t>
  </si>
  <si>
    <t>Определение мутаций в гене ESR1 в плазме крови (жидкостная биопсия)</t>
  </si>
  <si>
    <t>B09.000.016.210</t>
  </si>
  <si>
    <t>ПЦР анализ мутационного статуса генов вариабельных участков иммуноглобулинов (IGHV)</t>
  </si>
  <si>
    <t>B09.000.016.211</t>
  </si>
  <si>
    <t>Комплексное геномное профилирование опухоли Ugene</t>
  </si>
  <si>
    <t>B09.000.016.212</t>
  </si>
  <si>
    <t>Определение амплификаций гена TOP2A</t>
  </si>
  <si>
    <t>B09.000.016.213</t>
  </si>
  <si>
    <t>B09.000.016.214</t>
  </si>
  <si>
    <t>НИПС Т21 - Неинвазивный пренатальный ДНК скрининг на синдром Дауна</t>
  </si>
  <si>
    <t>B09.000.016.215</t>
  </si>
  <si>
    <t>НИПТ стандартная панель</t>
  </si>
  <si>
    <t>B09.000.016.216</t>
  </si>
  <si>
    <t>НИПТ расширенная панель</t>
  </si>
  <si>
    <t>B09.000.016.217</t>
  </si>
  <si>
    <t>НИПТ Panorama (Natera, США), "базовая панель 22q"</t>
  </si>
  <si>
    <t>B09.000.016.218</t>
  </si>
  <si>
    <t>НИПТ Panorama (Natera, США), расширенная панель</t>
  </si>
  <si>
    <t>B09.000.016.219</t>
  </si>
  <si>
    <t>Vistara - скрининг на 25 моногенных синдромов</t>
  </si>
  <si>
    <t>B09.000.016.220</t>
  </si>
  <si>
    <t>Неинвазивное определение Резус-фактора плода</t>
  </si>
  <si>
    <t>B09.000.016.221</t>
  </si>
  <si>
    <t xml:space="preserve">Неинвазивное определение пола плода. Скрининговый тест </t>
  </si>
  <si>
    <t>B09.000.016.222</t>
  </si>
  <si>
    <t xml:space="preserve">Неинвазивное определение пола плода. Стандартный тест </t>
  </si>
  <si>
    <t>B09.000.016.223</t>
  </si>
  <si>
    <t xml:space="preserve">Неинвазивное определение пола плода. Экспертный тест </t>
  </si>
  <si>
    <t>B09.000.016.224</t>
  </si>
  <si>
    <t>Поиск мутаций в гене GJB2 (Пренатальная диагностика)</t>
  </si>
  <si>
    <t>B09.000.016.225</t>
  </si>
  <si>
    <t>Болезнь Норри: пренатальная ДНК-диагностика</t>
  </si>
  <si>
    <t>B09.000.016.226</t>
  </si>
  <si>
    <t>Болезнь Шарко-Мари-Тута тип II: пренатальная диагностика</t>
  </si>
  <si>
    <t>B09.000.016.227</t>
  </si>
  <si>
    <t>Врожденная гиперплазия коры надпочечников (адреногенитальный синдром). Пренатальная ДНК- диагностика</t>
  </si>
  <si>
    <t>B09.000.016.228</t>
  </si>
  <si>
    <t>Пренатальная диагностика хореи Гентингтона</t>
  </si>
  <si>
    <t>B09.000.016.229</t>
  </si>
  <si>
    <t>Гемофилия. Пренатальная диагностика.</t>
  </si>
  <si>
    <t>B09.000.016.230</t>
  </si>
  <si>
    <t>Гипохондроплазия: пренатальная ДНК диагностика</t>
  </si>
  <si>
    <t>B09.000.016.231</t>
  </si>
  <si>
    <t>Пренатальная диагностика моногенного аутосомно-доминантного заболевания (генотип пробанда и родителей неизвестен)</t>
  </si>
  <si>
    <t>B09.000.016.232</t>
  </si>
  <si>
    <t>Пренатальная диагностика моногенного аутосомно-рецессивного заболевания (пробанд - гомозигота, генотип пробанда и родителей неизвестен)</t>
  </si>
  <si>
    <t>B09.000.016.233</t>
  </si>
  <si>
    <t>Пренатальная диагностика моногенного аутосомно-рецессивного заболевания (пробанд - компаунд гетерозигота, генотип пробанда и родителей неизвестен)</t>
  </si>
  <si>
    <t>B09.000.016.234</t>
  </si>
  <si>
    <t>Пренатальная диагностика моногенного X-сцепленного заболевания (генотип пробанда известен)</t>
  </si>
  <si>
    <t>B09.000.016.235</t>
  </si>
  <si>
    <t>Пренатальная диагностика моногенного X-сцепленного заболевания (генотип пробанда неизвестен)</t>
  </si>
  <si>
    <t>B09.000.016.236</t>
  </si>
  <si>
    <t>Атаксия Фридрейха: Пренатальная ДНК-диагностика</t>
  </si>
  <si>
    <t>B09.000.016.237</t>
  </si>
  <si>
    <t>Полное секвенирование экзома пренатальное</t>
  </si>
  <si>
    <t>B09.000.016.238</t>
  </si>
  <si>
    <t>Молекулярное кариотипирование абортивного материала «Оптима»</t>
  </si>
  <si>
    <t>B09.000.016.239</t>
  </si>
  <si>
    <t>Полное секвенирование генома абортивного материала «Фертус»</t>
  </si>
  <si>
    <t>B09.000.016.240</t>
  </si>
  <si>
    <t>Геном "ФЕРТИ" - диагностика генетических причин бесплодия у мужчин и женщин.</t>
  </si>
  <si>
    <t>B09.000.016.241</t>
  </si>
  <si>
    <t>Анализ генетических полиморфизмов, ассоциированных с риском тромбообразования с расчетом интегративного риска</t>
  </si>
  <si>
    <t>B09.000.016.242</t>
  </si>
  <si>
    <t>Анализ полиморфизмов в генах фолатного цикла</t>
  </si>
  <si>
    <t>B09.000.016.243</t>
  </si>
  <si>
    <t>Типирование по трем генам HLA II класса (DRB1, DQA1, DQB1)</t>
  </si>
  <si>
    <t>B09.000.016.244</t>
  </si>
  <si>
    <t>Исследование инактивации Х хромосомы</t>
  </si>
  <si>
    <t>B09.000.016.245</t>
  </si>
  <si>
    <t>Определение генотипа по резус-фактору, включая гетерозиготное носительство</t>
  </si>
  <si>
    <t>B09.000.016.246</t>
  </si>
  <si>
    <t>Анализ полиморфизмов в генах ACE и AGTсвязанных с риском артериальной гипертензии, гипертензивных осложнений  беременности и преэклампсии</t>
  </si>
  <si>
    <t>B09.000.016.247</t>
  </si>
  <si>
    <t>Анализ числа CAG-повторов в гене андрогенового рецептора (AR)</t>
  </si>
  <si>
    <t>B09.000.016.248</t>
  </si>
  <si>
    <t>Молекулярное кариотипирование абортивного материала «Оптима расширенное»</t>
  </si>
  <si>
    <t>B09.000.016.249</t>
  </si>
  <si>
    <t>Метагеномное исследование микробиома эндометрия</t>
  </si>
  <si>
    <t>B09.000.016.250</t>
  </si>
  <si>
    <t>Хромосомный микроматричный анализ тканей из архивного материала</t>
  </si>
  <si>
    <t>B09.000.016.251</t>
  </si>
  <si>
    <t>Хромосомный микроматричный анализ экзонного уровня</t>
  </si>
  <si>
    <t>B09.000.016.252</t>
  </si>
  <si>
    <t>Панель "Фолатный цикл и риск гипергомоцистеинемии" - 10 маркеров</t>
  </si>
  <si>
    <t>B09.000.016.253</t>
  </si>
  <si>
    <t xml:space="preserve">Фактор коагуляции II (F2 тромбин). Полиморфизм: Thr165Met </t>
  </si>
  <si>
    <t>B09.000.016.254</t>
  </si>
  <si>
    <t>Панель" Онко: Риск онкологических заболеваний при контакте с канцерогенами"</t>
  </si>
  <si>
    <t>B09.000.016.255</t>
  </si>
  <si>
    <t>Предрасположенность к гиперхолистеринемии, сердечно-сосудистым заболеваниям и болезни Альцгеймера (ген APOE)</t>
  </si>
  <si>
    <t>B09.000.016.256</t>
  </si>
  <si>
    <t>Панель "Осложнения беременности"</t>
  </si>
  <si>
    <t>B09.000.016.257</t>
  </si>
  <si>
    <t xml:space="preserve">Панель «Медиаторные нарушения» </t>
  </si>
  <si>
    <t>B09.000.016.258</t>
  </si>
  <si>
    <t>Панель «Эндотелиальная дисфункция»</t>
  </si>
  <si>
    <t>B09.000.016.259</t>
  </si>
  <si>
    <t>Панель «Липидный обмен»</t>
  </si>
  <si>
    <t>B09.000.016.260</t>
  </si>
  <si>
    <t>Панель "Риск Сахарного диабета 2 типа"</t>
  </si>
  <si>
    <t>B09.000.016.261</t>
  </si>
  <si>
    <t>Панель «Гемохроматоз 1 типа» (HFE: H63D, С282Y, S65C)</t>
  </si>
  <si>
    <t>B09.000.016.262</t>
  </si>
  <si>
    <t>Предрасположенность к нарушению системы гемостаза и риску тромбообразования (13 маркеров).</t>
  </si>
  <si>
    <t>B09.000.016.263</t>
  </si>
  <si>
    <t>Панель "Нарушения системы гемостаза" 30 маркеров</t>
  </si>
  <si>
    <t>B09.000.016.264</t>
  </si>
  <si>
    <t>Панель "Нутригенетика max"</t>
  </si>
  <si>
    <t>B09.000.016.265</t>
  </si>
  <si>
    <t>Панель «Нутригенетика: Оптимальный вариант диеты для снижения веса»</t>
  </si>
  <si>
    <t>B09.000.016.266</t>
  </si>
  <si>
    <t>Панель "Нутригенетика: Негативные последствия потребления алкоголя и риск зависимости"</t>
  </si>
  <si>
    <t>B09.000.016.267</t>
  </si>
  <si>
    <t>Панель "Нутригенетика: негативные последствия кофе"</t>
  </si>
  <si>
    <t>B09.000.016.268</t>
  </si>
  <si>
    <t>Панель "Нутригенетика: Реакция организма на некоторые компоненты пищи"</t>
  </si>
  <si>
    <t>B09.000.016.269</t>
  </si>
  <si>
    <t>Панель "Нутригенетика - негативные последствия соли"</t>
  </si>
  <si>
    <t>B09.000.016.270</t>
  </si>
  <si>
    <t xml:space="preserve">Панель "Нутригенетика - витамины" </t>
  </si>
  <si>
    <t>B09.000.016.271</t>
  </si>
  <si>
    <t>Панель "Нутригенетика и спорт: Оптимальный вариант диеты и физических нагрузок для снижения веса"</t>
  </si>
  <si>
    <t>B09.000.016.272</t>
  </si>
  <si>
    <t>Панель Нутригенетика: Витамин А</t>
  </si>
  <si>
    <t>B09.000.016.273</t>
  </si>
  <si>
    <t>Панель Нутригенетика Витамин C</t>
  </si>
  <si>
    <t>B09.000.016.274</t>
  </si>
  <si>
    <t>Панель Нутригенетика Витамин E</t>
  </si>
  <si>
    <t>B09.000.016.275</t>
  </si>
  <si>
    <t>Метаболизм витамина D</t>
  </si>
  <si>
    <t>B09.000.016.276</t>
  </si>
  <si>
    <t>Панель Нутригенетика Витамин B9</t>
  </si>
  <si>
    <t>B09.000.016.277</t>
  </si>
  <si>
    <t>Панель Нутригенетика Витамин B12</t>
  </si>
  <si>
    <t>B09.000.016.278</t>
  </si>
  <si>
    <t>Панель Нутригенетика Витамин B2</t>
  </si>
  <si>
    <t>B09.000.016.279</t>
  </si>
  <si>
    <t>Панель Нутригенетика Витамин B6</t>
  </si>
  <si>
    <t>B09.000.016.280</t>
  </si>
  <si>
    <t xml:space="preserve">Панель «Костный метаболизм. Остеопороз» </t>
  </si>
  <si>
    <t>B09.000.016.281</t>
  </si>
  <si>
    <t xml:space="preserve">Панель «Метаболизм глютена» </t>
  </si>
  <si>
    <t>B09.000.016.282</t>
  </si>
  <si>
    <t xml:space="preserve">Болезнь Бехтерева. Ревматоидный артрит. HLAB27 </t>
  </si>
  <si>
    <t>B09.000.016.283</t>
  </si>
  <si>
    <t>Комплексный генетический тест</t>
  </si>
  <si>
    <t>B09.000.016.284</t>
  </si>
  <si>
    <t>Панель "Здоровое сердце" (комплекс)</t>
  </si>
  <si>
    <t>B09.000.016.285</t>
  </si>
  <si>
    <t>Панель "Спорт: для профессионалов"</t>
  </si>
  <si>
    <t>B09.000.016.286</t>
  </si>
  <si>
    <t>Панель "Спорт:выбор вида спорта для начинающих"</t>
  </si>
  <si>
    <t>B09.000.016.287</t>
  </si>
  <si>
    <t xml:space="preserve">Панель «Безопасность гормональной терапии» </t>
  </si>
  <si>
    <t>B09.000.016.288</t>
  </si>
  <si>
    <t>Устойчивость к стрессу и склонность к зависимостям (анализ полиморфизмов гена COMT - 4 маркера)</t>
  </si>
  <si>
    <t>B09.000.016.289</t>
  </si>
  <si>
    <t>Панель «Антидепрессанты. Нейролептики»</t>
  </si>
  <si>
    <t>B09.000.016.290</t>
  </si>
  <si>
    <t>Генетический паспорт «Все обо мне»</t>
  </si>
  <si>
    <t>B09.000.016.291</t>
  </si>
  <si>
    <t>Заказ 1 дополнительного полиморфизма к готовой панели (без интерпретации)</t>
  </si>
  <si>
    <t>B09.000.016.292</t>
  </si>
  <si>
    <t>Панель "Метаболический синдром и ожирение"</t>
  </si>
  <si>
    <t>B09.000.016.293</t>
  </si>
  <si>
    <t>Панель "Антиоксидантная защита"</t>
  </si>
  <si>
    <t>B09.000.016.294</t>
  </si>
  <si>
    <t>Микробиом кишечника</t>
  </si>
  <si>
    <t>B09.000.016.295</t>
  </si>
  <si>
    <t xml:space="preserve">Панель «Подготовка к ЭКО» </t>
  </si>
  <si>
    <t>B09.000.016.296</t>
  </si>
  <si>
    <t>Панель "Нейрогенетические особенности пищевого поведения"</t>
  </si>
  <si>
    <t>B09.000.016.297</t>
  </si>
  <si>
    <t xml:space="preserve">Панель "Женское здоровье (комплекс)" </t>
  </si>
  <si>
    <t>B09.000.016.298</t>
  </si>
  <si>
    <t>Панель "Мужское здоровье (комплекс)"</t>
  </si>
  <si>
    <t>B09.000.016.299</t>
  </si>
  <si>
    <t>Панель "Риск нарушений работы опорно-связочного аппарата"</t>
  </si>
  <si>
    <t>B09.000.016.300</t>
  </si>
  <si>
    <t>Панель "Воспалительный ответ"</t>
  </si>
  <si>
    <t>B09.000.016.301</t>
  </si>
  <si>
    <t>Панель "Косметология и Anti age"</t>
  </si>
  <si>
    <t>B09.000.016.302</t>
  </si>
  <si>
    <t>Панель метилирования Яско</t>
  </si>
  <si>
    <t>B09.000.016.303</t>
  </si>
  <si>
    <t>Панель "ДНК - Генеалогия" по материнской линии</t>
  </si>
  <si>
    <t>B09.000.016.304</t>
  </si>
  <si>
    <t>Панель "ДНК - Генеалогия" по отцовской линии</t>
  </si>
  <si>
    <t>B09.000.016.305</t>
  </si>
  <si>
    <t>Панель «ДНК Генеалогия» национальность</t>
  </si>
  <si>
    <t>B09.000.016.306</t>
  </si>
  <si>
    <t>Панель «ДНК Генеалогия» Происхождение по материнской и отцовской линии + национальность</t>
  </si>
  <si>
    <t>B09.000.016.307</t>
  </si>
  <si>
    <t>Панель «ДНК Генеалогия» Происхождение по материнской линии + национальность</t>
  </si>
  <si>
    <t>B09.000.016.308</t>
  </si>
  <si>
    <t>Панель «ДНК Генеалогия» Происхождение по отцовской линии + национальность</t>
  </si>
  <si>
    <t>B09.000.016.309</t>
  </si>
  <si>
    <t>Генетическая панель "Биохакинг"</t>
  </si>
  <si>
    <t>B09.000.016.310</t>
  </si>
  <si>
    <t>Генетическая предрасположенность к COVID-19</t>
  </si>
  <si>
    <t>B09.000.016.311</t>
  </si>
  <si>
    <t>Панель доктора Яско+гемостаз</t>
  </si>
  <si>
    <t>B09.000.016.312</t>
  </si>
  <si>
    <t>Преимплантационное генетическое тестирование "ПГТ-А Базис"</t>
  </si>
  <si>
    <t>B09.000.016.313</t>
  </si>
  <si>
    <t>Преимплантационное генетическое тестирование "ПГТ-А Премиум"</t>
  </si>
  <si>
    <t>B09.000.016.314</t>
  </si>
  <si>
    <t>Преимплантационное генетическое тестирование "PGT-SNP"</t>
  </si>
  <si>
    <t>B09.000.016.315</t>
  </si>
  <si>
    <t>Неинвазивное преимплантационное генетическое тестирование "niPGT"</t>
  </si>
  <si>
    <t>B09.000.016.316</t>
  </si>
  <si>
    <t>Определение родства эмбриона</t>
  </si>
  <si>
    <t>B09.000.016.317</t>
  </si>
  <si>
    <t>Анализ рецептивности эндометрия "ERT-тест"</t>
  </si>
  <si>
    <t>B09.000.016.318</t>
  </si>
  <si>
    <t>Преимплантационная генетическая диагностика моногенного заболеваний (PGT-М) - разработка индивидуальной тест-системы.</t>
  </si>
  <si>
    <t>B09.000.016.319</t>
  </si>
  <si>
    <t>ПГТ-М: Моногенные заболевания (КФ-ПЦР) (диагноз установлен, генотип известен) подготовительный этап: разработка индивидуальной тест-системы (заказ маркеров, анализ информативности для семьи, исследование мутаций заболевания), два заболевания в семье</t>
  </si>
  <si>
    <t>B09.000.016.320</t>
  </si>
  <si>
    <t>Преимплантационная генетическая диагностика моногенного заболеваний (PGT-М) - 1 эмбрион.</t>
  </si>
  <si>
    <t>B09.000.016.321</t>
  </si>
  <si>
    <t>ПГТ-М: Моногенные заболевания, 1 эмбрион (дополнительное исследование на анеуплоидии) методом NGS</t>
  </si>
  <si>
    <t>B09.000.016.322</t>
  </si>
  <si>
    <t>niPGT: Неинвазивное преимплантационное генетическое тестирование</t>
  </si>
  <si>
    <t>B09.000.016.323</t>
  </si>
  <si>
    <t>Секвенирование методом NGS ДНК клеток, полученных после WGA</t>
  </si>
  <si>
    <t>B09.000.016.324</t>
  </si>
  <si>
    <t>Исследование на анеуплоидии по хромосомам 13, 18, 21, X, Y методом КФ-ПЦР после проведения ПГТ-М                                  моногенного семейного заболевания (исследование 1453) (1 эмбрион)</t>
  </si>
  <si>
    <t>B09.000.016.325</t>
  </si>
  <si>
    <t>Комплексное исследование ПГТ-А методом NGS + ПГТ-А методом КФ-ПЦР</t>
  </si>
  <si>
    <t>B09.000.016.326</t>
  </si>
  <si>
    <t>Оценка параметров качества ПГТ-А и график покрытия хромосом с выдачей заключения (1 образец)</t>
  </si>
  <si>
    <t>B09.000.016.327</t>
  </si>
  <si>
    <t>Неинвазивное преимплантационное генетическое тестирование "ПГТ Базис +niPGT"</t>
  </si>
  <si>
    <t>B09.000.016.328</t>
  </si>
  <si>
    <t>Тест на отцовство/материнство 20 маркеров (3 участника: отец+ребенок+мать, один из родителей безусловный)</t>
  </si>
  <si>
    <t>B09.000.016.329</t>
  </si>
  <si>
    <t>Тест на отцовство/материнство, 25 маркеров (2 участника: отец+ребенок или мать+ребенок)</t>
  </si>
  <si>
    <t>B09.000.016.330</t>
  </si>
  <si>
    <t>Тест на отцовство/материнство судебный/досудебный, 20 маркеров (2 участника: отец+ребенок или мать+ребенок)</t>
  </si>
  <si>
    <t>B09.000.016.331</t>
  </si>
  <si>
    <t>Тест на отцовство/материнство судебный/досудебный  20 маркеров (3 участника: отец+ребенок+мать, один из родителей безусловный)</t>
  </si>
  <si>
    <t>B09.000.016.332</t>
  </si>
  <si>
    <t>Дополнительный участник к анализу 20/26 маркеров</t>
  </si>
  <si>
    <t>B09.000.016.333</t>
  </si>
  <si>
    <t>Тест на родство, 24 маркера (2 участника: дедушка/бабушка - внук/внучка, дядя/тетя - племянник/племянница , родные/сводные братья/сестры)</t>
  </si>
  <si>
    <t>B09.000.016.334</t>
  </si>
  <si>
    <t>Тестирование Х-хромосомы (2 участника: бабушка по отцу - внучка, сводные сестры по отцу)</t>
  </si>
  <si>
    <t>B09.000.016.335</t>
  </si>
  <si>
    <t>ДНК -профилирование (25 маркеров, Х или Y-хромосома) (1 человек) судебное/досудебное</t>
  </si>
  <si>
    <t>B09.000.016.336</t>
  </si>
  <si>
    <t>Выделение ДНК из нестандартного образца (высохшие пятна крови, обрезки ногтей, волосы) (1 человек) + 1рд</t>
  </si>
  <si>
    <t>B09.000.016.337</t>
  </si>
  <si>
    <t>ЭКСПРЕСС- установление отцовства/материнства, информативный за 8 рабочих часов</t>
  </si>
  <si>
    <t>B09.000.016.338</t>
  </si>
  <si>
    <t>ЭКСПРЕСС-установление родства для трех участников (отец/мать/ребенок), информативный за 8 рабочих часов</t>
  </si>
  <si>
    <t>B09.000.016.339</t>
  </si>
  <si>
    <t>ДНК -профилирование (25 маркеров, Х или У-хромосома) (1 человек) Информативный</t>
  </si>
  <si>
    <t>B09.000.016.340</t>
  </si>
  <si>
    <t>ДОПОЛНИТЕЛЬНЫЙ участник по Х - хромосоме или по Y - хромосоме</t>
  </si>
  <si>
    <t>B09.000.016.341</t>
  </si>
  <si>
    <t>Выделение ДНК из нестандартного образца (жевательная резинка, сигаретный фильтр, ушная сера,сперма) (1 человек)</t>
  </si>
  <si>
    <t>B09.000.016.342</t>
  </si>
  <si>
    <t>Выделение ДНК из нестандартного образца ( парафиновые блоки) (1 человек) +1рд</t>
  </si>
  <si>
    <t>B09.000.016.343</t>
  </si>
  <si>
    <t>Выделение ДНК из нестандартного образца (коктельная трубочка, лезвие станка, зубная щетка, детская пустышка) (1 человек) +1рд</t>
  </si>
  <si>
    <t>B09.000.016.344</t>
  </si>
  <si>
    <t>Второй экземпляр информативного теста</t>
  </si>
  <si>
    <t>B09.000.016.345</t>
  </si>
  <si>
    <t>Сбор стандартного биологического материала для установления родства с оформлением протокола</t>
  </si>
  <si>
    <t>B09.000.016.346</t>
  </si>
  <si>
    <t>Выделение ДНК из нестандартного образца (костная ткань, фрагменты костей, кости) (1 человек)</t>
  </si>
  <si>
    <t>B09.000.016.347</t>
  </si>
  <si>
    <t>ДНК профилирование /Дополнительный образец к тесту на отцовство/материнство/родство до 3 степени, досудебный, 20 аутосомных маркеров</t>
  </si>
  <si>
    <t>B09.000.016.348</t>
  </si>
  <si>
    <t>ДНК-профилирование /Дополнительный образец к тесту на отцовство/материнство/родство до 3 степени, судебное/досудебное, 25 маркеров</t>
  </si>
  <si>
    <t>B09.000.016.349</t>
  </si>
  <si>
    <t>ДНК –профилирование маркеров Y-хромосомы (1 человек) судебное/досудебное</t>
  </si>
  <si>
    <t>B09.000.016.350</t>
  </si>
  <si>
    <t>ДНК –профилирование маркеров Y-хромосомы (1 человек) Информативный</t>
  </si>
  <si>
    <t>B09.000.016.351</t>
  </si>
  <si>
    <t>ДНК -профилирование 25 аутосомных ДНК маркеров (1 человек) Информативный</t>
  </si>
  <si>
    <t>B09.000.016.352</t>
  </si>
  <si>
    <t>ДНК –профилирование маркеров X-хромосомы (1 человек) Информативный</t>
  </si>
  <si>
    <t>B09.000.016.353</t>
  </si>
  <si>
    <t>Установление отцовства дородовое, неинвазивное, исследование дополнительного образца</t>
  </si>
  <si>
    <t>B09.000.016.354</t>
  </si>
  <si>
    <t>Установление отцовства дородовое, неинвазивное</t>
  </si>
  <si>
    <t>B09.000.016.355</t>
  </si>
  <si>
    <t>Оценка пригодности нестандартного материала для проведения исследования «Установление отцовства дородовое, неинвазивное</t>
  </si>
  <si>
    <t>B09.000.016.356</t>
  </si>
  <si>
    <t>Выделение ДНК из нестандартного биоматериала для неинвазивного определения отцовства</t>
  </si>
  <si>
    <t>B09.000.016.357</t>
  </si>
  <si>
    <t>Фармакогенетика варфарина</t>
  </si>
  <si>
    <t>B09.000.016.358</t>
  </si>
  <si>
    <t xml:space="preserve">Панель «Фармакогенетика – max» </t>
  </si>
  <si>
    <t>B09.000.016.359</t>
  </si>
  <si>
    <t>Фармакогенетика: Цитохром  CYP2D6</t>
  </si>
  <si>
    <t>B09.000.016.360</t>
  </si>
  <si>
    <t>Панель: "Фармакогенетика:  Цитохром  CYP1A2</t>
  </si>
  <si>
    <t>B09.000.016.361</t>
  </si>
  <si>
    <t>Фармакогенетика ингибиторов протонного насоса</t>
  </si>
  <si>
    <t>B09.000.016.362</t>
  </si>
  <si>
    <t>Фармакогенетика клопидогрела</t>
  </si>
  <si>
    <t>B09.000.016.363</t>
  </si>
  <si>
    <t>Панель: "Фармакогенетика:Цитохром CYP2C9"</t>
  </si>
  <si>
    <t>Панель "Фармакогенетика: DPYD"</t>
  </si>
  <si>
    <t>C03.029.004.4</t>
  </si>
  <si>
    <t>Ультразвуковая цервикометрия (в пакете)</t>
  </si>
  <si>
    <t>Септопластика</t>
  </si>
  <si>
    <t>Риносептопластика</t>
  </si>
  <si>
    <t>Эндоскопическая полипотомия, удаление кисты пазух.</t>
  </si>
  <si>
    <t>Иссечение и дренированеие врожденного свища уха под м.и.а</t>
  </si>
  <si>
    <t>Реконструкция наружного носа</t>
  </si>
  <si>
    <t>Эндоскопическая полисинусотомия (рассечение нескольких пазух)</t>
  </si>
  <si>
    <t>Эндоскопическая эндоназальная дакриориноцистомия</t>
  </si>
  <si>
    <t>Синусотомия</t>
  </si>
  <si>
    <t xml:space="preserve">Фронтальная синусотомия </t>
  </si>
  <si>
    <t>Этмоидотомия</t>
  </si>
  <si>
    <t>Вскрытие клинковидной пазухи</t>
  </si>
  <si>
    <t>Другие манипуляции на пазухах носа</t>
  </si>
  <si>
    <r>
      <t xml:space="preserve">Парацентез барабанной перепонки </t>
    </r>
    <r>
      <rPr>
        <i/>
        <sz val="12"/>
        <color theme="1"/>
        <rFont val="Times New Roman"/>
        <family val="1"/>
        <charset val="204"/>
      </rPr>
      <t>(без учета стоимости шунта)</t>
    </r>
  </si>
  <si>
    <t>Удаление папиллом мягкого неба или небных миндалин (радиоволновое) без наркоза (за 1 ед)</t>
  </si>
  <si>
    <t>Двусторонняя тонзиллотомия</t>
  </si>
  <si>
    <t>Биопсия мочевого пузыря</t>
  </si>
  <si>
    <t>Биопсия яичка</t>
  </si>
  <si>
    <t>Бужирование стриктуры уретры</t>
  </si>
  <si>
    <t>Другие операции на мочевыделительном канале</t>
  </si>
  <si>
    <t>Иссичение кисты придатка яичка</t>
  </si>
  <si>
    <t xml:space="preserve">операция </t>
  </si>
  <si>
    <t>Иссечение полипа уретры</t>
  </si>
  <si>
    <t>Лапороскопическое устранение варикоцеле и гидроцеле семенного канатика</t>
  </si>
  <si>
    <t>Микрохирургическая коррекция искривления полового члена при болезни Пейрони</t>
  </si>
  <si>
    <t>Нефропексия (лапороскопическая ретроперитонеальная)</t>
  </si>
  <si>
    <t>Операция по поводу варикоцеле и гидроцеле семенного канатика</t>
  </si>
  <si>
    <t>Трансуретральная ликвидация обструкции мочеточника</t>
  </si>
  <si>
    <t>Трансуретральная резекция образования мочевого пузыря</t>
  </si>
  <si>
    <t>Биполярная трансуретральная резекция доброкачественной гиперплазии предстательной железы</t>
  </si>
  <si>
    <t>Лапароскопическая ревизия перитонеального дренажа</t>
  </si>
  <si>
    <t>Лапаротомическое удаление перитонеального дренажа</t>
  </si>
  <si>
    <r>
      <t xml:space="preserve">Лапаротомическая имплантация перитонеального катетера </t>
    </r>
    <r>
      <rPr>
        <i/>
        <sz val="12"/>
        <color theme="1"/>
        <rFont val="Times New Roman"/>
        <family val="1"/>
        <charset val="204"/>
      </rPr>
      <t>(без учета стоимости дренажных трубок)</t>
    </r>
  </si>
  <si>
    <t>Аппликационная анестезия</t>
  </si>
  <si>
    <t>Эндотрахеальный наркоз (ТВА + ИВЛ без газа) до часа</t>
  </si>
  <si>
    <t>Эндотрахеальный наркоз (ТВА + ИВЛ + газы-севоран) до часа</t>
  </si>
  <si>
    <t>Эндотрахеальный наркоз (ТВА + ИВЛ без газа) последующий час</t>
  </si>
  <si>
    <t xml:space="preserve">Эндотрахеальный наркоз (ТВА + ИВЛ + газы-севоран) последующий час </t>
  </si>
  <si>
    <t>Пребывание пациента в палате пробуждения  за 1 час</t>
  </si>
  <si>
    <t>ЭХО кардиография взрослая</t>
  </si>
  <si>
    <t>ЭХО кардиография детская</t>
  </si>
  <si>
    <t>E01.000.004.2</t>
  </si>
  <si>
    <t>D00.000.200.41</t>
  </si>
  <si>
    <t>D00.000.200.42</t>
  </si>
  <si>
    <t>D00.000.200.43</t>
  </si>
  <si>
    <t>D00.000.200.44</t>
  </si>
  <si>
    <t>D00.000.200.45</t>
  </si>
  <si>
    <t>D00.000.200.46</t>
  </si>
  <si>
    <t>D00.000.200.47</t>
  </si>
  <si>
    <t>D00.000.200.48</t>
  </si>
  <si>
    <t>D00.000.200.49</t>
  </si>
  <si>
    <t>D00.000.200.50</t>
  </si>
  <si>
    <t>D00.000.200.51</t>
  </si>
  <si>
    <t>D00.000.200.52</t>
  </si>
  <si>
    <t>10. Процедуры, манипуляции</t>
  </si>
  <si>
    <t>E02.000.328</t>
  </si>
  <si>
    <t>E02.000.329</t>
  </si>
  <si>
    <t>E02.000.330</t>
  </si>
  <si>
    <t>E02.000.331</t>
  </si>
  <si>
    <t>E02.000.332</t>
  </si>
  <si>
    <t>E02.000.333</t>
  </si>
  <si>
    <t>E02.000.334</t>
  </si>
  <si>
    <t>E02.000.335</t>
  </si>
  <si>
    <t>E02.000.336</t>
  </si>
  <si>
    <t>E02.000.337</t>
  </si>
  <si>
    <t>E02.000.338</t>
  </si>
  <si>
    <t>E02.000.339</t>
  </si>
  <si>
    <t>E02.000.340</t>
  </si>
  <si>
    <t>E02.000.341</t>
  </si>
  <si>
    <t>E02.000.342</t>
  </si>
  <si>
    <t>E02.000.343</t>
  </si>
  <si>
    <t>D99.291.004</t>
  </si>
  <si>
    <t>D01.000.000.76</t>
  </si>
  <si>
    <r>
      <t xml:space="preserve">Внутриочаговое введение лекарственного препарата </t>
    </r>
    <r>
      <rPr>
        <i/>
        <sz val="12"/>
        <color theme="1"/>
        <rFont val="Times New Roman"/>
        <family val="1"/>
        <charset val="204"/>
      </rPr>
      <t>(с учетом лекарственного препарата)</t>
    </r>
  </si>
  <si>
    <t>D96.700.027.25</t>
  </si>
  <si>
    <t>D96.700.027.26</t>
  </si>
  <si>
    <t>C03.000.004.33</t>
  </si>
  <si>
    <t>УЗИ плода в I-III триместре при многоплодной беременности (не скрининговое). Блок ведения беременных</t>
  </si>
  <si>
    <t>C02.012.000.2</t>
  </si>
  <si>
    <t>Лапароскопическая имплантация перитонеального катетера</t>
  </si>
  <si>
    <t>Лапаротомическая имплантация перитонеального катетера</t>
  </si>
  <si>
    <t>E02.000.344</t>
  </si>
  <si>
    <t>E02.000.345</t>
  </si>
  <si>
    <t>Имплантация перитонеального катетера</t>
  </si>
  <si>
    <r>
      <t xml:space="preserve">Лапароскопическая имплантация перитонеального катетера </t>
    </r>
    <r>
      <rPr>
        <i/>
        <sz val="12"/>
        <color theme="1"/>
        <rFont val="Times New Roman"/>
        <family val="1"/>
        <charset val="204"/>
      </rPr>
      <t>(без учета стоимости дренажных трубок)</t>
    </r>
  </si>
  <si>
    <t>E02.000.346</t>
  </si>
  <si>
    <t>B04.063.002</t>
  </si>
  <si>
    <t>Агрегация тромбоцитов</t>
  </si>
  <si>
    <t>B03.115.002.3</t>
  </si>
  <si>
    <t>B03.291.002</t>
  </si>
  <si>
    <t>Определение аполипопротеина А - автомат</t>
  </si>
  <si>
    <t>B03.292.002</t>
  </si>
  <si>
    <t>Определение аполипопротеина В - автомат</t>
  </si>
  <si>
    <t>B04.358.002.1</t>
  </si>
  <si>
    <t>B03.551.002.7</t>
  </si>
  <si>
    <t>Определение концентрации амикацина</t>
  </si>
  <si>
    <t>B03.551.002.8</t>
  </si>
  <si>
    <t>Определение концентрации ванкомицина</t>
  </si>
  <si>
    <t>B03.551.002.3</t>
  </si>
  <si>
    <t>B03.551.002.9</t>
  </si>
  <si>
    <t>Определение концентрации Эвералимуса</t>
  </si>
  <si>
    <t>B03.000.002.2</t>
  </si>
  <si>
    <t>Определение липопротеина (а) LP(а) - автомат</t>
  </si>
  <si>
    <t>B03.384.002.1</t>
  </si>
  <si>
    <t>Определение миоглобина</t>
  </si>
  <si>
    <t>B03.000.002.7</t>
  </si>
  <si>
    <t>Определение остаточного азота</t>
  </si>
  <si>
    <t>B03.000.002.10</t>
  </si>
  <si>
    <t>Определение преальбумина</t>
  </si>
  <si>
    <t>B03.000.002.11</t>
  </si>
  <si>
    <t>Определение пресепсина</t>
  </si>
  <si>
    <t>B04.152.002</t>
  </si>
  <si>
    <t>Определение протеина S - автомат</t>
  </si>
  <si>
    <t>B05.525.002</t>
  </si>
  <si>
    <t>B02.443.001</t>
  </si>
  <si>
    <t>Определение свободного гемоглобина в крови</t>
  </si>
  <si>
    <t>B02.443.001.1</t>
  </si>
  <si>
    <t>Определение свободного гемоглобина в моче</t>
  </si>
  <si>
    <t>B02.000.001</t>
  </si>
  <si>
    <t>Тест на гепарин-индуцированную тромбоцитопению (ГИТ)</t>
  </si>
  <si>
    <t>B04.090.002</t>
  </si>
  <si>
    <t>Тромбоэластограмма с гепариназой</t>
  </si>
  <si>
    <t>B04.436.002</t>
  </si>
  <si>
    <t>Определение растворимых комплексов фибриномономеров (РФМК) в плазме крови</t>
  </si>
  <si>
    <t>B03.519.003</t>
  </si>
  <si>
    <t>Определения антител к RBD -SARS COV 2 igG</t>
  </si>
  <si>
    <t>Определение Д-Димера (высокочувствительный тест)</t>
  </si>
  <si>
    <t>Определение "C" реактивного белка (СРБ) в сыворотке крови количественно (высокочувствительный тест)</t>
  </si>
  <si>
    <t>B06.000.005.9</t>
  </si>
  <si>
    <t>Определение поверхностного антигена вирусного гепатита В (HBsAg)</t>
  </si>
  <si>
    <t>D03.049.001</t>
  </si>
  <si>
    <t>Лечение кариеса постоянного зуба у детей</t>
  </si>
  <si>
    <t>D03.050.001</t>
  </si>
  <si>
    <t>Лечение пульпита постоянного зуба у детей</t>
  </si>
  <si>
    <t>D03.051.001</t>
  </si>
  <si>
    <t>Лечение периодонтита молочного зуба</t>
  </si>
  <si>
    <t>D03.052.001</t>
  </si>
  <si>
    <t>Реставрация молочного зуба</t>
  </si>
  <si>
    <t>D03.053.001</t>
  </si>
  <si>
    <t>Реставрация постоянного зуба у детей</t>
  </si>
  <si>
    <t>D03.054.001</t>
  </si>
  <si>
    <t>Покрытие глубоким фтором (1 зуб)</t>
  </si>
  <si>
    <t>D03.055.001</t>
  </si>
  <si>
    <t>Лечение стоматита</t>
  </si>
  <si>
    <t>E02.000.235.1</t>
  </si>
  <si>
    <t>Пластика уздечки языка</t>
  </si>
  <si>
    <t>E02.000.235.2</t>
  </si>
  <si>
    <t>Пластика уздечки верхней губы</t>
  </si>
  <si>
    <t>Пластика уздечки языка у детей до 1 года</t>
  </si>
  <si>
    <t>D99.295.007.9</t>
  </si>
  <si>
    <t>Седация в/в (до 30 мин). Услуги стоматолога</t>
  </si>
  <si>
    <t>D99.295.007.10</t>
  </si>
  <si>
    <t>Седация в/в (1 час). Услуги стоматолога</t>
  </si>
  <si>
    <t>D99.295.007.11</t>
  </si>
  <si>
    <t>Седация в/в (от 1-2 часов). Услуги стоматолога</t>
  </si>
  <si>
    <t>D99.295.007.12</t>
  </si>
  <si>
    <t>Седация в/в (свыше 2 часов). Услуги стоматолога</t>
  </si>
  <si>
    <t>D03.056.001</t>
  </si>
  <si>
    <t>Лечение однокорневого пульпита</t>
  </si>
  <si>
    <t>D03.058.001</t>
  </si>
  <si>
    <t>Лечение двухкорневого пульпита</t>
  </si>
  <si>
    <t>D03.059.001</t>
  </si>
  <si>
    <t>Лечение трехкорневого пульпита</t>
  </si>
  <si>
    <t>D03.060.001</t>
  </si>
  <si>
    <t>Лечение однокорневого периодонтита (2 посещения)</t>
  </si>
  <si>
    <t>D03.061.001</t>
  </si>
  <si>
    <t>Лечение двухкорневого периодонтита (2 посещения)</t>
  </si>
  <si>
    <t>D03.062.001</t>
  </si>
  <si>
    <t>Лечение трехкорневого периодонтита (2 посещения)</t>
  </si>
  <si>
    <t>D03.039.001.4</t>
  </si>
  <si>
    <t>Распломбирование 1 канала</t>
  </si>
  <si>
    <t>D03.063.001</t>
  </si>
  <si>
    <t>Извлечение стекловолоконного штифта</t>
  </si>
  <si>
    <t>D03.064.001</t>
  </si>
  <si>
    <t>Извлечение сломанного инструмента из канала</t>
  </si>
  <si>
    <t>D03.065.001</t>
  </si>
  <si>
    <t>Удаление зубного налета Эйр Флоу (1 зуб)</t>
  </si>
  <si>
    <t>D03.066.001</t>
  </si>
  <si>
    <t>Реставрация 1/3 коронки зуба</t>
  </si>
  <si>
    <t>D03.067.001</t>
  </si>
  <si>
    <t>Реставрация 1/2 коронки зуба</t>
  </si>
  <si>
    <t>D03.068.001</t>
  </si>
  <si>
    <t>Полная реставрация зуба</t>
  </si>
  <si>
    <t>D03.069.001</t>
  </si>
  <si>
    <t>Восстановление контактного пункта</t>
  </si>
  <si>
    <t>D03.070.001</t>
  </si>
  <si>
    <t>Лечение клиновидного дефекта</t>
  </si>
  <si>
    <t>D03.071.001</t>
  </si>
  <si>
    <t>Эндоотбеливание 1 зуба</t>
  </si>
  <si>
    <t>D03.072.001</t>
  </si>
  <si>
    <t>Эндодонтическое лечение 1 канала</t>
  </si>
  <si>
    <t>D03.073.001</t>
  </si>
  <si>
    <t>Оказание помощи при обострении периодонтита</t>
  </si>
  <si>
    <t>Лечение кариеса молочного зуба</t>
  </si>
  <si>
    <t>Лечение пульпита молочного зуба</t>
  </si>
  <si>
    <t>Удаление молочного зуба</t>
  </si>
  <si>
    <t>Удаление постоянного зуба</t>
  </si>
  <si>
    <t>Удаление 8-го постоянного зуба (сложное)</t>
  </si>
  <si>
    <t>Удаление 8-го постоянного зуба</t>
  </si>
  <si>
    <t>Лечение десен аппаратом «Вектор» (1 зуб)</t>
  </si>
  <si>
    <t>Определение концентрации гентамицина</t>
  </si>
  <si>
    <t>Преимплантационная генетическая диагностика моногенного заболевания (спинальной мышечной атрофии 5q) "ПГД-М"- 1 эмбрион</t>
  </si>
  <si>
    <t>Подтверждение мутации, выявленной при NGS секвенированием по Сэнгеру</t>
  </si>
  <si>
    <t>Подтверждение мутации, выявленной при NGS секвенированием по Сэнгеру у трио.</t>
  </si>
  <si>
    <t>Трансляминарные эпидуральные инъекции стероида – лечение хронической радикулопатической боли в спине</t>
  </si>
  <si>
    <t>Трансфораминальные эпидуральные инъекции стероида – лечение хронической радикулопатической боли в спине</t>
  </si>
  <si>
    <t xml:space="preserve">Интраартикулярная инъекция фасеточного сустава – лечение хронической радикулопатической боли в спине </t>
  </si>
  <si>
    <t>Межрёберная блокада - лечение хронической боли грудной клетки с источником из межрёберных нервов в результате опоясывающего герпеса</t>
  </si>
  <si>
    <t>Блокада надлопаточного нерва (первичная и повторные), при плече-лопаточном болевом синдроме</t>
  </si>
  <si>
    <t>Блокада симпатического ствола - лечение висцеральной боли органов малого таза, в том числе онкологического происхождения, лечение комплексного регионального болевого синдрома нижних конечностей</t>
  </si>
  <si>
    <t>Блокада крестцово-подвздошного сочленения</t>
  </si>
  <si>
    <t>Инъекция для лечения хронической мигренеподобной головной боли диагностическая</t>
  </si>
  <si>
    <t>Инъекция для лечения хронической мигренеподобной головной боли, диспорт терапия</t>
  </si>
  <si>
    <t>D01.000.000.77</t>
  </si>
  <si>
    <t>D01.000.000.78</t>
  </si>
  <si>
    <t>D01.000.000.79</t>
  </si>
  <si>
    <t>D01.000.000.80</t>
  </si>
  <si>
    <t>D01.000.000.81</t>
  </si>
  <si>
    <t>D01.000.000.82</t>
  </si>
  <si>
    <t>PRP терапия (1 зона)</t>
  </si>
  <si>
    <t>PRP терапия (2 зоны)</t>
  </si>
  <si>
    <t>D01.000.000.83</t>
  </si>
  <si>
    <t>D01.000.000.84</t>
  </si>
  <si>
    <t>Программа "Головной мозг (эпилепсия)". Check up</t>
  </si>
  <si>
    <t>Программа "Головной мозг (ДЭП)". Check up</t>
  </si>
  <si>
    <t>Определение альбумина в сыворотке крови на анализаторе  Check up</t>
  </si>
  <si>
    <t>Определение гомоцистеина в сыворотке крови методом иммунохемилюминисценции  Check up</t>
  </si>
  <si>
    <t>Программа "Головной мозг (демиелинизирующие заболевания ЦНС)". Check up</t>
  </si>
  <si>
    <t>Определение лактата (молочной кислоты) в сыворотке крови на анализаторе Check up</t>
  </si>
  <si>
    <t xml:space="preserve">Программа "Головной мозг (дегенеративные заболевания ЦНС)". Check up </t>
  </si>
  <si>
    <t xml:space="preserve">Программа "Остеохондроз позвоночника". Check up </t>
  </si>
  <si>
    <t>E22.100.021</t>
  </si>
  <si>
    <t>C02.020.000.4</t>
  </si>
  <si>
    <t>E22.100.022</t>
  </si>
  <si>
    <t>C03.008.007.2</t>
  </si>
  <si>
    <t>C02.022.000.2</t>
  </si>
  <si>
    <t>E22.100.023</t>
  </si>
  <si>
    <t>E22.100.024</t>
  </si>
  <si>
    <t>E22.100.025</t>
  </si>
  <si>
    <t>A02.001.000.10</t>
  </si>
  <si>
    <t>A02.001.000.11</t>
  </si>
  <si>
    <t>Вызов врача на дом (в дневное время)</t>
  </si>
  <si>
    <t>Вызов врача на дом (в ночное время и в праздничные дни)</t>
  </si>
  <si>
    <t xml:space="preserve">"Респираторная аллергия" дети. Check up </t>
  </si>
  <si>
    <t>Первичный прием врача аллерголога. Check up</t>
  </si>
  <si>
    <t>Повторный прием врача аллерголога. Check up</t>
  </si>
  <si>
    <t xml:space="preserve">"Кожная аллергия" дети. Check up </t>
  </si>
  <si>
    <t xml:space="preserve">"Лекарственная непереносимость" дети. Check up </t>
  </si>
  <si>
    <t xml:space="preserve">"Иммунная система" дети. Check up </t>
  </si>
  <si>
    <t>Определение Ig M к цитомегаловирусу (ВПГ-V) в сыворотке крови методом иммунохемилюминисценции. Check up</t>
  </si>
  <si>
    <t>E22.900.010</t>
  </si>
  <si>
    <t>E22.900.011</t>
  </si>
  <si>
    <t>E22.900.012</t>
  </si>
  <si>
    <t>E22.900.013</t>
  </si>
  <si>
    <t>E26.000.038</t>
  </si>
  <si>
    <t>E26.000.039</t>
  </si>
  <si>
    <t>E26.000.040</t>
  </si>
  <si>
    <t>Факоэмульсификация катаракты (с имплантацией ИОЛ)</t>
  </si>
  <si>
    <t>Факоэмульсификация катаракты с имплантацией ИОЛ  RayOne трифокальная (мультифокальная ИОЛ)</t>
  </si>
  <si>
    <t>Факоэмульсификация катаракты с имплантацией ИОЛ  RayOne (монофокальная ИОЛ)</t>
  </si>
  <si>
    <t>Определение иммуноглобулинов класса G к вирусу кори в сыворотке (плазме) крови (Корь IgG)</t>
  </si>
  <si>
    <t>Определение иммуноглобулинов класса M к вирусу кори в сыворотке (плазме) крови (Корь IgM)</t>
  </si>
  <si>
    <t>ЭЭГ мониторинг дневного физиологического сна 3 часа. Check up</t>
  </si>
  <si>
    <t>МРТ с ангиорежимом и (или) с венографическим режимом (без контрастирования) 3Тесла. Check up</t>
  </si>
  <si>
    <t>ЭЭГ с компьютерной обработкой обычная (15-20 мин). Check up</t>
  </si>
  <si>
    <t>Повторный прием врача хирурга. Кабинет катамнеза</t>
  </si>
  <si>
    <t>A02.013.000.28</t>
  </si>
  <si>
    <t>A02.032.000.15</t>
  </si>
  <si>
    <t>Первичный прием врача ортопеда. Кабинет катамнеза</t>
  </si>
  <si>
    <t>Повторный прием врача ортопеда. Кабинет катамнеза</t>
  </si>
  <si>
    <t>A02.032.000.16</t>
  </si>
  <si>
    <t>Повторный прием врача офтальмолога. Кабинет катамнеза</t>
  </si>
  <si>
    <t>A02.023.000.28</t>
  </si>
  <si>
    <t>Первичный прием врача пульмонолога. Кабинет катамнеза</t>
  </si>
  <si>
    <t>A02.016.000.10</t>
  </si>
  <si>
    <t>Повторный прием врача пульмонолога. Кабинет катамнеза</t>
  </si>
  <si>
    <t>A02.016.000.11</t>
  </si>
  <si>
    <t>Повторный прием врача неонатолога. Кабинет катамнеза</t>
  </si>
  <si>
    <t>A02.051.000.9</t>
  </si>
  <si>
    <t>Первичный прием врача реабилитолога (ЛФК). Кабинет катамнеза</t>
  </si>
  <si>
    <t>A02.050.000.7</t>
  </si>
  <si>
    <t>Повторный прием врача реабилитолога (ЛФК). Кабинет катамнеза</t>
  </si>
  <si>
    <t>A02.050.000.8</t>
  </si>
  <si>
    <t>Выезд медицинской сестры к пациенту (забор)</t>
  </si>
  <si>
    <t>A02.001.000.12</t>
  </si>
  <si>
    <t>A02.020.000.17</t>
  </si>
  <si>
    <t>A02.020.000.18</t>
  </si>
  <si>
    <t>Первичный прием врача травматолог (ортопед)</t>
  </si>
  <si>
    <t>Первичный прием врача травматолог (ортопед) к.м.н./врача высшей категории</t>
  </si>
  <si>
    <t>Первичный прием врача травматолог (ортопед) д.м.н.</t>
  </si>
  <si>
    <t>Повторный прием врача травматолог (ортопед)</t>
  </si>
  <si>
    <t>Повторный прием врача травматолог (ортопед) к.м.н./врача высшей категории</t>
  </si>
  <si>
    <t>Повторный прием врача травматолог (ортопед) д.м.н.</t>
  </si>
  <si>
    <t>посещение на дому, 
выезд</t>
  </si>
  <si>
    <t>посещение
 на дому, 
выезд</t>
  </si>
  <si>
    <t>Взятие отделяемого из раны на бакпосев</t>
  </si>
  <si>
    <t>B09.000.017.1</t>
  </si>
  <si>
    <t>B09.000.017.8</t>
  </si>
  <si>
    <t>B09.000.017.9</t>
  </si>
  <si>
    <r>
      <t xml:space="preserve">Стернальная пункция/пункция костного мозга </t>
    </r>
    <r>
      <rPr>
        <i/>
        <sz val="12"/>
        <color theme="1"/>
        <rFont val="Times New Roman"/>
        <family val="1"/>
        <charset val="204"/>
      </rPr>
      <t>(с учетом стоимости иглы)</t>
    </r>
  </si>
  <si>
    <t>Определение лекарственной непереносимости на 1 таблетированный препарат (без учета лекарств)</t>
  </si>
  <si>
    <t>Определение лекарственной непереносимости на 1 препарат в растворе (с учетом лекарств Артикаин/Эпинефрин, Мепивакаин 3%)</t>
  </si>
  <si>
    <t>Определение лекарственной непереносимости на 1 препарат в растворе (с учетом лекарств Артикаин/Эпинефрин, Мепивакаин 3%). Check up</t>
  </si>
  <si>
    <t>Определение лекарственной непереносимости на 1 препарат в растворе (без учета лекарств)</t>
  </si>
  <si>
    <t>Тромбоэластограмма без гепариназы</t>
  </si>
  <si>
    <t>B04.090.002.1</t>
  </si>
  <si>
    <t>Определение чувствительности к аспирину</t>
  </si>
  <si>
    <t>Определение чувствительности к клопидогрелю (плавиксу)</t>
  </si>
  <si>
    <t>B05.525.002.1</t>
  </si>
  <si>
    <r>
      <t>Иммунофенотипирование (CD</t>
    </r>
    <r>
      <rPr>
        <sz val="14"/>
        <color theme="1"/>
        <rFont val="Times New Roman"/>
        <family val="1"/>
        <charset val="204"/>
      </rPr>
      <t>₃</t>
    </r>
    <r>
      <rPr>
        <sz val="12"/>
        <color theme="1"/>
        <rFont val="Times New Roman"/>
        <family val="1"/>
        <charset val="204"/>
      </rPr>
      <t>, CD</t>
    </r>
    <r>
      <rPr>
        <sz val="14"/>
        <color theme="1"/>
        <rFont val="Times New Roman"/>
        <family val="1"/>
        <charset val="204"/>
      </rPr>
      <t>₁₉</t>
    </r>
    <r>
      <rPr>
        <sz val="12"/>
        <color theme="1"/>
        <rFont val="Times New Roman"/>
        <family val="1"/>
        <charset val="204"/>
      </rPr>
      <t>)</t>
    </r>
  </si>
  <si>
    <t>B06.000.008</t>
  </si>
  <si>
    <t>Экспресс-тест для качественного определения антигена SARS CoV-2 (без учета расходного материала, с расшифровкой)</t>
  </si>
  <si>
    <t>Rapid-тест</t>
  </si>
  <si>
    <t>Тест - функциональный фибриноген</t>
  </si>
  <si>
    <t>B04.000.000.1</t>
  </si>
  <si>
    <t>B03.387.003</t>
  </si>
  <si>
    <t>Определение мочевой кислоты в моче на анализаторе</t>
  </si>
  <si>
    <t>B04.000.000.2</t>
  </si>
  <si>
    <t>B04.000.000.3</t>
  </si>
  <si>
    <t>Определение низкомолекулярного гепарина (НМГ)</t>
  </si>
  <si>
    <t>Определение нефракционированого гепарина (НФГ)</t>
  </si>
  <si>
    <t>Определение концентрации сиролимуса</t>
  </si>
  <si>
    <t>B03.551.002.10</t>
  </si>
  <si>
    <t>E29.000.084</t>
  </si>
  <si>
    <t>B06.283.006</t>
  </si>
  <si>
    <t>Определение антител класса M к HBcAg вируса гепатита B</t>
  </si>
  <si>
    <t>B06.573.005</t>
  </si>
  <si>
    <t>Определение 17- оксипрогестерона</t>
  </si>
  <si>
    <t>Определение антинуклеарных аутоантител (ANA)</t>
  </si>
  <si>
    <t>B06.170.006</t>
  </si>
  <si>
    <t>Пролактин с определением макропролактина</t>
  </si>
  <si>
    <t>B06.000.006.5</t>
  </si>
  <si>
    <t>B06.000.006.6</t>
  </si>
  <si>
    <t>B06.000.006.7</t>
  </si>
  <si>
    <t>B06.558.006</t>
  </si>
  <si>
    <t>Определение  uNGAL теста в моче</t>
  </si>
  <si>
    <t>Определение раннего маркера хронической сердечной недостаточности Галектина-3 (Galektin-3)</t>
  </si>
  <si>
    <t>B06.000.006.10</t>
  </si>
  <si>
    <t>B01.000.000.1</t>
  </si>
  <si>
    <t>Микроскопия мазка мокроты</t>
  </si>
  <si>
    <t>Микроскопия прочего патологического материала</t>
  </si>
  <si>
    <t>B01.000.000.2</t>
  </si>
  <si>
    <t>Определение вируса гепатит D количественный методом ПЦР</t>
  </si>
  <si>
    <t>B09.000.020.4</t>
  </si>
  <si>
    <t>Определение цинка в сыворотке крови</t>
  </si>
  <si>
    <t>B03.000.000.1</t>
  </si>
  <si>
    <t>Инсулиноподобный фактор роста I (ИФР-1, Соматомедин-С insulin-like growth factor I, IGF-1)</t>
  </si>
  <si>
    <t>Трепанобиопсия подвздошной кости (с учетом стоимости иглы)</t>
  </si>
  <si>
    <t>Спинномозговая пункция с введением химиопрепаратов</t>
  </si>
  <si>
    <t>D01.000.000.85</t>
  </si>
  <si>
    <t>D41.312.427.3</t>
  </si>
  <si>
    <t>B06.000.006.11</t>
  </si>
  <si>
    <t>15.18 Услуги экспресс-лаборатории</t>
  </si>
  <si>
    <t>24. Услуги Check up центра</t>
  </si>
  <si>
    <t>25. Расходные материалы</t>
  </si>
  <si>
    <t xml:space="preserve">Обнаружение вируса Эпштейн - Барра (ВПГ-IV) в биологическом материале методом ПЦР качественное.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</si>
</sst>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_р_."/>
    <numFmt numFmtId="166" formatCode="#,##0_ ;[Red]\-#,##0\ "/>
  </numFmts>
  <fonts count="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Arial"/>
      <family val="2"/>
      <charset val="204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Arial"/>
      <family val="2"/>
      <charset val="204"/>
    </font>
    <font>
      <sz val="12"/>
      <color theme="1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i/>
      <sz val="12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Kz 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D3CDB1"/>
        <bgColor rgb="FFC4BD97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ABF8F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rgb="FFFABF8F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3FBE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C000"/>
        <bgColor rgb="FF92D05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4">
    <xf numFmtId="0" fontId="0" fillId="0" borderId="0"/>
    <xf numFmtId="0" fontId="2" fillId="0" borderId="0"/>
    <xf numFmtId="0" fontId="1" fillId="0" borderId="0"/>
    <xf numFmtId="0" fontId="14" fillId="0" borderId="0"/>
    <xf numFmtId="0" fontId="1" fillId="0" borderId="0"/>
    <xf numFmtId="0" fontId="15" fillId="0" borderId="0"/>
    <xf numFmtId="0" fontId="1" fillId="0" borderId="0"/>
    <xf numFmtId="0" fontId="1" fillId="0" borderId="0"/>
    <xf numFmtId="164" fontId="14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  <xf numFmtId="164" fontId="14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2" fillId="0" borderId="0" xfId="1"/>
    <xf numFmtId="3" fontId="4" fillId="0" borderId="0" xfId="1" applyNumberFormat="1" applyFont="1" applyAlignment="1">
      <alignment horizontal="center"/>
    </xf>
    <xf numFmtId="3" fontId="3" fillId="0" borderId="0" xfId="1" applyNumberFormat="1" applyFont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3" fontId="3" fillId="2" borderId="1" xfId="1" applyNumberFormat="1" applyFont="1" applyFill="1" applyBorder="1" applyAlignment="1">
      <alignment horizontal="center" vertical="center" wrapText="1"/>
    </xf>
    <xf numFmtId="0" fontId="2" fillId="6" borderId="0" xfId="1" applyFill="1"/>
    <xf numFmtId="0" fontId="9" fillId="0" borderId="0" xfId="1" applyFont="1"/>
    <xf numFmtId="0" fontId="9" fillId="8" borderId="0" xfId="1" applyFont="1" applyFill="1"/>
    <xf numFmtId="0" fontId="9" fillId="6" borderId="0" xfId="1" applyFont="1" applyFill="1"/>
    <xf numFmtId="0" fontId="12" fillId="0" borderId="0" xfId="1" applyFont="1"/>
    <xf numFmtId="0" fontId="13" fillId="0" borderId="0" xfId="1" applyFont="1"/>
    <xf numFmtId="0" fontId="2" fillId="10" borderId="0" xfId="1" applyFill="1"/>
    <xf numFmtId="0" fontId="2" fillId="0" borderId="0" xfId="1" applyAlignment="1">
      <alignment vertical="center"/>
    </xf>
    <xf numFmtId="0" fontId="22" fillId="0" borderId="0" xfId="1" applyFont="1"/>
    <xf numFmtId="0" fontId="23" fillId="0" borderId="0" xfId="1" applyFont="1"/>
    <xf numFmtId="0" fontId="24" fillId="0" borderId="0" xfId="9" applyFont="1"/>
    <xf numFmtId="0" fontId="13" fillId="0" borderId="0" xfId="1" applyFont="1" applyAlignment="1">
      <alignment vertical="center"/>
    </xf>
    <xf numFmtId="0" fontId="13" fillId="0" borderId="0" xfId="1" applyFont="1" applyAlignment="1">
      <alignment horizontal="center"/>
    </xf>
    <xf numFmtId="0" fontId="2" fillId="11" borderId="0" xfId="1" applyFill="1"/>
    <xf numFmtId="0" fontId="9" fillId="11" borderId="0" xfId="1" applyFont="1" applyFill="1"/>
    <xf numFmtId="0" fontId="2" fillId="12" borderId="0" xfId="1" applyFill="1"/>
    <xf numFmtId="0" fontId="5" fillId="3" borderId="1" xfId="1" applyFont="1" applyFill="1" applyBorder="1" applyAlignment="1">
      <alignment horizontal="center" vertical="center" wrapText="1"/>
    </xf>
    <xf numFmtId="49" fontId="5" fillId="3" borderId="1" xfId="1" applyNumberFormat="1" applyFont="1" applyFill="1" applyBorder="1" applyAlignment="1">
      <alignment horizontal="left" vertical="center" wrapText="1"/>
    </xf>
    <xf numFmtId="3" fontId="5" fillId="3" borderId="1" xfId="1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left" vertical="center" wrapText="1"/>
    </xf>
    <xf numFmtId="3" fontId="3" fillId="0" borderId="1" xfId="1" applyNumberFormat="1" applyFont="1" applyBorder="1" applyAlignment="1">
      <alignment horizontal="center" vertical="center" wrapText="1"/>
    </xf>
    <xf numFmtId="0" fontId="8" fillId="4" borderId="1" xfId="1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 vertical="center" wrapText="1"/>
    </xf>
    <xf numFmtId="49" fontId="5" fillId="4" borderId="1" xfId="1" applyNumberFormat="1" applyFont="1" applyFill="1" applyBorder="1" applyAlignment="1">
      <alignment horizontal="left" vertical="center" wrapText="1"/>
    </xf>
    <xf numFmtId="3" fontId="5" fillId="4" borderId="1" xfId="1" applyNumberFormat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5" fillId="7" borderId="1" xfId="1" applyFont="1" applyFill="1" applyBorder="1" applyAlignment="1">
      <alignment horizontal="center" vertical="center" wrapText="1"/>
    </xf>
    <xf numFmtId="49" fontId="5" fillId="7" borderId="1" xfId="1" applyNumberFormat="1" applyFont="1" applyFill="1" applyBorder="1" applyAlignment="1">
      <alignment horizontal="left" vertical="center" wrapText="1"/>
    </xf>
    <xf numFmtId="0" fontId="3" fillId="6" borderId="1" xfId="1" applyFont="1" applyFill="1" applyBorder="1" applyAlignment="1">
      <alignment horizontal="center" vertical="center" wrapText="1"/>
    </xf>
    <xf numFmtId="3" fontId="5" fillId="7" borderId="1" xfId="1" applyNumberFormat="1" applyFont="1" applyFill="1" applyBorder="1" applyAlignment="1">
      <alignment horizontal="center" vertical="center" wrapText="1"/>
    </xf>
    <xf numFmtId="3" fontId="5" fillId="8" borderId="1" xfId="1" applyNumberFormat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3" fontId="3" fillId="4" borderId="1" xfId="1" applyNumberFormat="1" applyFont="1" applyFill="1" applyBorder="1" applyAlignment="1">
      <alignment horizontal="center" vertical="center" wrapText="1"/>
    </xf>
    <xf numFmtId="3" fontId="5" fillId="5" borderId="1" xfId="1" applyNumberFormat="1" applyFont="1" applyFill="1" applyBorder="1" applyAlignment="1">
      <alignment horizontal="center" vertical="center" wrapText="1"/>
    </xf>
    <xf numFmtId="0" fontId="10" fillId="9" borderId="1" xfId="1" applyFont="1" applyFill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wrapText="1"/>
    </xf>
    <xf numFmtId="49" fontId="5" fillId="9" borderId="1" xfId="1" applyNumberFormat="1" applyFont="1" applyFill="1" applyBorder="1" applyAlignment="1">
      <alignment horizontal="left" vertical="center" wrapText="1"/>
    </xf>
    <xf numFmtId="3" fontId="5" fillId="9" borderId="1" xfId="1" applyNumberFormat="1" applyFont="1" applyFill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left" vertical="center" wrapText="1"/>
    </xf>
    <xf numFmtId="3" fontId="11" fillId="0" borderId="1" xfId="1" applyNumberFormat="1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49" fontId="3" fillId="0" borderId="1" xfId="2" applyNumberFormat="1" applyFont="1" applyBorder="1" applyAlignment="1">
      <alignment vertical="center" wrapText="1"/>
    </xf>
    <xf numFmtId="0" fontId="3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center" vertical="center"/>
    </xf>
    <xf numFmtId="166" fontId="3" fillId="0" borderId="1" xfId="2" applyNumberFormat="1" applyFont="1" applyBorder="1" applyAlignment="1">
      <alignment horizontal="center" vertical="center"/>
    </xf>
    <xf numFmtId="0" fontId="11" fillId="5" borderId="1" xfId="1" applyFont="1" applyFill="1" applyBorder="1" applyAlignment="1">
      <alignment horizontal="center" vertical="center" wrapText="1"/>
    </xf>
    <xf numFmtId="49" fontId="11" fillId="0" borderId="1" xfId="1" applyNumberFormat="1" applyFont="1" applyBorder="1" applyAlignment="1">
      <alignment vertical="center" wrapText="1"/>
    </xf>
    <xf numFmtId="3" fontId="10" fillId="9" borderId="1" xfId="1" applyNumberFormat="1" applyFont="1" applyFill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 shrinkToFit="1"/>
    </xf>
    <xf numFmtId="3" fontId="5" fillId="9" borderId="1" xfId="1" applyNumberFormat="1" applyFont="1" applyFill="1" applyBorder="1" applyAlignment="1">
      <alignment horizontal="center" vertical="center" shrinkToFit="1"/>
    </xf>
    <xf numFmtId="3" fontId="10" fillId="9" borderId="1" xfId="1" applyNumberFormat="1" applyFont="1" applyFill="1" applyBorder="1" applyAlignment="1">
      <alignment horizontal="center" vertical="center" shrinkToFit="1"/>
    </xf>
    <xf numFmtId="0" fontId="10" fillId="0" borderId="1" xfId="1" applyFont="1" applyBorder="1" applyAlignment="1">
      <alignment horizontal="center" vertical="center" wrapText="1"/>
    </xf>
    <xf numFmtId="0" fontId="5" fillId="9" borderId="1" xfId="1" applyFont="1" applyFill="1" applyBorder="1" applyAlignment="1">
      <alignment horizontal="center" vertical="center"/>
    </xf>
    <xf numFmtId="49" fontId="3" fillId="9" borderId="1" xfId="1" applyNumberFormat="1" applyFont="1" applyFill="1" applyBorder="1" applyAlignment="1">
      <alignment horizontal="left" vertical="center" wrapText="1"/>
    </xf>
    <xf numFmtId="3" fontId="3" fillId="9" borderId="1" xfId="1" applyNumberFormat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3" fontId="11" fillId="0" borderId="1" xfId="3" applyNumberFormat="1" applyFont="1" applyBorder="1" applyAlignment="1">
      <alignment horizontal="center" vertical="center" wrapText="1"/>
    </xf>
    <xf numFmtId="3" fontId="10" fillId="9" borderId="1" xfId="1" applyNumberFormat="1" applyFont="1" applyFill="1" applyBorder="1" applyAlignment="1">
      <alignment horizontal="center" vertical="center"/>
    </xf>
    <xf numFmtId="0" fontId="10" fillId="4" borderId="1" xfId="1" applyFont="1" applyFill="1" applyBorder="1" applyAlignment="1">
      <alignment horizontal="center" vertical="center" wrapText="1"/>
    </xf>
    <xf numFmtId="0" fontId="5" fillId="4" borderId="1" xfId="1" applyFont="1" applyFill="1" applyBorder="1" applyAlignment="1">
      <alignment horizontal="center" vertical="center"/>
    </xf>
    <xf numFmtId="3" fontId="10" fillId="4" borderId="1" xfId="1" applyNumberFormat="1" applyFont="1" applyFill="1" applyBorder="1" applyAlignment="1">
      <alignment horizontal="center" vertical="center"/>
    </xf>
    <xf numFmtId="0" fontId="5" fillId="5" borderId="1" xfId="1" applyFont="1" applyFill="1" applyBorder="1" applyAlignment="1">
      <alignment horizontal="center" vertical="center" wrapText="1"/>
    </xf>
    <xf numFmtId="49" fontId="5" fillId="5" borderId="1" xfId="1" applyNumberFormat="1" applyFont="1" applyFill="1" applyBorder="1" applyAlignment="1">
      <alignment horizontal="left" vertical="center" wrapText="1"/>
    </xf>
    <xf numFmtId="0" fontId="3" fillId="0" borderId="1" xfId="1" applyFont="1" applyBorder="1" applyAlignment="1">
      <alignment vertical="center" wrapText="1"/>
    </xf>
    <xf numFmtId="0" fontId="11" fillId="0" borderId="1" xfId="1" applyFont="1" applyBorder="1" applyAlignment="1">
      <alignment horizontal="center" vertical="center"/>
    </xf>
    <xf numFmtId="0" fontId="3" fillId="0" borderId="1" xfId="9" applyFont="1" applyBorder="1" applyAlignment="1">
      <alignment horizontal="center"/>
    </xf>
    <xf numFmtId="0" fontId="3" fillId="0" borderId="1" xfId="9" applyFont="1" applyBorder="1" applyAlignment="1">
      <alignment horizontal="center" vertical="center"/>
    </xf>
    <xf numFmtId="0" fontId="3" fillId="0" borderId="1" xfId="9" applyFont="1" applyBorder="1" applyAlignment="1">
      <alignment vertical="center" wrapText="1"/>
    </xf>
    <xf numFmtId="0" fontId="11" fillId="0" borderId="1" xfId="9" applyFont="1" applyBorder="1" applyAlignment="1">
      <alignment horizontal="center" vertical="center" wrapText="1"/>
    </xf>
    <xf numFmtId="0" fontId="11" fillId="0" borderId="1" xfId="9" applyFont="1" applyBorder="1" applyAlignment="1">
      <alignment vertical="center" wrapText="1"/>
    </xf>
    <xf numFmtId="0" fontId="3" fillId="0" borderId="1" xfId="9" applyFont="1" applyBorder="1" applyAlignment="1">
      <alignment horizontal="center" vertical="center" wrapText="1"/>
    </xf>
    <xf numFmtId="0" fontId="3" fillId="11" borderId="1" xfId="1" applyFont="1" applyFill="1" applyBorder="1" applyAlignment="1">
      <alignment horizontal="center" vertical="center" wrapText="1"/>
    </xf>
    <xf numFmtId="49" fontId="3" fillId="11" borderId="1" xfId="1" applyNumberFormat="1" applyFont="1" applyFill="1" applyBorder="1" applyAlignment="1">
      <alignment horizontal="left" vertical="center" wrapText="1"/>
    </xf>
    <xf numFmtId="3" fontId="3" fillId="11" borderId="1" xfId="1" applyNumberFormat="1" applyFont="1" applyFill="1" applyBorder="1" applyAlignment="1">
      <alignment horizontal="center" vertical="center" wrapText="1"/>
    </xf>
    <xf numFmtId="3" fontId="3" fillId="6" borderId="1" xfId="1" applyNumberFormat="1" applyFont="1" applyFill="1" applyBorder="1" applyAlignment="1">
      <alignment horizontal="center" vertical="center" wrapText="1"/>
    </xf>
    <xf numFmtId="3" fontId="5" fillId="6" borderId="1" xfId="1" applyNumberFormat="1" applyFont="1" applyFill="1" applyBorder="1" applyAlignment="1">
      <alignment horizontal="center" vertical="center" wrapText="1"/>
    </xf>
    <xf numFmtId="0" fontId="10" fillId="0" borderId="1" xfId="1" applyFont="1" applyBorder="1" applyAlignment="1">
      <alignment horizontal="left" vertical="center" wrapText="1"/>
    </xf>
    <xf numFmtId="0" fontId="3" fillId="0" borderId="1" xfId="1" applyFont="1" applyBorder="1" applyAlignment="1">
      <alignment horizontal="left" vertical="center"/>
    </xf>
    <xf numFmtId="0" fontId="2" fillId="0" borderId="1" xfId="1" applyBorder="1"/>
    <xf numFmtId="49" fontId="11" fillId="0" borderId="1" xfId="3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left" vertical="center" wrapText="1"/>
    </xf>
    <xf numFmtId="3" fontId="10" fillId="0" borderId="1" xfId="1" applyNumberFormat="1" applyFont="1" applyBorder="1" applyAlignment="1">
      <alignment horizontal="center" vertical="center"/>
    </xf>
    <xf numFmtId="3" fontId="3" fillId="0" borderId="1" xfId="11" applyNumberFormat="1" applyFont="1" applyBorder="1" applyAlignment="1">
      <alignment horizontal="center" vertical="center"/>
    </xf>
    <xf numFmtId="0" fontId="8" fillId="9" borderId="1" xfId="1" applyFont="1" applyFill="1" applyBorder="1" applyAlignment="1">
      <alignment horizontal="center" vertical="center" wrapText="1"/>
    </xf>
    <xf numFmtId="49" fontId="8" fillId="9" borderId="1" xfId="1" applyNumberFormat="1" applyFont="1" applyFill="1" applyBorder="1" applyAlignment="1">
      <alignment horizontal="left" vertical="center" wrapText="1"/>
    </xf>
    <xf numFmtId="3" fontId="8" fillId="9" borderId="1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49" fontId="8" fillId="3" borderId="1" xfId="1" applyNumberFormat="1" applyFont="1" applyFill="1" applyBorder="1" applyAlignment="1">
      <alignment horizontal="left" vertical="center" wrapText="1"/>
    </xf>
    <xf numFmtId="3" fontId="8" fillId="3" borderId="1" xfId="1" applyNumberFormat="1" applyFont="1" applyFill="1" applyBorder="1" applyAlignment="1">
      <alignment horizontal="center" vertical="center" wrapText="1"/>
    </xf>
    <xf numFmtId="3" fontId="8" fillId="8" borderId="1" xfId="1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vertical="center"/>
    </xf>
    <xf numFmtId="0" fontId="21" fillId="0" borderId="1" xfId="10" applyBorder="1"/>
    <xf numFmtId="0" fontId="12" fillId="0" borderId="1" xfId="1" applyFont="1" applyBorder="1"/>
    <xf numFmtId="0" fontId="9" fillId="13" borderId="0" xfId="1" applyFont="1" applyFill="1"/>
    <xf numFmtId="0" fontId="26" fillId="0" borderId="0" xfId="0" applyFont="1"/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3" fontId="3" fillId="0" borderId="3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1" fillId="0" borderId="1" xfId="7" applyFont="1" applyBorder="1" applyAlignment="1">
      <alignment vertical="center" wrapText="1"/>
    </xf>
    <xf numFmtId="0" fontId="2" fillId="14" borderId="0" xfId="1" applyFill="1"/>
    <xf numFmtId="3" fontId="8" fillId="6" borderId="1" xfId="1" applyNumberFormat="1" applyFont="1" applyFill="1" applyBorder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 wrapText="1"/>
    </xf>
    <xf numFmtId="49" fontId="5" fillId="4" borderId="5" xfId="1" applyNumberFormat="1" applyFont="1" applyFill="1" applyBorder="1" applyAlignment="1">
      <alignment horizontal="left" vertical="center" wrapText="1"/>
    </xf>
    <xf numFmtId="3" fontId="5" fillId="4" borderId="5" xfId="1" applyNumberFormat="1" applyFont="1" applyFill="1" applyBorder="1" applyAlignment="1">
      <alignment horizontal="center" vertical="center" wrapText="1"/>
    </xf>
    <xf numFmtId="3" fontId="5" fillId="5" borderId="5" xfId="1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2" fillId="13" borderId="0" xfId="1" applyFill="1"/>
    <xf numFmtId="0" fontId="2" fillId="15" borderId="0" xfId="1" applyFill="1"/>
    <xf numFmtId="0" fontId="9" fillId="15" borderId="0" xfId="1" applyFont="1" applyFill="1"/>
    <xf numFmtId="0" fontId="26" fillId="13" borderId="0" xfId="0" applyFont="1" applyFill="1"/>
    <xf numFmtId="0" fontId="12" fillId="15" borderId="0" xfId="1" applyFont="1" applyFill="1"/>
    <xf numFmtId="3" fontId="5" fillId="7" borderId="1" xfId="14" applyNumberFormat="1" applyFont="1" applyFill="1" applyBorder="1" applyAlignment="1">
      <alignment horizontal="center" vertical="center" wrapText="1"/>
    </xf>
    <xf numFmtId="49" fontId="3" fillId="0" borderId="1" xfId="14" applyNumberFormat="1" applyFont="1" applyBorder="1" applyAlignment="1">
      <alignment horizontal="left" vertical="center" wrapText="1"/>
    </xf>
    <xf numFmtId="49" fontId="3" fillId="0" borderId="3" xfId="14" applyNumberFormat="1" applyFont="1" applyBorder="1" applyAlignment="1">
      <alignment horizontal="left" vertical="center" wrapText="1"/>
    </xf>
    <xf numFmtId="4" fontId="3" fillId="0" borderId="7" xfId="0" applyNumberFormat="1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horizontal="left" vertical="center" wrapText="1"/>
    </xf>
    <xf numFmtId="49" fontId="3" fillId="0" borderId="5" xfId="14" applyNumberFormat="1" applyFont="1" applyBorder="1" applyAlignment="1">
      <alignment horizontal="left" vertical="center" wrapText="1"/>
    </xf>
    <xf numFmtId="4" fontId="3" fillId="0" borderId="5" xfId="0" applyNumberFormat="1" applyFont="1" applyBorder="1" applyAlignment="1">
      <alignment horizontal="left" vertical="center" wrapText="1"/>
    </xf>
    <xf numFmtId="3" fontId="3" fillId="0" borderId="1" xfId="14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/>
    </xf>
    <xf numFmtId="0" fontId="3" fillId="0" borderId="1" xfId="14" applyFont="1" applyBorder="1" applyAlignment="1">
      <alignment horizontal="center" vertical="center" wrapText="1"/>
    </xf>
    <xf numFmtId="0" fontId="3" fillId="0" borderId="5" xfId="0" applyFont="1" applyBorder="1" applyAlignment="1">
      <alignment horizontal="justify" vertical="center"/>
    </xf>
    <xf numFmtId="0" fontId="3" fillId="0" borderId="2" xfId="0" applyFont="1" applyBorder="1" applyAlignment="1">
      <alignment horizontal="left" vertical="center" wrapText="1"/>
    </xf>
    <xf numFmtId="0" fontId="11" fillId="0" borderId="1" xfId="14" applyFont="1" applyBorder="1" applyAlignment="1">
      <alignment horizontal="center" vertical="center" wrapText="1"/>
    </xf>
    <xf numFmtId="49" fontId="11" fillId="0" borderId="1" xfId="14" applyNumberFormat="1" applyFont="1" applyBorder="1" applyAlignment="1">
      <alignment horizontal="left" vertical="center" wrapText="1"/>
    </xf>
    <xf numFmtId="165" fontId="3" fillId="0" borderId="0" xfId="1" applyNumberFormat="1" applyFont="1" applyAlignment="1">
      <alignment horizontal="right" vertical="center"/>
    </xf>
    <xf numFmtId="165" fontId="3" fillId="0" borderId="0" xfId="1" applyNumberFormat="1" applyFont="1" applyAlignment="1">
      <alignment vertical="center"/>
    </xf>
    <xf numFmtId="0" fontId="28" fillId="0" borderId="1" xfId="9" applyFont="1" applyBorder="1" applyAlignment="1">
      <alignment horizontal="left" vertical="center" wrapText="1"/>
    </xf>
    <xf numFmtId="0" fontId="28" fillId="0" borderId="1" xfId="9" applyFont="1" applyBorder="1" applyAlignment="1">
      <alignment horizontal="center" vertical="center"/>
    </xf>
    <xf numFmtId="0" fontId="28" fillId="0" borderId="6" xfId="9" applyFont="1" applyBorder="1" applyAlignment="1">
      <alignment horizontal="center" vertical="center" wrapText="1"/>
    </xf>
    <xf numFmtId="3" fontId="28" fillId="0" borderId="6" xfId="9" applyNumberFormat="1" applyFont="1" applyBorder="1" applyAlignment="1">
      <alignment horizontal="center" vertical="center"/>
    </xf>
    <xf numFmtId="0" fontId="2" fillId="16" borderId="0" xfId="1" applyFill="1"/>
    <xf numFmtId="0" fontId="12" fillId="16" borderId="0" xfId="1" applyFont="1" applyFill="1" applyAlignment="1">
      <alignment vertical="center"/>
    </xf>
    <xf numFmtId="0" fontId="26" fillId="16" borderId="0" xfId="0" applyFont="1" applyFill="1"/>
    <xf numFmtId="0" fontId="13" fillId="16" borderId="0" xfId="1" applyFont="1" applyFill="1"/>
    <xf numFmtId="0" fontId="9" fillId="16" borderId="0" xfId="1" applyFont="1" applyFill="1"/>
    <xf numFmtId="0" fontId="0" fillId="3" borderId="1" xfId="1" applyFont="1" applyFill="1" applyBorder="1" applyAlignment="1">
      <alignment horizontal="center" vertical="center" wrapText="1"/>
    </xf>
    <xf numFmtId="0" fontId="2" fillId="16" borderId="0" xfId="1" applyFill="1" applyAlignment="1">
      <alignment vertical="center"/>
    </xf>
    <xf numFmtId="0" fontId="0" fillId="16" borderId="0" xfId="0" applyFill="1"/>
    <xf numFmtId="0" fontId="12" fillId="16" borderId="0" xfId="1" applyFont="1" applyFill="1"/>
    <xf numFmtId="0" fontId="3" fillId="0" borderId="0" xfId="1" applyFont="1"/>
    <xf numFmtId="0" fontId="22" fillId="16" borderId="0" xfId="1" applyFont="1" applyFill="1"/>
    <xf numFmtId="0" fontId="4" fillId="16" borderId="0" xfId="0" applyFont="1" applyFill="1"/>
    <xf numFmtId="4" fontId="3" fillId="0" borderId="1" xfId="4" applyNumberFormat="1" applyFont="1" applyBorder="1" applyAlignment="1">
      <alignment horizontal="center" vertical="center"/>
    </xf>
    <xf numFmtId="4" fontId="30" fillId="0" borderId="1" xfId="0" applyNumberFormat="1" applyFont="1" applyBorder="1" applyAlignment="1">
      <alignment horizontal="left" vertical="center" wrapText="1"/>
    </xf>
    <xf numFmtId="0" fontId="3" fillId="0" borderId="1" xfId="9" applyFont="1" applyBorder="1" applyAlignment="1">
      <alignment horizontal="left" vertical="center" wrapText="1"/>
    </xf>
    <xf numFmtId="0" fontId="3" fillId="0" borderId="6" xfId="9" applyFont="1" applyBorder="1" applyAlignment="1">
      <alignment horizontal="center" vertical="center" wrapText="1"/>
    </xf>
    <xf numFmtId="3" fontId="3" fillId="0" borderId="6" xfId="9" applyNumberFormat="1" applyFont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49" fontId="5" fillId="6" borderId="1" xfId="1" applyNumberFormat="1" applyFont="1" applyFill="1" applyBorder="1" applyAlignment="1">
      <alignment horizontal="left" vertical="center" wrapText="1"/>
    </xf>
    <xf numFmtId="3" fontId="10" fillId="6" borderId="1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11" fillId="0" borderId="0" xfId="1" applyFont="1"/>
    <xf numFmtId="0" fontId="5" fillId="3" borderId="3" xfId="1" applyFont="1" applyFill="1" applyBorder="1" applyAlignment="1">
      <alignment horizontal="center" vertical="center" wrapText="1"/>
    </xf>
    <xf numFmtId="49" fontId="5" fillId="3" borderId="3" xfId="1" applyNumberFormat="1" applyFont="1" applyFill="1" applyBorder="1" applyAlignment="1">
      <alignment horizontal="left" vertical="center" wrapText="1"/>
    </xf>
    <xf numFmtId="3" fontId="5" fillId="3" borderId="3" xfId="1" applyNumberFormat="1" applyFont="1" applyFill="1" applyBorder="1" applyAlignment="1">
      <alignment horizontal="center" vertical="center" wrapText="1"/>
    </xf>
    <xf numFmtId="3" fontId="5" fillId="8" borderId="3" xfId="1" applyNumberFormat="1" applyFont="1" applyFill="1" applyBorder="1" applyAlignment="1">
      <alignment horizontal="center" vertical="center" wrapText="1"/>
    </xf>
    <xf numFmtId="0" fontId="5" fillId="4" borderId="0" xfId="1" applyFont="1" applyFill="1" applyAlignment="1">
      <alignment horizontal="center" vertical="center" wrapText="1"/>
    </xf>
    <xf numFmtId="3" fontId="5" fillId="4" borderId="0" xfId="1" applyNumberFormat="1" applyFont="1" applyFill="1" applyAlignment="1">
      <alignment horizontal="center" vertical="center" wrapText="1"/>
    </xf>
    <xf numFmtId="3" fontId="5" fillId="5" borderId="0" xfId="1" applyNumberFormat="1" applyFont="1" applyFill="1" applyAlignment="1">
      <alignment horizontal="center" vertical="center" wrapText="1"/>
    </xf>
    <xf numFmtId="0" fontId="5" fillId="4" borderId="0" xfId="1" applyFont="1" applyFill="1" applyAlignment="1">
      <alignment horizontal="left" vertical="center" wrapText="1"/>
    </xf>
    <xf numFmtId="0" fontId="13" fillId="0" borderId="1" xfId="1" applyFont="1" applyBorder="1"/>
    <xf numFmtId="0" fontId="22" fillId="0" borderId="1" xfId="1" applyFont="1" applyBorder="1"/>
    <xf numFmtId="0" fontId="10" fillId="6" borderId="1" xfId="1" applyFont="1" applyFill="1" applyBorder="1" applyAlignment="1">
      <alignment horizontal="center" vertical="center" wrapText="1"/>
    </xf>
    <xf numFmtId="49" fontId="5" fillId="6" borderId="5" xfId="1" applyNumberFormat="1" applyFont="1" applyFill="1" applyBorder="1" applyAlignment="1">
      <alignment horizontal="left" vertical="center" wrapText="1"/>
    </xf>
    <xf numFmtId="0" fontId="5" fillId="6" borderId="1" xfId="1" applyFont="1" applyFill="1" applyBorder="1" applyAlignment="1">
      <alignment horizontal="center" vertical="center" wrapText="1"/>
    </xf>
    <xf numFmtId="0" fontId="12" fillId="17" borderId="0" xfId="1" applyFont="1" applyFill="1"/>
    <xf numFmtId="0" fontId="11" fillId="17" borderId="0" xfId="1" applyFont="1" applyFill="1"/>
    <xf numFmtId="0" fontId="3" fillId="0" borderId="1" xfId="9" applyFont="1" applyBorder="1" applyAlignment="1">
      <alignment vertical="center"/>
    </xf>
    <xf numFmtId="0" fontId="12" fillId="17" borderId="0" xfId="1" applyFont="1" applyFill="1" applyAlignment="1">
      <alignment vertical="center"/>
    </xf>
    <xf numFmtId="0" fontId="7" fillId="0" borderId="5" xfId="1" applyFont="1" applyBorder="1" applyAlignment="1">
      <alignment horizontal="center" vertical="center" wrapText="1"/>
    </xf>
    <xf numFmtId="165" fontId="3" fillId="0" borderId="0" xfId="1" applyNumberFormat="1" applyFont="1" applyAlignment="1">
      <alignment horizontal="left" vertical="center"/>
    </xf>
    <xf numFmtId="3" fontId="3" fillId="0" borderId="0" xfId="1" applyNumberFormat="1" applyFont="1" applyAlignment="1">
      <alignment horizontal="left" vertical="center"/>
    </xf>
    <xf numFmtId="0" fontId="28" fillId="0" borderId="0" xfId="1" applyFont="1" applyAlignment="1">
      <alignment horizontal="left" vertical="center"/>
    </xf>
    <xf numFmtId="3" fontId="3" fillId="0" borderId="0" xfId="1" applyNumberFormat="1" applyFont="1" applyAlignment="1">
      <alignment horizontal="left" vertical="center" wrapText="1"/>
    </xf>
    <xf numFmtId="3" fontId="5" fillId="0" borderId="0" xfId="1" applyNumberFormat="1" applyFont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5" fillId="0" borderId="0" xfId="1" applyFont="1" applyAlignment="1">
      <alignment horizontal="left" vertical="center" wrapText="1"/>
    </xf>
    <xf numFmtId="0" fontId="4" fillId="0" borderId="0" xfId="0" applyFont="1"/>
    <xf numFmtId="0" fontId="25" fillId="0" borderId="0" xfId="1" applyFont="1" applyAlignment="1">
      <alignment horizontal="left" vertical="center"/>
    </xf>
    <xf numFmtId="0" fontId="11" fillId="0" borderId="1" xfId="3" applyFont="1" applyBorder="1" applyAlignment="1">
      <alignment horizontal="left" vertical="center" wrapText="1"/>
    </xf>
    <xf numFmtId="0" fontId="3" fillId="0" borderId="5" xfId="1" applyFont="1" applyBorder="1" applyAlignment="1">
      <alignment horizontal="center" vertical="center" wrapText="1"/>
    </xf>
    <xf numFmtId="49" fontId="3" fillId="0" borderId="5" xfId="1" applyNumberFormat="1" applyFont="1" applyBorder="1" applyAlignment="1">
      <alignment horizontal="left" vertical="center" wrapText="1"/>
    </xf>
    <xf numFmtId="3" fontId="3" fillId="0" borderId="5" xfId="1" applyNumberFormat="1" applyFont="1" applyBorder="1" applyAlignment="1">
      <alignment horizontal="center" vertical="center" wrapText="1"/>
    </xf>
    <xf numFmtId="4" fontId="3" fillId="0" borderId="1" xfId="1" applyNumberFormat="1" applyFont="1" applyBorder="1" applyAlignment="1">
      <alignment horizontal="left" vertical="center" wrapText="1"/>
    </xf>
    <xf numFmtId="49" fontId="3" fillId="0" borderId="1" xfId="1" applyNumberFormat="1" applyFont="1" applyBorder="1" applyAlignment="1">
      <alignment vertical="center" wrapText="1"/>
    </xf>
    <xf numFmtId="3" fontId="3" fillId="0" borderId="6" xfId="1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 wrapText="1"/>
    </xf>
    <xf numFmtId="0" fontId="11" fillId="0" borderId="3" xfId="1" applyFont="1" applyBorder="1" applyAlignment="1">
      <alignment horizontal="center" vertical="center" wrapText="1"/>
    </xf>
    <xf numFmtId="3" fontId="11" fillId="0" borderId="3" xfId="1" applyNumberFormat="1" applyFont="1" applyBorder="1" applyAlignment="1">
      <alignment horizontal="center" vertical="center" wrapText="1"/>
    </xf>
    <xf numFmtId="0" fontId="22" fillId="0" borderId="5" xfId="1" applyFont="1" applyBorder="1"/>
    <xf numFmtId="0" fontId="5" fillId="18" borderId="1" xfId="1" applyFont="1" applyFill="1" applyBorder="1" applyAlignment="1">
      <alignment horizontal="center" vertical="center" wrapText="1"/>
    </xf>
    <xf numFmtId="49" fontId="5" fillId="18" borderId="1" xfId="1" applyNumberFormat="1" applyFont="1" applyFill="1" applyBorder="1" applyAlignment="1">
      <alignment horizontal="left" vertical="center" wrapText="1"/>
    </xf>
    <xf numFmtId="3" fontId="5" fillId="18" borderId="1" xfId="1" applyNumberFormat="1" applyFont="1" applyFill="1" applyBorder="1" applyAlignment="1">
      <alignment horizontal="center" vertical="center" wrapText="1"/>
    </xf>
    <xf numFmtId="3" fontId="3" fillId="0" borderId="0" xfId="1" applyNumberFormat="1" applyFont="1" applyAlignment="1">
      <alignment horizontal="center" vertical="center" wrapText="1"/>
    </xf>
    <xf numFmtId="0" fontId="6" fillId="0" borderId="4" xfId="1" applyFont="1" applyBorder="1" applyAlignment="1">
      <alignment horizontal="center" vertical="center"/>
    </xf>
    <xf numFmtId="165" fontId="3" fillId="0" borderId="0" xfId="1" applyNumberFormat="1" applyFont="1" applyAlignment="1">
      <alignment horizontal="left" vertical="center"/>
    </xf>
    <xf numFmtId="165" fontId="3" fillId="0" borderId="0" xfId="1" applyNumberFormat="1" applyFont="1" applyAlignment="1">
      <alignment horizontal="right" vertical="center"/>
    </xf>
    <xf numFmtId="0" fontId="6" fillId="0" borderId="0" xfId="1" applyFont="1" applyAlignment="1">
      <alignment horizontal="center" vertical="center" wrapText="1"/>
    </xf>
    <xf numFmtId="0" fontId="6" fillId="0" borderId="0" xfId="1" applyFont="1" applyAlignment="1">
      <alignment horizontal="center" vertical="center"/>
    </xf>
  </cellXfs>
  <cellStyles count="24">
    <cellStyle name="Excel Built-in Normal" xfId="18"/>
    <cellStyle name="Обычный" xfId="0" builtinId="0"/>
    <cellStyle name="Обычный 2" xfId="9"/>
    <cellStyle name="Обычный 2 12" xfId="3"/>
    <cellStyle name="Обычный 2 3 2" xfId="4"/>
    <cellStyle name="Обычный 2 3 2 5" xfId="7"/>
    <cellStyle name="Обычный 2 8 2" xfId="5"/>
    <cellStyle name="Обычный 4" xfId="10"/>
    <cellStyle name="Обычный 5 3 2 2" xfId="22"/>
    <cellStyle name="Обычный 5 3 2 3 2" xfId="21"/>
    <cellStyle name="Обычный 5 3 2 4" xfId="6"/>
    <cellStyle name="Обычный 5 3 2 4 2" xfId="11"/>
    <cellStyle name="Обычный 5 3 2 4 2 4" xfId="12"/>
    <cellStyle name="Обычный 5 3 3 2 2" xfId="15"/>
    <cellStyle name="Обычный 5 3 3 2 2 2" xfId="20"/>
    <cellStyle name="Обычный 5 4" xfId="2"/>
    <cellStyle name="Обычный 8 2" xfId="1"/>
    <cellStyle name="Обычный 8 2 2" xfId="14"/>
    <cellStyle name="Обычный 9 3 3 3 2" xfId="23"/>
    <cellStyle name="Процентный 2" xfId="16"/>
    <cellStyle name="Процентный 3" xfId="17"/>
    <cellStyle name="Процентный 5 2" xfId="19"/>
    <cellStyle name="Финансовый 2" xfId="8"/>
    <cellStyle name="Финансовый 2 2" xfId="13"/>
  </cellStyles>
  <dxfs count="0"/>
  <tableStyles count="0" defaultTableStyle="TableStyleMedium2" defaultPivotStyle="PivotStyleLight16"/>
  <colors>
    <mruColors>
      <color rgb="FF99FF33"/>
      <color rgb="FFFF66FF"/>
      <color rgb="FF66FFFF"/>
      <color rgb="FFFF7C80"/>
      <color rgb="FF63FBE2"/>
      <color rgb="FF00FFCC"/>
      <color rgb="FF9933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" name="Shape 3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779545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" name="Shape 3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" name="Shap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6" name="Shape 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" name="Shape 3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8" name="Shape 3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" name="Shape 3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0" name="Shape 3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2" name="Shape 3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3" name="Shape 3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4" name="Shape 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5" name="Shape 3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6" name="Shape 3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7" name="Shape 3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8" name="Shape 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9" name="Shape 3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" name="Shape 3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5029200" y="779545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1" name="Shape 3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502920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" name="Shape 3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502920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3" name="Shape 3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2920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4" name="Shape 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5029200" y="779745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5" name="Shape 3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502920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6" name="Shape 3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2920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7" name="Shape 3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502920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" name="Shape 3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5029200" y="7803832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9" name="Shape 3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2920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0" name="Shape 3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02920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1" name="Shape 3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02920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2" name="Shape 3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029200" y="7805832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3" name="Shape 3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02920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4" name="Shape 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02920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5" name="Shape 3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502920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6" name="Shape 3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5029200" y="7807833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7" name="Shape 3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8" name="Shape 3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9" name="Shape 3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0" name="Shape 3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1" name="Shape 3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2" name="Shape 3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3" name="Shape 3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4" name="Shape 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" name="Shape 3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6" name="Shape 3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7" name="Shape 3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8" name="Shape 3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9" name="Shape 3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50" name="Shape 3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51" name="Shape 3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52" name="Shape 3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53" name="Shape 3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5038725" y="22574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4" name="Shape 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5" name="Shape 3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6" name="Shape 3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7" name="Shape 3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8" name="Shape 3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9" name="Shape 3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499110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60" name="Shape 3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499110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61" name="Shape 3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499110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62" name="Shape 3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99110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63" name="Shape 3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4991100" y="118329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64" name="Shape 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4991434" y="5748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65" name="Shape 3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4991434" y="5748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66" name="Shape 3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4991434" y="5748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67" name="Shape 3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4991434" y="5748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68" name="Shape 3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4991434" y="5748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69" name="Shape 3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0" y="125235368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0" name="Shape 3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0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1" name="Shape 3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0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2" name="Shape 3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0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3" name="Shape 3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0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4" name="Shape 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0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5" name="Shape 3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0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6" name="Shape 3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0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77" name="Shape 3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0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78" name="Shape 3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0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79" name="Shape 3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0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80" name="Shape 3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0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81" name="Shape 3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0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82" name="Shape 3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0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83" name="Shape 3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0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84" name="Shape 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0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85" name="Shape 3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0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86" name="Shape 3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5125118" y="125235368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87" name="Shape 3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5125118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88" name="Shape 3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5125118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89" name="Shape 3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5125118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0" name="Shape 3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5125118" y="1252554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1" name="Shape 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5125118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2" name="Shape 3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5125118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3" name="Shape 3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5125118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94" name="Shape 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5125118" y="125318921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95" name="Shape 3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5125118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96" name="Shape 3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5125118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97" name="Shape 3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5125118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98" name="Shape 3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5125118" y="1255194474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99" name="Shape 3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5125118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00" name="Shape 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5125118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01" name="Shape 3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5125118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02" name="Shape 3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5125118" y="1263081842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3" name="Shape 3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4" name="Shape 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5" name="Shape 3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6" name="Shape 3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7" name="Shape 3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8" name="Shape 3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09" name="Shape 3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0" name="Shape 3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1" name="Shape 3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2" name="Shape 3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3" name="Shape 3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4" name="Shape 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5" name="Shape 3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6" name="Shape 3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7" name="Shape 3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8" name="Shape 3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19" name="Shape 3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5125118" y="1267493421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0" name="Shape 3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0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1" name="Shape 3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0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2" name="Shape 3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0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3" name="Shape 3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0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4" name="Shape 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0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5" name="Shape 3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5125118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6" name="Shape 3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5125118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7" name="Shape 3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5125118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8" name="Shape 3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5125118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29" name="Shape 3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5125118" y="1203425263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130" name="Shape 3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5125118" y="121024315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131" name="Shape 3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5125118" y="121024315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132" name="Shape 3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5125118" y="121024315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133" name="Shape 3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5125118" y="121024315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134" name="Shape 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5125118" y="121024315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135" name="Shape 3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17145000" y="126829411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136" name="Shape 3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17145000" y="126829411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137" name="Shape 3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17145000" y="126829411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138" name="Shape 3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17145000" y="126829411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39" name="Shape 3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0" y="12889992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0" name="Shape 3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1" name="Shape 3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2" name="Shape 3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3" name="Shape 3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4" name="Shape 3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5" name="Shape 3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6" name="Shape 3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47" name="Shape 3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48" name="Shape 3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49" name="Shape 3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50" name="Shape 3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51" name="Shape 3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52" name="Shape 3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53" name="Shape 3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54" name="Shape 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55" name="Shape 3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56" name="Shape 3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SpPr txBox="1"/>
      </xdr:nvSpPr>
      <xdr:spPr>
        <a:xfrm>
          <a:off x="0" y="12889992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57" name="Shape 3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58" name="Shape 3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59" name="Shape 3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60" name="Shape 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61" name="Shape 3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62" name="Shape 3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63" name="Shape 3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164" name="Shape 3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65" name="Shape 3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66" name="Shape 3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67" name="Shape 3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168" name="Shape 3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69" name="Shape 3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70" name="Shape 3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71" name="Shape 3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172" name="Shape 3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3" name="Shape 3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4" name="Shape 3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5" name="Shape 3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6" name="Shape 3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7" name="Shape 3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8" name="Shape 3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79" name="Shape 3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0" name="Shape 3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1" name="Shape 3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2" name="Shape 3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3" name="Shape 3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4" name="Shape 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5" name="Shape 3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6" name="Shape 3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7" name="Shape 3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8" name="Shape 3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189" name="Shape 3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 txBox="1"/>
      </xdr:nvSpPr>
      <xdr:spPr>
        <a:xfrm>
          <a:off x="0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0" name="Shape 3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1" name="Shape 3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2" name="Shape 3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3" name="Shape 3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4" name="Shape 3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5" name="Shape 3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6" name="Shape 3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7" name="Shape 3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8" name="Shape 3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199" name="Shape 3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00" name="Shape 3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 txBox="1"/>
      </xdr:nvSpPr>
      <xdr:spPr>
        <a:xfrm>
          <a:off x="0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01" name="Shape 3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 txBox="1"/>
      </xdr:nvSpPr>
      <xdr:spPr>
        <a:xfrm>
          <a:off x="0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02" name="Shape 3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SpPr txBox="1"/>
      </xdr:nvSpPr>
      <xdr:spPr>
        <a:xfrm>
          <a:off x="0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03" name="Shape 3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SpPr txBox="1"/>
      </xdr:nvSpPr>
      <xdr:spPr>
        <a:xfrm>
          <a:off x="0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04" name="Shape 3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 txBox="1"/>
      </xdr:nvSpPr>
      <xdr:spPr>
        <a:xfrm>
          <a:off x="0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5" name="Shape 3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 txBox="1"/>
      </xdr:nvSpPr>
      <xdr:spPr>
        <a:xfrm>
          <a:off x="0" y="12889992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6" name="Shape 3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7" name="Shape 3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8" name="Shape 3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09" name="Shape 3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SpPr txBox="1"/>
      </xdr:nvSpPr>
      <xdr:spPr>
        <a:xfrm>
          <a:off x="0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10" name="Shape 3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11" name="Shape 3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12" name="Shape 3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13" name="Shape 3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 txBox="1"/>
      </xdr:nvSpPr>
      <xdr:spPr>
        <a:xfrm>
          <a:off x="0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14" name="Shape 3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15" name="Shape 3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16" name="Shape 3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17" name="Shape 3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0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18" name="Shape 3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19" name="Shape 3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20" name="Shape 3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21" name="Shape 3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 txBox="1"/>
      </xdr:nvSpPr>
      <xdr:spPr>
        <a:xfrm>
          <a:off x="0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2" name="Shape 3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 txBox="1"/>
      </xdr:nvSpPr>
      <xdr:spPr>
        <a:xfrm>
          <a:off x="5305425" y="12889992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3" name="Shape 3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SpPr txBox="1"/>
      </xdr:nvSpPr>
      <xdr:spPr>
        <a:xfrm>
          <a:off x="5305425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4" name="Shape 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SpPr txBox="1"/>
      </xdr:nvSpPr>
      <xdr:spPr>
        <a:xfrm>
          <a:off x="5305425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5" name="Shape 3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SpPr txBox="1"/>
      </xdr:nvSpPr>
      <xdr:spPr>
        <a:xfrm>
          <a:off x="5305425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6" name="Shape 3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SpPr txBox="1"/>
      </xdr:nvSpPr>
      <xdr:spPr>
        <a:xfrm>
          <a:off x="5305425" y="1289199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7" name="Shape 3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 txBox="1"/>
      </xdr:nvSpPr>
      <xdr:spPr>
        <a:xfrm>
          <a:off x="5305425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8" name="Shape 3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SpPr txBox="1"/>
      </xdr:nvSpPr>
      <xdr:spPr>
        <a:xfrm>
          <a:off x="5305425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29" name="Shape 3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SpPr txBox="1"/>
      </xdr:nvSpPr>
      <xdr:spPr>
        <a:xfrm>
          <a:off x="5305425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30" name="Shape 3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 txBox="1"/>
      </xdr:nvSpPr>
      <xdr:spPr>
        <a:xfrm>
          <a:off x="5305425" y="12898374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31" name="Shape 3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SpPr txBox="1"/>
      </xdr:nvSpPr>
      <xdr:spPr>
        <a:xfrm>
          <a:off x="5305425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32" name="Shape 3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 txBox="1"/>
      </xdr:nvSpPr>
      <xdr:spPr>
        <a:xfrm>
          <a:off x="5305425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33" name="Shape 3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 txBox="1"/>
      </xdr:nvSpPr>
      <xdr:spPr>
        <a:xfrm>
          <a:off x="5305425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34" name="Shape 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 txBox="1"/>
      </xdr:nvSpPr>
      <xdr:spPr>
        <a:xfrm>
          <a:off x="5305425" y="12918376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35" name="Shape 3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 txBox="1"/>
      </xdr:nvSpPr>
      <xdr:spPr>
        <a:xfrm>
          <a:off x="5305425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36" name="Shape 3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 txBox="1"/>
      </xdr:nvSpPr>
      <xdr:spPr>
        <a:xfrm>
          <a:off x="5305425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37" name="Shape 3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5305425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38" name="Shape 3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 txBox="1"/>
      </xdr:nvSpPr>
      <xdr:spPr>
        <a:xfrm>
          <a:off x="5305425" y="13002482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39" name="Shape 3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0" name="Shape 3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1" name="Shape 3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2" name="Shape 3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3" name="Shape 3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4" name="Shape 3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5" name="Shape 3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6" name="Shape 3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7" name="Shape 3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8" name="Shape 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49" name="Shape 3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0" name="Shape 3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1" name="Shape 3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2" name="Shape 3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3" name="Shape 3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4" name="Shape 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255" name="Shape 3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SpPr txBox="1"/>
      </xdr:nvSpPr>
      <xdr:spPr>
        <a:xfrm>
          <a:off x="5305425" y="13050869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56" name="Shape 3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57" name="Shape 3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58" name="Shape 3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59" name="Shape 3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0" name="Shape 3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 txBox="1"/>
      </xdr:nvSpPr>
      <xdr:spPr>
        <a:xfrm>
          <a:off x="0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1" name="Shape 3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 txBox="1"/>
      </xdr:nvSpPr>
      <xdr:spPr>
        <a:xfrm>
          <a:off x="5305425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2" name="Shape 3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 txBox="1"/>
      </xdr:nvSpPr>
      <xdr:spPr>
        <a:xfrm>
          <a:off x="5305425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3" name="Shape 3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SpPr txBox="1"/>
      </xdr:nvSpPr>
      <xdr:spPr>
        <a:xfrm>
          <a:off x="5305425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4" name="Shape 3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SpPr txBox="1"/>
      </xdr:nvSpPr>
      <xdr:spPr>
        <a:xfrm>
          <a:off x="5305425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265" name="Shape 3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SpPr txBox="1"/>
      </xdr:nvSpPr>
      <xdr:spPr>
        <a:xfrm>
          <a:off x="5305425" y="12319920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66" name="Shape 3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SpPr txBox="1"/>
      </xdr:nvSpPr>
      <xdr:spPr>
        <a:xfrm>
          <a:off x="5305425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67" name="Shape 3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 txBox="1"/>
      </xdr:nvSpPr>
      <xdr:spPr>
        <a:xfrm>
          <a:off x="5305425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68" name="Shape 3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SpPr txBox="1"/>
      </xdr:nvSpPr>
      <xdr:spPr>
        <a:xfrm>
          <a:off x="5305425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69" name="Shape 3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SpPr txBox="1"/>
      </xdr:nvSpPr>
      <xdr:spPr>
        <a:xfrm>
          <a:off x="5305425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270" name="Shape 3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 txBox="1"/>
      </xdr:nvSpPr>
      <xdr:spPr>
        <a:xfrm>
          <a:off x="5305425" y="12397930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271" name="Shape 3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 txBox="1"/>
      </xdr:nvSpPr>
      <xdr:spPr>
        <a:xfrm>
          <a:off x="0" y="13034867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272" name="Shape 3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 txBox="1"/>
      </xdr:nvSpPr>
      <xdr:spPr>
        <a:xfrm>
          <a:off x="0" y="13034867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273" name="Shape 3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 txBox="1"/>
      </xdr:nvSpPr>
      <xdr:spPr>
        <a:xfrm>
          <a:off x="0" y="13034867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274" name="Shape 3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SpPr txBox="1"/>
      </xdr:nvSpPr>
      <xdr:spPr>
        <a:xfrm>
          <a:off x="0" y="13034867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76" name="Shape 3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77" name="Shape 3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78" name="Shape 3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79" name="Shape 3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0" name="Shape 3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1" name="Shape 3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2" name="Shape 3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3" name="Shape 3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84" name="Shape 3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85" name="Shape 3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86" name="Shape 3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87" name="Shape 3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288" name="Shape 3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89" name="Shape 3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90" name="Shape 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91" name="Shape 3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292" name="Shape 3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3" name="Shape 3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4" name="Shape 3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5" name="Shape 3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6" name="Shape 3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7" name="Shape 3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8" name="Shape 3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299" name="Shape 3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00" name="Shape 3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01" name="Shape 3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02" name="Shape 3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03" name="Shape 3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04" name="Shape 3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05" name="Shape 3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06" name="Shape 3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07" name="Shape 3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08" name="Shape 3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09" name="Shape 3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0" name="Shape 3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1" name="Shape 3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2" name="Shape 3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3" name="Shape 3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4" name="Shape 3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5" name="Shape 3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6" name="Shape 3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7" name="Shape 3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8" name="Shape 3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19" name="Shape 3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0" name="Shape 3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1" name="Shape 3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2" name="Shape 3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3" name="Shape 3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4" name="Shape 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5" name="Shape 3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326" name="Shape 3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27" name="Shape 3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28" name="Shape 3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29" name="Shape 3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0" name="Shape 3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1" name="Shape 3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2" name="Shape 3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3" name="Shape 3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4" name="Shape 3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5" name="Shape 3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36" name="Shape 3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337" name="Shape 3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338" name="Shape 3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339" name="Shape 3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340" name="Shape 3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341" name="Shape 3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2" name="Shape 3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3" name="Shape 3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4" name="Shape 3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5" name="Shape 3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6" name="Shape 3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7" name="Shape 3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8" name="Shape 3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49" name="Shape 3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350" name="Shape 3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51" name="Shape 3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52" name="Shape 3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53" name="Shape 3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354" name="Shape 3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55" name="Shape 3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56" name="Shape 3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57" name="Shape 3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358" name="Shape 3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59" name="Shape 3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SpPr txBox="1"/>
      </xdr:nvSpPr>
      <xdr:spPr>
        <a:xfrm>
          <a:off x="508000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0" name="Shape 3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1" name="Shape 3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2" name="Shape 3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3" name="Shape 3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4" name="Shape 3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5" name="Shape 3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6" name="Shape 3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367" name="Shape 3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368" name="Shape 3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369" name="Shape 3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370" name="Shape 3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371" name="Shape 3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372" name="Shape 3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373" name="Shape 3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374" name="Shape 3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375" name="Shape 3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76" name="Shape 3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77" name="Shape 3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78" name="Shape 3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79" name="Shape 3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0" name="Shape 3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1" name="Shape 3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2" name="Shape 3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3" name="Shape 3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4" name="Shape 3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5" name="Shape 3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6" name="Shape 3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7" name="Shape 3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8" name="Shape 3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89" name="Shape 3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90" name="Shape 3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91" name="Shape 3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392" name="Shape 3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93" name="Shape 3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94" name="Shape 3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95" name="Shape 3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96" name="Shape 3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397" name="Shape 3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398" name="Shape 3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399" name="Shape 3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400" name="Shape 3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401" name="Shape 3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402" name="Shape 3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403" name="Shape 3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404" name="Shape 3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405" name="Shape 3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406" name="Shape 3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407" name="Shape 3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408" name="Shape 3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409" name="Shape 3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410" name="Shape 3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411" name="Shape 3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2" name="Shape 3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3" name="Shape 3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4" name="Shape 3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5" name="Shape 3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6" name="Shape 3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7" name="Shape 3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8" name="Shape 3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19" name="Shape 3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20" name="Shape 3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21" name="Shape 3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22" name="Shape 3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23" name="Shape 3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24" name="Shape 3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25" name="Shape 3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26" name="Shape 3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27" name="Shape 3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28" name="Shape 3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29" name="Shape 3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0" name="Shape 3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1" name="Shape 3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2" name="Shape 3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3" name="Shape 3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4" name="Shape 3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5" name="Shape 3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6" name="Shape 3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37" name="Shape 3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38" name="Shape 3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39" name="Shape 3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40" name="Shape 3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41" name="Shape 3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42" name="Shape 3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43" name="Shape 3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44" name="Shape 3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45" name="Shape 3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46" name="Shape 3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47" name="Shape 3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48" name="Shape 3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49" name="Shape 3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0" name="Shape 3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1" name="Shape 3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2" name="Shape 3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3" name="Shape 3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4" name="Shape 3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5" name="Shape 3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6" name="Shape 3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7" name="Shape 3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8" name="Shape 3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59" name="Shape 3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60" name="Shape 3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61" name="Shape 3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5136</xdr:row>
      <xdr:rowOff>0</xdr:rowOff>
    </xdr:from>
    <xdr:ext cx="200025" cy="276225"/>
    <xdr:sp macro="" textlink="">
      <xdr:nvSpPr>
        <xdr:cNvPr id="462" name="Shape 3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SpPr txBox="1"/>
      </xdr:nvSpPr>
      <xdr:spPr>
        <a:xfrm>
          <a:off x="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3" name="Shape 3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4" name="Shape 3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5" name="Shape 3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6" name="Shape 3">
          <a:extLst>
            <a:ext uri="{FF2B5EF4-FFF2-40B4-BE49-F238E27FC236}">
              <a16:creationId xmlns="" xmlns:a16="http://schemas.microsoft.com/office/drawing/2014/main" id="{00000000-0008-0000-0000-0000D2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7" name="Shape 3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8" name="Shape 3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69" name="Shape 3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70" name="Shape 3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71" name="Shape 3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472" name="Shape 3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473" name="Shape 3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474" name="Shape 3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475" name="Shape 3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476" name="Shape 3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4677</xdr:row>
      <xdr:rowOff>0</xdr:rowOff>
    </xdr:from>
    <xdr:ext cx="200025" cy="276225"/>
    <xdr:sp macro="" textlink="">
      <xdr:nvSpPr>
        <xdr:cNvPr id="477" name="Shape 3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SpPr txBox="1"/>
      </xdr:nvSpPr>
      <xdr:spPr>
        <a:xfrm>
          <a:off x="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78" name="Shape 3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SpPr txBox="1"/>
      </xdr:nvSpPr>
      <xdr:spPr>
        <a:xfrm>
          <a:off x="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79" name="Shape 3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0" name="Shape 3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1" name="Shape 3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2" name="Shape 3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SpPr txBox="1"/>
      </xdr:nvSpPr>
      <xdr:spPr>
        <a:xfrm>
          <a:off x="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3" name="Shape 3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4" name="Shape 3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5" name="Shape 3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5058</xdr:row>
      <xdr:rowOff>0</xdr:rowOff>
    </xdr:from>
    <xdr:ext cx="200025" cy="276225"/>
    <xdr:sp macro="" textlink="">
      <xdr:nvSpPr>
        <xdr:cNvPr id="486" name="Shape 3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SpPr txBox="1"/>
      </xdr:nvSpPr>
      <xdr:spPr>
        <a:xfrm>
          <a:off x="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87" name="Shape 3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88" name="Shape 3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89" name="Shape 3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5068</xdr:row>
      <xdr:rowOff>0</xdr:rowOff>
    </xdr:from>
    <xdr:ext cx="200025" cy="276225"/>
    <xdr:sp macro="" textlink="">
      <xdr:nvSpPr>
        <xdr:cNvPr id="490" name="Shape 3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SpPr txBox="1"/>
      </xdr:nvSpPr>
      <xdr:spPr>
        <a:xfrm>
          <a:off x="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91" name="Shape 3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92" name="Shape 3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93" name="Shape 3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5111</xdr:row>
      <xdr:rowOff>0</xdr:rowOff>
    </xdr:from>
    <xdr:ext cx="200025" cy="276225"/>
    <xdr:sp macro="" textlink="">
      <xdr:nvSpPr>
        <xdr:cNvPr id="494" name="Shape 3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SpPr txBox="1"/>
      </xdr:nvSpPr>
      <xdr:spPr>
        <a:xfrm>
          <a:off x="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495" name="Shape 3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SpPr txBox="1"/>
      </xdr:nvSpPr>
      <xdr:spPr>
        <a:xfrm>
          <a:off x="5080000" y="1328324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496" name="Shape 3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497" name="Shape 3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498" name="Shape 3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499" name="Shape 3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SpPr txBox="1"/>
      </xdr:nvSpPr>
      <xdr:spPr>
        <a:xfrm>
          <a:off x="5080000" y="1328531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500" name="Shape 3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501" name="Shape 3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502" name="Shape 3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5058</xdr:row>
      <xdr:rowOff>0</xdr:rowOff>
    </xdr:from>
    <xdr:ext cx="200025" cy="276225"/>
    <xdr:sp macro="" textlink="">
      <xdr:nvSpPr>
        <xdr:cNvPr id="503" name="Shape 3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SpPr txBox="1"/>
      </xdr:nvSpPr>
      <xdr:spPr>
        <a:xfrm>
          <a:off x="5080000" y="1329182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504" name="Shape 3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505" name="Shape 3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506" name="Shape 3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5068</xdr:row>
      <xdr:rowOff>0</xdr:rowOff>
    </xdr:from>
    <xdr:ext cx="200025" cy="276225"/>
    <xdr:sp macro="" textlink="">
      <xdr:nvSpPr>
        <xdr:cNvPr id="507" name="Shape 3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SpPr txBox="1"/>
      </xdr:nvSpPr>
      <xdr:spPr>
        <a:xfrm>
          <a:off x="5080000" y="1331245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508" name="Shape 3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509" name="Shape 3">
          <a:extLst>
            <a:ext uri="{FF2B5EF4-FFF2-40B4-BE49-F238E27FC236}">
              <a16:creationId xmlns="" xmlns:a16="http://schemas.microsoft.com/office/drawing/2014/main" id="{00000000-0008-0000-0000-0000FD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510" name="Shape 3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5111</xdr:row>
      <xdr:rowOff>0</xdr:rowOff>
    </xdr:from>
    <xdr:ext cx="200025" cy="276225"/>
    <xdr:sp macro="" textlink="">
      <xdr:nvSpPr>
        <xdr:cNvPr id="511" name="Shape 3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SpPr txBox="1"/>
      </xdr:nvSpPr>
      <xdr:spPr>
        <a:xfrm>
          <a:off x="5080000" y="1340866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2" name="Shape 3">
          <a:extLst>
            <a:ext uri="{FF2B5EF4-FFF2-40B4-BE49-F238E27FC236}">
              <a16:creationId xmlns="" xmlns:a16="http://schemas.microsoft.com/office/drawing/2014/main" id="{00000000-0008-0000-0000-000000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3" name="Shape 3">
          <a:extLst>
            <a:ext uri="{FF2B5EF4-FFF2-40B4-BE49-F238E27FC236}">
              <a16:creationId xmlns="" xmlns:a16="http://schemas.microsoft.com/office/drawing/2014/main" id="{00000000-0008-0000-0000-000001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4" name="Shape 3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5" name="Shape 3">
          <a:extLst>
            <a:ext uri="{FF2B5EF4-FFF2-40B4-BE49-F238E27FC236}">
              <a16:creationId xmlns="" xmlns:a16="http://schemas.microsoft.com/office/drawing/2014/main" id="{00000000-0008-0000-0000-000003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6" name="Shape 3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7" name="Shape 3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8" name="Shape 3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19" name="Shape 3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0" name="Shape 3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1" name="Shape 3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2" name="Shape 3">
          <a:extLst>
            <a:ext uri="{FF2B5EF4-FFF2-40B4-BE49-F238E27FC236}">
              <a16:creationId xmlns="" xmlns:a16="http://schemas.microsoft.com/office/drawing/2014/main" id="{00000000-0008-0000-0000-00000A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3" name="Shape 3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4" name="Shape 3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5" name="Shape 3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6" name="Shape 3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7" name="Shape 3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5136</xdr:row>
      <xdr:rowOff>0</xdr:rowOff>
    </xdr:from>
    <xdr:ext cx="200025" cy="276225"/>
    <xdr:sp macro="" textlink="">
      <xdr:nvSpPr>
        <xdr:cNvPr id="528" name="Shape 3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SpPr txBox="1"/>
      </xdr:nvSpPr>
      <xdr:spPr>
        <a:xfrm>
          <a:off x="5080000" y="134605712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29" name="Shape 3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30" name="Shape 3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31" name="Shape 3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32" name="Shape 3">
          <a:extLst>
            <a:ext uri="{FF2B5EF4-FFF2-40B4-BE49-F238E27FC236}">
              <a16:creationId xmlns="" xmlns:a16="http://schemas.microsoft.com/office/drawing/2014/main" id="{00000000-0008-0000-0000-00001402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4648</xdr:row>
      <xdr:rowOff>0</xdr:rowOff>
    </xdr:from>
    <xdr:ext cx="200025" cy="276225"/>
    <xdr:sp macro="" textlink="">
      <xdr:nvSpPr>
        <xdr:cNvPr id="533" name="Shape 3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SpPr txBox="1"/>
      </xdr:nvSpPr>
      <xdr:spPr>
        <a:xfrm>
          <a:off x="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534" name="Shape 3">
          <a:extLst>
            <a:ext uri="{FF2B5EF4-FFF2-40B4-BE49-F238E27FC236}">
              <a16:creationId xmlns="" xmlns:a16="http://schemas.microsoft.com/office/drawing/2014/main" id="{00000000-0008-0000-0000-00001602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535" name="Shape 3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536" name="Shape 3">
          <a:extLst>
            <a:ext uri="{FF2B5EF4-FFF2-40B4-BE49-F238E27FC236}">
              <a16:creationId xmlns="" xmlns:a16="http://schemas.microsoft.com/office/drawing/2014/main" id="{00000000-0008-0000-0000-00001802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537" name="Shape 3">
          <a:extLst>
            <a:ext uri="{FF2B5EF4-FFF2-40B4-BE49-F238E27FC236}">
              <a16:creationId xmlns="" xmlns:a16="http://schemas.microsoft.com/office/drawing/2014/main" id="{00000000-0008-0000-0000-00001902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4648</xdr:row>
      <xdr:rowOff>0</xdr:rowOff>
    </xdr:from>
    <xdr:ext cx="200025" cy="276225"/>
    <xdr:sp macro="" textlink="">
      <xdr:nvSpPr>
        <xdr:cNvPr id="538" name="Shape 3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SpPr txBox="1"/>
      </xdr:nvSpPr>
      <xdr:spPr>
        <a:xfrm>
          <a:off x="5080000" y="1271412875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539" name="Shape 3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540" name="Shape 3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541" name="Shape 3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542" name="Shape 3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4677</xdr:row>
      <xdr:rowOff>0</xdr:rowOff>
    </xdr:from>
    <xdr:ext cx="200025" cy="276225"/>
    <xdr:sp macro="" textlink="">
      <xdr:nvSpPr>
        <xdr:cNvPr id="543" name="Shape 3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SpPr txBox="1"/>
      </xdr:nvSpPr>
      <xdr:spPr>
        <a:xfrm>
          <a:off x="5080000" y="1279048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544" name="Shape 3">
          <a:extLst>
            <a:ext uri="{FF2B5EF4-FFF2-40B4-BE49-F238E27FC236}">
              <a16:creationId xmlns="" xmlns:a16="http://schemas.microsoft.com/office/drawing/2014/main" id="{00000000-0008-0000-0000-00002002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545" name="Shape 3">
          <a:extLst>
            <a:ext uri="{FF2B5EF4-FFF2-40B4-BE49-F238E27FC236}">
              <a16:creationId xmlns="" xmlns:a16="http://schemas.microsoft.com/office/drawing/2014/main" id="{00000000-0008-0000-0000-00002102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546" name="Shape 3">
          <a:extLst>
            <a:ext uri="{FF2B5EF4-FFF2-40B4-BE49-F238E27FC236}">
              <a16:creationId xmlns="" xmlns:a16="http://schemas.microsoft.com/office/drawing/2014/main" id="{00000000-0008-0000-0000-00002202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5127</xdr:row>
      <xdr:rowOff>0</xdr:rowOff>
    </xdr:from>
    <xdr:ext cx="200025" cy="276225"/>
    <xdr:sp macro="" textlink="">
      <xdr:nvSpPr>
        <xdr:cNvPr id="547" name="Shape 3">
          <a:extLst>
            <a:ext uri="{FF2B5EF4-FFF2-40B4-BE49-F238E27FC236}">
              <a16:creationId xmlns="" xmlns:a16="http://schemas.microsoft.com/office/drawing/2014/main" id="{00000000-0008-0000-0000-000023020000}"/>
            </a:ext>
          </a:extLst>
        </xdr:cNvPr>
        <xdr:cNvSpPr txBox="1"/>
      </xdr:nvSpPr>
      <xdr:spPr>
        <a:xfrm>
          <a:off x="0" y="13441997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0</xdr:col>
      <xdr:colOff>15875</xdr:colOff>
      <xdr:row>0</xdr:row>
      <xdr:rowOff>15875</xdr:rowOff>
    </xdr:from>
    <xdr:ext cx="9794875" cy="523875"/>
    <xdr:pic>
      <xdr:nvPicPr>
        <xdr:cNvPr id="548" name="image1.jpg">
          <a:extLst>
            <a:ext uri="{FF2B5EF4-FFF2-40B4-BE49-F238E27FC236}">
              <a16:creationId xmlns="" xmlns:a16="http://schemas.microsoft.com/office/drawing/2014/main" id="{00000000-0008-0000-0000-00002402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4147" r="7970"/>
        <a:stretch/>
      </xdr:blipFill>
      <xdr:spPr>
        <a:xfrm>
          <a:off x="15875" y="15875"/>
          <a:ext cx="97948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49" name="Shape 3">
          <a:extLst>
            <a:ext uri="{FF2B5EF4-FFF2-40B4-BE49-F238E27FC236}">
              <a16:creationId xmlns="" xmlns:a16="http://schemas.microsoft.com/office/drawing/2014/main" id="{00000000-0008-0000-0700-00009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0" name="Shape 3">
          <a:extLst>
            <a:ext uri="{FF2B5EF4-FFF2-40B4-BE49-F238E27FC236}">
              <a16:creationId xmlns="" xmlns:a16="http://schemas.microsoft.com/office/drawing/2014/main" id="{00000000-0008-0000-0700-00009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1" name="Shape 3">
          <a:extLst>
            <a:ext uri="{FF2B5EF4-FFF2-40B4-BE49-F238E27FC236}">
              <a16:creationId xmlns="" xmlns:a16="http://schemas.microsoft.com/office/drawing/2014/main" id="{00000000-0008-0000-0700-00009B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2" name="Shape 3">
          <a:extLst>
            <a:ext uri="{FF2B5EF4-FFF2-40B4-BE49-F238E27FC236}">
              <a16:creationId xmlns="" xmlns:a16="http://schemas.microsoft.com/office/drawing/2014/main" id="{00000000-0008-0000-0700-00009C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3" name="Shape 3">
          <a:extLst>
            <a:ext uri="{FF2B5EF4-FFF2-40B4-BE49-F238E27FC236}">
              <a16:creationId xmlns="" xmlns:a16="http://schemas.microsoft.com/office/drawing/2014/main" id="{00000000-0008-0000-0700-00009D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4" name="Shape 3">
          <a:extLst>
            <a:ext uri="{FF2B5EF4-FFF2-40B4-BE49-F238E27FC236}">
              <a16:creationId xmlns="" xmlns:a16="http://schemas.microsoft.com/office/drawing/2014/main" id="{00000000-0008-0000-0700-00009E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5" name="Shape 3">
          <a:extLst>
            <a:ext uri="{FF2B5EF4-FFF2-40B4-BE49-F238E27FC236}">
              <a16:creationId xmlns="" xmlns:a16="http://schemas.microsoft.com/office/drawing/2014/main" id="{00000000-0008-0000-0700-00009F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6" name="Shape 3">
          <a:extLst>
            <a:ext uri="{FF2B5EF4-FFF2-40B4-BE49-F238E27FC236}">
              <a16:creationId xmlns="" xmlns:a16="http://schemas.microsoft.com/office/drawing/2014/main" id="{00000000-0008-0000-0700-0000A0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7" name="Shape 3">
          <a:extLst>
            <a:ext uri="{FF2B5EF4-FFF2-40B4-BE49-F238E27FC236}">
              <a16:creationId xmlns="" xmlns:a16="http://schemas.microsoft.com/office/drawing/2014/main" id="{00000000-0008-0000-0700-0000A1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8" name="Shape 3">
          <a:extLst>
            <a:ext uri="{FF2B5EF4-FFF2-40B4-BE49-F238E27FC236}">
              <a16:creationId xmlns="" xmlns:a16="http://schemas.microsoft.com/office/drawing/2014/main" id="{00000000-0008-0000-0700-0000A2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59" name="Shape 3">
          <a:extLst>
            <a:ext uri="{FF2B5EF4-FFF2-40B4-BE49-F238E27FC236}">
              <a16:creationId xmlns="" xmlns:a16="http://schemas.microsoft.com/office/drawing/2014/main" id="{00000000-0008-0000-0700-0000A3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0" name="Shape 3">
          <a:extLst>
            <a:ext uri="{FF2B5EF4-FFF2-40B4-BE49-F238E27FC236}">
              <a16:creationId xmlns="" xmlns:a16="http://schemas.microsoft.com/office/drawing/2014/main" id="{00000000-0008-0000-0700-0000A4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1" name="Shape 3">
          <a:extLst>
            <a:ext uri="{FF2B5EF4-FFF2-40B4-BE49-F238E27FC236}">
              <a16:creationId xmlns="" xmlns:a16="http://schemas.microsoft.com/office/drawing/2014/main" id="{00000000-0008-0000-0700-0000A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2" name="Shape 3">
          <a:extLst>
            <a:ext uri="{FF2B5EF4-FFF2-40B4-BE49-F238E27FC236}">
              <a16:creationId xmlns="" xmlns:a16="http://schemas.microsoft.com/office/drawing/2014/main" id="{00000000-0008-0000-0700-0000A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3" name="Shape 3">
          <a:extLst>
            <a:ext uri="{FF2B5EF4-FFF2-40B4-BE49-F238E27FC236}">
              <a16:creationId xmlns="" xmlns:a16="http://schemas.microsoft.com/office/drawing/2014/main" id="{00000000-0008-0000-0700-0000A7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4" name="Shape 3">
          <a:extLst>
            <a:ext uri="{FF2B5EF4-FFF2-40B4-BE49-F238E27FC236}">
              <a16:creationId xmlns="" xmlns:a16="http://schemas.microsoft.com/office/drawing/2014/main" id="{00000000-0008-0000-0700-0000A8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5" name="Shape 3">
          <a:extLst>
            <a:ext uri="{FF2B5EF4-FFF2-40B4-BE49-F238E27FC236}">
              <a16:creationId xmlns="" xmlns:a16="http://schemas.microsoft.com/office/drawing/2014/main" id="{00000000-0008-0000-0700-0000A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6" name="Shape 3">
          <a:extLst>
            <a:ext uri="{FF2B5EF4-FFF2-40B4-BE49-F238E27FC236}">
              <a16:creationId xmlns="" xmlns:a16="http://schemas.microsoft.com/office/drawing/2014/main" id="{00000000-0008-0000-0700-0000A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7" name="Shape 3">
          <a:extLst>
            <a:ext uri="{FF2B5EF4-FFF2-40B4-BE49-F238E27FC236}">
              <a16:creationId xmlns="" xmlns:a16="http://schemas.microsoft.com/office/drawing/2014/main" id="{00000000-0008-0000-0700-0000AB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8" name="Shape 3">
          <a:extLst>
            <a:ext uri="{FF2B5EF4-FFF2-40B4-BE49-F238E27FC236}">
              <a16:creationId xmlns="" xmlns:a16="http://schemas.microsoft.com/office/drawing/2014/main" id="{00000000-0008-0000-0700-0000AC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69" name="Shape 3">
          <a:extLst>
            <a:ext uri="{FF2B5EF4-FFF2-40B4-BE49-F238E27FC236}">
              <a16:creationId xmlns="" xmlns:a16="http://schemas.microsoft.com/office/drawing/2014/main" id="{00000000-0008-0000-0700-0000AD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0" name="Shape 3">
          <a:extLst>
            <a:ext uri="{FF2B5EF4-FFF2-40B4-BE49-F238E27FC236}">
              <a16:creationId xmlns="" xmlns:a16="http://schemas.microsoft.com/office/drawing/2014/main" id="{00000000-0008-0000-0700-0000AE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1" name="Shape 3">
          <a:extLst>
            <a:ext uri="{FF2B5EF4-FFF2-40B4-BE49-F238E27FC236}">
              <a16:creationId xmlns="" xmlns:a16="http://schemas.microsoft.com/office/drawing/2014/main" id="{00000000-0008-0000-0700-0000AF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2" name="Shape 3">
          <a:extLst>
            <a:ext uri="{FF2B5EF4-FFF2-40B4-BE49-F238E27FC236}">
              <a16:creationId xmlns="" xmlns:a16="http://schemas.microsoft.com/office/drawing/2014/main" id="{00000000-0008-0000-0700-0000B0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3" name="Shape 3">
          <a:extLst>
            <a:ext uri="{FF2B5EF4-FFF2-40B4-BE49-F238E27FC236}">
              <a16:creationId xmlns="" xmlns:a16="http://schemas.microsoft.com/office/drawing/2014/main" id="{00000000-0008-0000-0700-0000B1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4" name="Shape 3">
          <a:extLst>
            <a:ext uri="{FF2B5EF4-FFF2-40B4-BE49-F238E27FC236}">
              <a16:creationId xmlns="" xmlns:a16="http://schemas.microsoft.com/office/drawing/2014/main" id="{00000000-0008-0000-0700-0000B2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5" name="Shape 3">
          <a:extLst>
            <a:ext uri="{FF2B5EF4-FFF2-40B4-BE49-F238E27FC236}">
              <a16:creationId xmlns="" xmlns:a16="http://schemas.microsoft.com/office/drawing/2014/main" id="{00000000-0008-0000-0700-0000B3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6" name="Shape 3">
          <a:extLst>
            <a:ext uri="{FF2B5EF4-FFF2-40B4-BE49-F238E27FC236}">
              <a16:creationId xmlns="" xmlns:a16="http://schemas.microsoft.com/office/drawing/2014/main" id="{00000000-0008-0000-0700-0000B4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7" name="Shape 3">
          <a:extLst>
            <a:ext uri="{FF2B5EF4-FFF2-40B4-BE49-F238E27FC236}">
              <a16:creationId xmlns="" xmlns:a16="http://schemas.microsoft.com/office/drawing/2014/main" id="{00000000-0008-0000-0700-0000B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8" name="Shape 3">
          <a:extLst>
            <a:ext uri="{FF2B5EF4-FFF2-40B4-BE49-F238E27FC236}">
              <a16:creationId xmlns="" xmlns:a16="http://schemas.microsoft.com/office/drawing/2014/main" id="{00000000-0008-0000-0700-0000B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79" name="Shape 3">
          <a:extLst>
            <a:ext uri="{FF2B5EF4-FFF2-40B4-BE49-F238E27FC236}">
              <a16:creationId xmlns="" xmlns:a16="http://schemas.microsoft.com/office/drawing/2014/main" id="{00000000-0008-0000-0700-0000B7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0" name="Shape 3">
          <a:extLst>
            <a:ext uri="{FF2B5EF4-FFF2-40B4-BE49-F238E27FC236}">
              <a16:creationId xmlns="" xmlns:a16="http://schemas.microsoft.com/office/drawing/2014/main" id="{00000000-0008-0000-0700-0000B8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1" name="Shape 3">
          <a:extLst>
            <a:ext uri="{FF2B5EF4-FFF2-40B4-BE49-F238E27FC236}">
              <a16:creationId xmlns="" xmlns:a16="http://schemas.microsoft.com/office/drawing/2014/main" id="{00000000-0008-0000-0700-0000B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2" name="Shape 3">
          <a:extLst>
            <a:ext uri="{FF2B5EF4-FFF2-40B4-BE49-F238E27FC236}">
              <a16:creationId xmlns="" xmlns:a16="http://schemas.microsoft.com/office/drawing/2014/main" id="{00000000-0008-0000-0700-0000B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3" name="Shape 3">
          <a:extLst>
            <a:ext uri="{FF2B5EF4-FFF2-40B4-BE49-F238E27FC236}">
              <a16:creationId xmlns="" xmlns:a16="http://schemas.microsoft.com/office/drawing/2014/main" id="{00000000-0008-0000-0700-0000C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4" name="Shape 3">
          <a:extLst>
            <a:ext uri="{FF2B5EF4-FFF2-40B4-BE49-F238E27FC236}">
              <a16:creationId xmlns="" xmlns:a16="http://schemas.microsoft.com/office/drawing/2014/main" id="{00000000-0008-0000-0700-0000C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5" name="Shape 3">
          <a:extLst>
            <a:ext uri="{FF2B5EF4-FFF2-40B4-BE49-F238E27FC236}">
              <a16:creationId xmlns="" xmlns:a16="http://schemas.microsoft.com/office/drawing/2014/main" id="{00000000-0008-0000-0700-0000C7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6" name="Shape 3">
          <a:extLst>
            <a:ext uri="{FF2B5EF4-FFF2-40B4-BE49-F238E27FC236}">
              <a16:creationId xmlns="" xmlns:a16="http://schemas.microsoft.com/office/drawing/2014/main" id="{00000000-0008-0000-0700-0000C8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7" name="Shape 3">
          <a:extLst>
            <a:ext uri="{FF2B5EF4-FFF2-40B4-BE49-F238E27FC236}">
              <a16:creationId xmlns="" xmlns:a16="http://schemas.microsoft.com/office/drawing/2014/main" id="{00000000-0008-0000-0700-0000C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8" name="Shape 3">
          <a:extLst>
            <a:ext uri="{FF2B5EF4-FFF2-40B4-BE49-F238E27FC236}">
              <a16:creationId xmlns="" xmlns:a16="http://schemas.microsoft.com/office/drawing/2014/main" id="{00000000-0008-0000-0700-0000C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89" name="Shape 3">
          <a:extLst>
            <a:ext uri="{FF2B5EF4-FFF2-40B4-BE49-F238E27FC236}">
              <a16:creationId xmlns="" xmlns:a16="http://schemas.microsoft.com/office/drawing/2014/main" id="{00000000-0008-0000-0700-0000CB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0" name="Shape 3">
          <a:extLst>
            <a:ext uri="{FF2B5EF4-FFF2-40B4-BE49-F238E27FC236}">
              <a16:creationId xmlns="" xmlns:a16="http://schemas.microsoft.com/office/drawing/2014/main" id="{00000000-0008-0000-0700-0000CC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1" name="Shape 3">
          <a:extLst>
            <a:ext uri="{FF2B5EF4-FFF2-40B4-BE49-F238E27FC236}">
              <a16:creationId xmlns="" xmlns:a16="http://schemas.microsoft.com/office/drawing/2014/main" id="{00000000-0008-0000-0700-0000CD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2" name="Shape 3">
          <a:extLst>
            <a:ext uri="{FF2B5EF4-FFF2-40B4-BE49-F238E27FC236}">
              <a16:creationId xmlns="" xmlns:a16="http://schemas.microsoft.com/office/drawing/2014/main" id="{00000000-0008-0000-0700-0000CE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3" name="Shape 3">
          <a:extLst>
            <a:ext uri="{FF2B5EF4-FFF2-40B4-BE49-F238E27FC236}">
              <a16:creationId xmlns="" xmlns:a16="http://schemas.microsoft.com/office/drawing/2014/main" id="{00000000-0008-0000-0700-0000CF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4" name="Shape 3">
          <a:extLst>
            <a:ext uri="{FF2B5EF4-FFF2-40B4-BE49-F238E27FC236}">
              <a16:creationId xmlns="" xmlns:a16="http://schemas.microsoft.com/office/drawing/2014/main" id="{00000000-0008-0000-0700-0000D0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5" name="Shape 3">
          <a:extLst>
            <a:ext uri="{FF2B5EF4-FFF2-40B4-BE49-F238E27FC236}">
              <a16:creationId xmlns="" xmlns:a16="http://schemas.microsoft.com/office/drawing/2014/main" id="{00000000-0008-0000-0700-0000D1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6" name="Shape 3">
          <a:extLst>
            <a:ext uri="{FF2B5EF4-FFF2-40B4-BE49-F238E27FC236}">
              <a16:creationId xmlns="" xmlns:a16="http://schemas.microsoft.com/office/drawing/2014/main" id="{00000000-0008-0000-0700-0000D2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7" name="Shape 3">
          <a:extLst>
            <a:ext uri="{FF2B5EF4-FFF2-40B4-BE49-F238E27FC236}">
              <a16:creationId xmlns="" xmlns:a16="http://schemas.microsoft.com/office/drawing/2014/main" id="{00000000-0008-0000-0700-0000D3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8" name="Shape 3">
          <a:extLst>
            <a:ext uri="{FF2B5EF4-FFF2-40B4-BE49-F238E27FC236}">
              <a16:creationId xmlns="" xmlns:a16="http://schemas.microsoft.com/office/drawing/2014/main" id="{00000000-0008-0000-0700-0000D4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599" name="Shape 3">
          <a:extLst>
            <a:ext uri="{FF2B5EF4-FFF2-40B4-BE49-F238E27FC236}">
              <a16:creationId xmlns="" xmlns:a16="http://schemas.microsoft.com/office/drawing/2014/main" id="{00000000-0008-0000-0700-0000D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0" name="Shape 3">
          <a:extLst>
            <a:ext uri="{FF2B5EF4-FFF2-40B4-BE49-F238E27FC236}">
              <a16:creationId xmlns="" xmlns:a16="http://schemas.microsoft.com/office/drawing/2014/main" id="{00000000-0008-0000-0700-0000D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1" name="Shape 3">
          <a:extLst>
            <a:ext uri="{FF2B5EF4-FFF2-40B4-BE49-F238E27FC236}">
              <a16:creationId xmlns="" xmlns:a16="http://schemas.microsoft.com/office/drawing/2014/main" id="{00000000-0008-0000-0700-0000D7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2" name="Shape 3">
          <a:extLst>
            <a:ext uri="{FF2B5EF4-FFF2-40B4-BE49-F238E27FC236}">
              <a16:creationId xmlns="" xmlns:a16="http://schemas.microsoft.com/office/drawing/2014/main" id="{00000000-0008-0000-0700-0000D8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3" name="Shape 3">
          <a:extLst>
            <a:ext uri="{FF2B5EF4-FFF2-40B4-BE49-F238E27FC236}">
              <a16:creationId xmlns="" xmlns:a16="http://schemas.microsoft.com/office/drawing/2014/main" id="{00000000-0008-0000-0700-0000D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4" name="Shape 3">
          <a:extLst>
            <a:ext uri="{FF2B5EF4-FFF2-40B4-BE49-F238E27FC236}">
              <a16:creationId xmlns="" xmlns:a16="http://schemas.microsoft.com/office/drawing/2014/main" id="{00000000-0008-0000-0700-0000D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5" name="Shape 3">
          <a:extLst>
            <a:ext uri="{FF2B5EF4-FFF2-40B4-BE49-F238E27FC236}">
              <a16:creationId xmlns="" xmlns:a16="http://schemas.microsoft.com/office/drawing/2014/main" id="{00000000-0008-0000-0700-0000DB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6" name="Shape 3">
          <a:extLst>
            <a:ext uri="{FF2B5EF4-FFF2-40B4-BE49-F238E27FC236}">
              <a16:creationId xmlns="" xmlns:a16="http://schemas.microsoft.com/office/drawing/2014/main" id="{00000000-0008-0000-0700-0000DC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7" name="Shape 3">
          <a:extLst>
            <a:ext uri="{FF2B5EF4-FFF2-40B4-BE49-F238E27FC236}">
              <a16:creationId xmlns="" xmlns:a16="http://schemas.microsoft.com/office/drawing/2014/main" id="{00000000-0008-0000-0700-0000DD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8" name="Shape 3">
          <a:extLst>
            <a:ext uri="{FF2B5EF4-FFF2-40B4-BE49-F238E27FC236}">
              <a16:creationId xmlns="" xmlns:a16="http://schemas.microsoft.com/office/drawing/2014/main" id="{00000000-0008-0000-0700-0000DE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09" name="Shape 3">
          <a:extLst>
            <a:ext uri="{FF2B5EF4-FFF2-40B4-BE49-F238E27FC236}">
              <a16:creationId xmlns="" xmlns:a16="http://schemas.microsoft.com/office/drawing/2014/main" id="{00000000-0008-0000-0700-0000DF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0" name="Shape 3">
          <a:extLst>
            <a:ext uri="{FF2B5EF4-FFF2-40B4-BE49-F238E27FC236}">
              <a16:creationId xmlns="" xmlns:a16="http://schemas.microsoft.com/office/drawing/2014/main" id="{00000000-0008-0000-0700-0000E0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1" name="Shape 3">
          <a:extLst>
            <a:ext uri="{FF2B5EF4-FFF2-40B4-BE49-F238E27FC236}">
              <a16:creationId xmlns="" xmlns:a16="http://schemas.microsoft.com/office/drawing/2014/main" id="{00000000-0008-0000-0700-0000E1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2" name="Shape 3">
          <a:extLst>
            <a:ext uri="{FF2B5EF4-FFF2-40B4-BE49-F238E27FC236}">
              <a16:creationId xmlns="" xmlns:a16="http://schemas.microsoft.com/office/drawing/2014/main" id="{00000000-0008-0000-0700-0000E2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3" name="Shape 3">
          <a:extLst>
            <a:ext uri="{FF2B5EF4-FFF2-40B4-BE49-F238E27FC236}">
              <a16:creationId xmlns="" xmlns:a16="http://schemas.microsoft.com/office/drawing/2014/main" id="{00000000-0008-0000-0700-0000E3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4" name="Shape 3">
          <a:extLst>
            <a:ext uri="{FF2B5EF4-FFF2-40B4-BE49-F238E27FC236}">
              <a16:creationId xmlns="" xmlns:a16="http://schemas.microsoft.com/office/drawing/2014/main" id="{00000000-0008-0000-0700-0000E4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5" name="Shape 3">
          <a:extLst>
            <a:ext uri="{FF2B5EF4-FFF2-40B4-BE49-F238E27FC236}">
              <a16:creationId xmlns="" xmlns:a16="http://schemas.microsoft.com/office/drawing/2014/main" id="{00000000-0008-0000-0700-0000E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6" name="Shape 3">
          <a:extLst>
            <a:ext uri="{FF2B5EF4-FFF2-40B4-BE49-F238E27FC236}">
              <a16:creationId xmlns="" xmlns:a16="http://schemas.microsoft.com/office/drawing/2014/main" id="{00000000-0008-0000-0700-0000E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7" name="Shape 3">
          <a:extLst>
            <a:ext uri="{FF2B5EF4-FFF2-40B4-BE49-F238E27FC236}">
              <a16:creationId xmlns="" xmlns:a16="http://schemas.microsoft.com/office/drawing/2014/main" id="{00000000-0008-0000-0700-0000F1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8" name="Shape 3">
          <a:extLst>
            <a:ext uri="{FF2B5EF4-FFF2-40B4-BE49-F238E27FC236}">
              <a16:creationId xmlns="" xmlns:a16="http://schemas.microsoft.com/office/drawing/2014/main" id="{00000000-0008-0000-0700-0000F2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19" name="Shape 3">
          <a:extLst>
            <a:ext uri="{FF2B5EF4-FFF2-40B4-BE49-F238E27FC236}">
              <a16:creationId xmlns="" xmlns:a16="http://schemas.microsoft.com/office/drawing/2014/main" id="{00000000-0008-0000-0700-0000F3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0" name="Shape 3">
          <a:extLst>
            <a:ext uri="{FF2B5EF4-FFF2-40B4-BE49-F238E27FC236}">
              <a16:creationId xmlns="" xmlns:a16="http://schemas.microsoft.com/office/drawing/2014/main" id="{00000000-0008-0000-0700-0000F4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1" name="Shape 3">
          <a:extLst>
            <a:ext uri="{FF2B5EF4-FFF2-40B4-BE49-F238E27FC236}">
              <a16:creationId xmlns="" xmlns:a16="http://schemas.microsoft.com/office/drawing/2014/main" id="{00000000-0008-0000-0700-0000F5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2" name="Shape 3">
          <a:extLst>
            <a:ext uri="{FF2B5EF4-FFF2-40B4-BE49-F238E27FC236}">
              <a16:creationId xmlns="" xmlns:a16="http://schemas.microsoft.com/office/drawing/2014/main" id="{00000000-0008-0000-0700-0000F6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3" name="Shape 3">
          <a:extLst>
            <a:ext uri="{FF2B5EF4-FFF2-40B4-BE49-F238E27FC236}">
              <a16:creationId xmlns="" xmlns:a16="http://schemas.microsoft.com/office/drawing/2014/main" id="{00000000-0008-0000-0700-0000F7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4" name="Shape 3">
          <a:extLst>
            <a:ext uri="{FF2B5EF4-FFF2-40B4-BE49-F238E27FC236}">
              <a16:creationId xmlns="" xmlns:a16="http://schemas.microsoft.com/office/drawing/2014/main" id="{00000000-0008-0000-0700-0000F8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5" name="Shape 3">
          <a:extLst>
            <a:ext uri="{FF2B5EF4-FFF2-40B4-BE49-F238E27FC236}">
              <a16:creationId xmlns="" xmlns:a16="http://schemas.microsoft.com/office/drawing/2014/main" id="{00000000-0008-0000-0700-0000F9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6" name="Shape 3">
          <a:extLst>
            <a:ext uri="{FF2B5EF4-FFF2-40B4-BE49-F238E27FC236}">
              <a16:creationId xmlns="" xmlns:a16="http://schemas.microsoft.com/office/drawing/2014/main" id="{00000000-0008-0000-0700-0000FA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7" name="Shape 3">
          <a:extLst>
            <a:ext uri="{FF2B5EF4-FFF2-40B4-BE49-F238E27FC236}">
              <a16:creationId xmlns="" xmlns:a16="http://schemas.microsoft.com/office/drawing/2014/main" id="{00000000-0008-0000-0700-0000FB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8" name="Shape 3">
          <a:extLst>
            <a:ext uri="{FF2B5EF4-FFF2-40B4-BE49-F238E27FC236}">
              <a16:creationId xmlns="" xmlns:a16="http://schemas.microsoft.com/office/drawing/2014/main" id="{00000000-0008-0000-0700-0000FC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29" name="Shape 3">
          <a:extLst>
            <a:ext uri="{FF2B5EF4-FFF2-40B4-BE49-F238E27FC236}">
              <a16:creationId xmlns="" xmlns:a16="http://schemas.microsoft.com/office/drawing/2014/main" id="{00000000-0008-0000-0700-0000FD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0" name="Shape 3">
          <a:extLst>
            <a:ext uri="{FF2B5EF4-FFF2-40B4-BE49-F238E27FC236}">
              <a16:creationId xmlns="" xmlns:a16="http://schemas.microsoft.com/office/drawing/2014/main" id="{00000000-0008-0000-0700-0000FE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1" name="Shape 3">
          <a:extLst>
            <a:ext uri="{FF2B5EF4-FFF2-40B4-BE49-F238E27FC236}">
              <a16:creationId xmlns="" xmlns:a16="http://schemas.microsoft.com/office/drawing/2014/main" id="{00000000-0008-0000-0700-0000FF04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2" name="Shape 3">
          <a:extLst>
            <a:ext uri="{FF2B5EF4-FFF2-40B4-BE49-F238E27FC236}">
              <a16:creationId xmlns="" xmlns:a16="http://schemas.microsoft.com/office/drawing/2014/main" id="{00000000-0008-0000-0700-000000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3" name="Shape 3">
          <a:extLst>
            <a:ext uri="{FF2B5EF4-FFF2-40B4-BE49-F238E27FC236}">
              <a16:creationId xmlns="" xmlns:a16="http://schemas.microsoft.com/office/drawing/2014/main" id="{00000000-0008-0000-0700-000001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4" name="Shape 3">
          <a:extLst>
            <a:ext uri="{FF2B5EF4-FFF2-40B4-BE49-F238E27FC236}">
              <a16:creationId xmlns="" xmlns:a16="http://schemas.microsoft.com/office/drawing/2014/main" id="{00000000-0008-0000-0700-000002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5" name="Shape 3">
          <a:extLst>
            <a:ext uri="{FF2B5EF4-FFF2-40B4-BE49-F238E27FC236}">
              <a16:creationId xmlns="" xmlns:a16="http://schemas.microsoft.com/office/drawing/2014/main" id="{00000000-0008-0000-0700-000003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6" name="Shape 3">
          <a:extLst>
            <a:ext uri="{FF2B5EF4-FFF2-40B4-BE49-F238E27FC236}">
              <a16:creationId xmlns="" xmlns:a16="http://schemas.microsoft.com/office/drawing/2014/main" id="{00000000-0008-0000-0700-000004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7" name="Shape 3">
          <a:extLst>
            <a:ext uri="{FF2B5EF4-FFF2-40B4-BE49-F238E27FC236}">
              <a16:creationId xmlns="" xmlns:a16="http://schemas.microsoft.com/office/drawing/2014/main" id="{00000000-0008-0000-0700-000005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8" name="Shape 3">
          <a:extLst>
            <a:ext uri="{FF2B5EF4-FFF2-40B4-BE49-F238E27FC236}">
              <a16:creationId xmlns="" xmlns:a16="http://schemas.microsoft.com/office/drawing/2014/main" id="{00000000-0008-0000-0700-000006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39" name="Shape 3">
          <a:extLst>
            <a:ext uri="{FF2B5EF4-FFF2-40B4-BE49-F238E27FC236}">
              <a16:creationId xmlns="" xmlns:a16="http://schemas.microsoft.com/office/drawing/2014/main" id="{00000000-0008-0000-0700-000007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0" name="Shape 3">
          <a:extLst>
            <a:ext uri="{FF2B5EF4-FFF2-40B4-BE49-F238E27FC236}">
              <a16:creationId xmlns="" xmlns:a16="http://schemas.microsoft.com/office/drawing/2014/main" id="{00000000-0008-0000-0700-000008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1" name="Shape 3">
          <a:extLst>
            <a:ext uri="{FF2B5EF4-FFF2-40B4-BE49-F238E27FC236}">
              <a16:creationId xmlns="" xmlns:a16="http://schemas.microsoft.com/office/drawing/2014/main" id="{00000000-0008-0000-0700-000009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2" name="Shape 3">
          <a:extLst>
            <a:ext uri="{FF2B5EF4-FFF2-40B4-BE49-F238E27FC236}">
              <a16:creationId xmlns="" xmlns:a16="http://schemas.microsoft.com/office/drawing/2014/main" id="{00000000-0008-0000-0700-00000A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3" name="Shape 3">
          <a:extLst>
            <a:ext uri="{FF2B5EF4-FFF2-40B4-BE49-F238E27FC236}">
              <a16:creationId xmlns="" xmlns:a16="http://schemas.microsoft.com/office/drawing/2014/main" id="{00000000-0008-0000-0700-00000B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4" name="Shape 3">
          <a:extLst>
            <a:ext uri="{FF2B5EF4-FFF2-40B4-BE49-F238E27FC236}">
              <a16:creationId xmlns="" xmlns:a16="http://schemas.microsoft.com/office/drawing/2014/main" id="{00000000-0008-0000-0700-00000C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5" name="Shape 3">
          <a:extLst>
            <a:ext uri="{FF2B5EF4-FFF2-40B4-BE49-F238E27FC236}">
              <a16:creationId xmlns="" xmlns:a16="http://schemas.microsoft.com/office/drawing/2014/main" id="{00000000-0008-0000-0700-00000D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6" name="Shape 3">
          <a:extLst>
            <a:ext uri="{FF2B5EF4-FFF2-40B4-BE49-F238E27FC236}">
              <a16:creationId xmlns="" xmlns:a16="http://schemas.microsoft.com/office/drawing/2014/main" id="{00000000-0008-0000-0700-00000E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7" name="Shape 3">
          <a:extLst>
            <a:ext uri="{FF2B5EF4-FFF2-40B4-BE49-F238E27FC236}">
              <a16:creationId xmlns="" xmlns:a16="http://schemas.microsoft.com/office/drawing/2014/main" id="{00000000-0008-0000-0700-00000F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8" name="Shape 3">
          <a:extLst>
            <a:ext uri="{FF2B5EF4-FFF2-40B4-BE49-F238E27FC236}">
              <a16:creationId xmlns="" xmlns:a16="http://schemas.microsoft.com/office/drawing/2014/main" id="{00000000-0008-0000-0700-000010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49" name="Shape 3">
          <a:extLst>
            <a:ext uri="{FF2B5EF4-FFF2-40B4-BE49-F238E27FC236}">
              <a16:creationId xmlns="" xmlns:a16="http://schemas.microsoft.com/office/drawing/2014/main" id="{00000000-0008-0000-0700-000011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0" name="Shape 3">
          <a:extLst>
            <a:ext uri="{FF2B5EF4-FFF2-40B4-BE49-F238E27FC236}">
              <a16:creationId xmlns="" xmlns:a16="http://schemas.microsoft.com/office/drawing/2014/main" id="{00000000-0008-0000-0700-000012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1" name="Shape 3">
          <a:extLst>
            <a:ext uri="{FF2B5EF4-FFF2-40B4-BE49-F238E27FC236}">
              <a16:creationId xmlns="" xmlns:a16="http://schemas.microsoft.com/office/drawing/2014/main" id="{00000000-0008-0000-0700-000013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2" name="Shape 3">
          <a:extLst>
            <a:ext uri="{FF2B5EF4-FFF2-40B4-BE49-F238E27FC236}">
              <a16:creationId xmlns="" xmlns:a16="http://schemas.microsoft.com/office/drawing/2014/main" id="{00000000-0008-0000-0700-000014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3" name="Shape 3">
          <a:extLst>
            <a:ext uri="{FF2B5EF4-FFF2-40B4-BE49-F238E27FC236}">
              <a16:creationId xmlns="" xmlns:a16="http://schemas.microsoft.com/office/drawing/2014/main" id="{00000000-0008-0000-0700-000015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4" name="Shape 3">
          <a:extLst>
            <a:ext uri="{FF2B5EF4-FFF2-40B4-BE49-F238E27FC236}">
              <a16:creationId xmlns="" xmlns:a16="http://schemas.microsoft.com/office/drawing/2014/main" id="{00000000-0008-0000-0700-000016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5" name="Shape 3">
          <a:extLst>
            <a:ext uri="{FF2B5EF4-FFF2-40B4-BE49-F238E27FC236}">
              <a16:creationId xmlns="" xmlns:a16="http://schemas.microsoft.com/office/drawing/2014/main" id="{00000000-0008-0000-0700-000017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6" name="Shape 3">
          <a:extLst>
            <a:ext uri="{FF2B5EF4-FFF2-40B4-BE49-F238E27FC236}">
              <a16:creationId xmlns="" xmlns:a16="http://schemas.microsoft.com/office/drawing/2014/main" id="{00000000-0008-0000-0700-000018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7" name="Shape 3">
          <a:extLst>
            <a:ext uri="{FF2B5EF4-FFF2-40B4-BE49-F238E27FC236}">
              <a16:creationId xmlns="" xmlns:a16="http://schemas.microsoft.com/office/drawing/2014/main" id="{00000000-0008-0000-0700-000019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8" name="Shape 3">
          <a:extLst>
            <a:ext uri="{FF2B5EF4-FFF2-40B4-BE49-F238E27FC236}">
              <a16:creationId xmlns="" xmlns:a16="http://schemas.microsoft.com/office/drawing/2014/main" id="{00000000-0008-0000-0700-00001A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59" name="Shape 3">
          <a:extLst>
            <a:ext uri="{FF2B5EF4-FFF2-40B4-BE49-F238E27FC236}">
              <a16:creationId xmlns="" xmlns:a16="http://schemas.microsoft.com/office/drawing/2014/main" id="{00000000-0008-0000-0700-00001B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0" name="Shape 3">
          <a:extLst>
            <a:ext uri="{FF2B5EF4-FFF2-40B4-BE49-F238E27FC236}">
              <a16:creationId xmlns="" xmlns:a16="http://schemas.microsoft.com/office/drawing/2014/main" id="{00000000-0008-0000-0700-00001C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1" name="Shape 3">
          <a:extLst>
            <a:ext uri="{FF2B5EF4-FFF2-40B4-BE49-F238E27FC236}">
              <a16:creationId xmlns="" xmlns:a16="http://schemas.microsoft.com/office/drawing/2014/main" id="{00000000-0008-0000-0700-00001D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2" name="Shape 3">
          <a:extLst>
            <a:ext uri="{FF2B5EF4-FFF2-40B4-BE49-F238E27FC236}">
              <a16:creationId xmlns="" xmlns:a16="http://schemas.microsoft.com/office/drawing/2014/main" id="{00000000-0008-0000-0700-00001E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3" name="Shape 3">
          <a:extLst>
            <a:ext uri="{FF2B5EF4-FFF2-40B4-BE49-F238E27FC236}">
              <a16:creationId xmlns="" xmlns:a16="http://schemas.microsoft.com/office/drawing/2014/main" id="{00000000-0008-0000-0700-00001F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4" name="Shape 3">
          <a:extLst>
            <a:ext uri="{FF2B5EF4-FFF2-40B4-BE49-F238E27FC236}">
              <a16:creationId xmlns="" xmlns:a16="http://schemas.microsoft.com/office/drawing/2014/main" id="{00000000-0008-0000-0700-000020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5" name="Shape 3">
          <a:extLst>
            <a:ext uri="{FF2B5EF4-FFF2-40B4-BE49-F238E27FC236}">
              <a16:creationId xmlns="" xmlns:a16="http://schemas.microsoft.com/office/drawing/2014/main" id="{00000000-0008-0000-0700-000021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6" name="Shape 3">
          <a:extLst>
            <a:ext uri="{FF2B5EF4-FFF2-40B4-BE49-F238E27FC236}">
              <a16:creationId xmlns="" xmlns:a16="http://schemas.microsoft.com/office/drawing/2014/main" id="{00000000-0008-0000-0700-000022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7" name="Shape 3">
          <a:extLst>
            <a:ext uri="{FF2B5EF4-FFF2-40B4-BE49-F238E27FC236}">
              <a16:creationId xmlns="" xmlns:a16="http://schemas.microsoft.com/office/drawing/2014/main" id="{00000000-0008-0000-0700-000023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8" name="Shape 3">
          <a:extLst>
            <a:ext uri="{FF2B5EF4-FFF2-40B4-BE49-F238E27FC236}">
              <a16:creationId xmlns="" xmlns:a16="http://schemas.microsoft.com/office/drawing/2014/main" id="{00000000-0008-0000-0700-000024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69" name="Shape 3">
          <a:extLst>
            <a:ext uri="{FF2B5EF4-FFF2-40B4-BE49-F238E27FC236}">
              <a16:creationId xmlns="" xmlns:a16="http://schemas.microsoft.com/office/drawing/2014/main" id="{00000000-0008-0000-0700-000025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0" name="Shape 3">
          <a:extLst>
            <a:ext uri="{FF2B5EF4-FFF2-40B4-BE49-F238E27FC236}">
              <a16:creationId xmlns="" xmlns:a16="http://schemas.microsoft.com/office/drawing/2014/main" id="{00000000-0008-0000-0700-000026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1" name="Shape 3">
          <a:extLst>
            <a:ext uri="{FF2B5EF4-FFF2-40B4-BE49-F238E27FC236}">
              <a16:creationId xmlns="" xmlns:a16="http://schemas.microsoft.com/office/drawing/2014/main" id="{00000000-0008-0000-0700-000027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2" name="Shape 3">
          <a:extLst>
            <a:ext uri="{FF2B5EF4-FFF2-40B4-BE49-F238E27FC236}">
              <a16:creationId xmlns="" xmlns:a16="http://schemas.microsoft.com/office/drawing/2014/main" id="{00000000-0008-0000-0700-000028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3" name="Shape 3">
          <a:extLst>
            <a:ext uri="{FF2B5EF4-FFF2-40B4-BE49-F238E27FC236}">
              <a16:creationId xmlns="" xmlns:a16="http://schemas.microsoft.com/office/drawing/2014/main" id="{00000000-0008-0000-0700-000029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4" name="Shape 3">
          <a:extLst>
            <a:ext uri="{FF2B5EF4-FFF2-40B4-BE49-F238E27FC236}">
              <a16:creationId xmlns="" xmlns:a16="http://schemas.microsoft.com/office/drawing/2014/main" id="{00000000-0008-0000-0700-00002A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5" name="Shape 3">
          <a:extLst>
            <a:ext uri="{FF2B5EF4-FFF2-40B4-BE49-F238E27FC236}">
              <a16:creationId xmlns="" xmlns:a16="http://schemas.microsoft.com/office/drawing/2014/main" id="{00000000-0008-0000-0700-00002B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6" name="Shape 3">
          <a:extLst>
            <a:ext uri="{FF2B5EF4-FFF2-40B4-BE49-F238E27FC236}">
              <a16:creationId xmlns="" xmlns:a16="http://schemas.microsoft.com/office/drawing/2014/main" id="{00000000-0008-0000-0700-00002C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7" name="Shape 3">
          <a:extLst>
            <a:ext uri="{FF2B5EF4-FFF2-40B4-BE49-F238E27FC236}">
              <a16:creationId xmlns="" xmlns:a16="http://schemas.microsoft.com/office/drawing/2014/main" id="{00000000-0008-0000-0700-00002D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8" name="Shape 3">
          <a:extLst>
            <a:ext uri="{FF2B5EF4-FFF2-40B4-BE49-F238E27FC236}">
              <a16:creationId xmlns="" xmlns:a16="http://schemas.microsoft.com/office/drawing/2014/main" id="{00000000-0008-0000-0700-00002E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79" name="Shape 3">
          <a:extLst>
            <a:ext uri="{FF2B5EF4-FFF2-40B4-BE49-F238E27FC236}">
              <a16:creationId xmlns="" xmlns:a16="http://schemas.microsoft.com/office/drawing/2014/main" id="{00000000-0008-0000-0700-00002F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80" name="Shape 3">
          <a:extLst>
            <a:ext uri="{FF2B5EF4-FFF2-40B4-BE49-F238E27FC236}">
              <a16:creationId xmlns="" xmlns:a16="http://schemas.microsoft.com/office/drawing/2014/main" id="{00000000-0008-0000-0700-000030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81" name="Shape 3">
          <a:extLst>
            <a:ext uri="{FF2B5EF4-FFF2-40B4-BE49-F238E27FC236}">
              <a16:creationId xmlns="" xmlns:a16="http://schemas.microsoft.com/office/drawing/2014/main" id="{00000000-0008-0000-0700-000031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82" name="Shape 3">
          <a:extLst>
            <a:ext uri="{FF2B5EF4-FFF2-40B4-BE49-F238E27FC236}">
              <a16:creationId xmlns="" xmlns:a16="http://schemas.microsoft.com/office/drawing/2014/main" id="{00000000-0008-0000-0700-000032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83" name="Shape 3">
          <a:extLst>
            <a:ext uri="{FF2B5EF4-FFF2-40B4-BE49-F238E27FC236}">
              <a16:creationId xmlns="" xmlns:a16="http://schemas.microsoft.com/office/drawing/2014/main" id="{00000000-0008-0000-0700-000033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5155</xdr:row>
      <xdr:rowOff>0</xdr:rowOff>
    </xdr:from>
    <xdr:ext cx="200025" cy="276225"/>
    <xdr:sp macro="" textlink="">
      <xdr:nvSpPr>
        <xdr:cNvPr id="684" name="Shape 3">
          <a:extLst>
            <a:ext uri="{FF2B5EF4-FFF2-40B4-BE49-F238E27FC236}">
              <a16:creationId xmlns="" xmlns:a16="http://schemas.microsoft.com/office/drawing/2014/main" id="{00000000-0008-0000-0700-000034050000}"/>
            </a:ext>
          </a:extLst>
        </xdr:cNvPr>
        <xdr:cNvSpPr txBox="1"/>
      </xdr:nvSpPr>
      <xdr:spPr>
        <a:xfrm>
          <a:off x="3829050" y="32962215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11" name="Shape 3">
          <a:extLst>
            <a:ext uri="{FF2B5EF4-FFF2-40B4-BE49-F238E27FC236}">
              <a16:creationId xmlns="" xmlns:a16="http://schemas.microsoft.com/office/drawing/2014/main" id="{D3EDD6A3-308B-4667-BD0A-F3FB950471B1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275" name="Shape 3">
          <a:extLst>
            <a:ext uri="{FF2B5EF4-FFF2-40B4-BE49-F238E27FC236}">
              <a16:creationId xmlns="" xmlns:a16="http://schemas.microsoft.com/office/drawing/2014/main" id="{7498A628-556E-4164-B54C-036D2A5EDFE1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85" name="Shape 3">
          <a:extLst>
            <a:ext uri="{FF2B5EF4-FFF2-40B4-BE49-F238E27FC236}">
              <a16:creationId xmlns="" xmlns:a16="http://schemas.microsoft.com/office/drawing/2014/main" id="{CE9097D4-08BC-42B7-BE19-029AF5FFBE4F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86" name="Shape 3">
          <a:extLst>
            <a:ext uri="{FF2B5EF4-FFF2-40B4-BE49-F238E27FC236}">
              <a16:creationId xmlns="" xmlns:a16="http://schemas.microsoft.com/office/drawing/2014/main" id="{7C78EC3C-E6E7-45F9-9308-ED529A1EACCA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87" name="Shape 3">
          <a:extLst>
            <a:ext uri="{FF2B5EF4-FFF2-40B4-BE49-F238E27FC236}">
              <a16:creationId xmlns="" xmlns:a16="http://schemas.microsoft.com/office/drawing/2014/main" id="{EC330BE5-BE72-47AD-B8DE-190E76183F4A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88" name="Shape 3">
          <a:extLst>
            <a:ext uri="{FF2B5EF4-FFF2-40B4-BE49-F238E27FC236}">
              <a16:creationId xmlns="" xmlns:a16="http://schemas.microsoft.com/office/drawing/2014/main" id="{917F5174-0A46-4FEE-8B92-873A60CB6545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89" name="Shape 3">
          <a:extLst>
            <a:ext uri="{FF2B5EF4-FFF2-40B4-BE49-F238E27FC236}">
              <a16:creationId xmlns="" xmlns:a16="http://schemas.microsoft.com/office/drawing/2014/main" id="{7EE0E402-9827-4703-A6C2-D775B598DA35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90" name="Shape 3">
          <a:extLst>
            <a:ext uri="{FF2B5EF4-FFF2-40B4-BE49-F238E27FC236}">
              <a16:creationId xmlns="" xmlns:a16="http://schemas.microsoft.com/office/drawing/2014/main" id="{186F7E5F-C9E9-44F1-9A8B-C74F18D854EA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91" name="Shape 3">
          <a:extLst>
            <a:ext uri="{FF2B5EF4-FFF2-40B4-BE49-F238E27FC236}">
              <a16:creationId xmlns="" xmlns:a16="http://schemas.microsoft.com/office/drawing/2014/main" id="{4A6EC4C8-CF9C-489F-85D7-E9A447027BA7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92" name="Shape 3">
          <a:extLst>
            <a:ext uri="{FF2B5EF4-FFF2-40B4-BE49-F238E27FC236}">
              <a16:creationId xmlns="" xmlns:a16="http://schemas.microsoft.com/office/drawing/2014/main" id="{0E679713-FBDC-4AD1-AEA6-639612F8C027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93" name="Shape 3">
          <a:extLst>
            <a:ext uri="{FF2B5EF4-FFF2-40B4-BE49-F238E27FC236}">
              <a16:creationId xmlns="" xmlns:a16="http://schemas.microsoft.com/office/drawing/2014/main" id="{AF37196A-29BE-4723-8E9C-1934DFD1B8F3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94" name="Shape 3">
          <a:extLst>
            <a:ext uri="{FF2B5EF4-FFF2-40B4-BE49-F238E27FC236}">
              <a16:creationId xmlns="" xmlns:a16="http://schemas.microsoft.com/office/drawing/2014/main" id="{3D00C7CB-8B83-4722-88D3-CC52669E8DFD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95" name="Shape 3">
          <a:extLst>
            <a:ext uri="{FF2B5EF4-FFF2-40B4-BE49-F238E27FC236}">
              <a16:creationId xmlns="" xmlns:a16="http://schemas.microsoft.com/office/drawing/2014/main" id="{8875866C-45C7-4170-B317-9A7F777D6F33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96" name="Shape 3">
          <a:extLst>
            <a:ext uri="{FF2B5EF4-FFF2-40B4-BE49-F238E27FC236}">
              <a16:creationId xmlns="" xmlns:a16="http://schemas.microsoft.com/office/drawing/2014/main" id="{4F3C096E-E101-48AE-AF9F-F82528591844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4738</xdr:row>
      <xdr:rowOff>0</xdr:rowOff>
    </xdr:from>
    <xdr:ext cx="200025" cy="276225"/>
    <xdr:sp macro="" textlink="">
      <xdr:nvSpPr>
        <xdr:cNvPr id="697" name="Shape 3">
          <a:extLst>
            <a:ext uri="{FF2B5EF4-FFF2-40B4-BE49-F238E27FC236}">
              <a16:creationId xmlns="" xmlns:a16="http://schemas.microsoft.com/office/drawing/2014/main" id="{83660D7C-C39B-47B3-BED7-2213008414D5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98" name="Shape 3">
          <a:extLst>
            <a:ext uri="{FF2B5EF4-FFF2-40B4-BE49-F238E27FC236}">
              <a16:creationId xmlns="" xmlns:a16="http://schemas.microsoft.com/office/drawing/2014/main" id="{D6A62193-D965-4958-A610-C8FFD943239F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699" name="Shape 3">
          <a:extLst>
            <a:ext uri="{FF2B5EF4-FFF2-40B4-BE49-F238E27FC236}">
              <a16:creationId xmlns="" xmlns:a16="http://schemas.microsoft.com/office/drawing/2014/main" id="{42F7D61A-4FDC-4BA6-87C9-878560F706FA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700" name="Shape 3">
          <a:extLst>
            <a:ext uri="{FF2B5EF4-FFF2-40B4-BE49-F238E27FC236}">
              <a16:creationId xmlns="" xmlns:a16="http://schemas.microsoft.com/office/drawing/2014/main" id="{E6FE0AC5-8DF4-446A-9C33-F7498C51F3AD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701" name="Shape 3">
          <a:extLst>
            <a:ext uri="{FF2B5EF4-FFF2-40B4-BE49-F238E27FC236}">
              <a16:creationId xmlns="" xmlns:a16="http://schemas.microsoft.com/office/drawing/2014/main" id="{3C8814EF-3E54-43AE-8F14-A2BEB7F296F2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2952750</xdr:colOff>
      <xdr:row>4767</xdr:row>
      <xdr:rowOff>0</xdr:rowOff>
    </xdr:from>
    <xdr:ext cx="200025" cy="276225"/>
    <xdr:sp macro="" textlink="">
      <xdr:nvSpPr>
        <xdr:cNvPr id="702" name="Shape 3">
          <a:extLst>
            <a:ext uri="{FF2B5EF4-FFF2-40B4-BE49-F238E27FC236}">
              <a16:creationId xmlns="" xmlns:a16="http://schemas.microsoft.com/office/drawing/2014/main" id="{81C0B817-ED74-443C-8EF6-C88B6F1E39A5}"/>
            </a:ext>
          </a:extLst>
        </xdr:cNvPr>
        <xdr:cNvSpPr txBox="1"/>
      </xdr:nvSpPr>
      <xdr:spPr>
        <a:xfrm>
          <a:off x="4937125" y="5080000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o-9327e9\&#1073;&#1102;&#1076;&#1078;&#1077;&#1090;%20&#1085;&#1072;%202013%20&#1075;&#1086;&#1076;%20&#1087;&#1086;%20&#1085;&#1086;&#1074;&#1099;&#1084;%20&#1092;&#1086;&#1088;&#1084;&#1072;&#1084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ublic/2015%20&#1075;&#1086;&#1076;/economic/Public/&#1053;&#1077;&#1089;&#1080;&#1073;&#1077;&#1083;&#1080;%20&#1057;&#1083;&#1072;&#1084;&#1093;&#1072;&#1085;&#1086;&#1074;&#1085;&#1072;/&#1086;&#1090;%20&#1043;&#1091;&#1083;&#1100;&#1076;&#1077;&#1085;/Documents%20and%20Settings/E-Akhmurzin/01Samruk/methodology/businessplan/&#1060;&#1086;&#1088;&#1084;&#1099;%20&#1055;&#1056;_&#1085;&#1086;&#1074;&#1099;&#1077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lanlama\Ayrap_BAKU\SANTIYERAPO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A4BCF9F\&#1041;&#1102;&#1076;&#1078;&#1077;&#1090;%20&#1085;&#1072;%202011%20&#1075;&#1086;&#1076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ugambayev\&#1052;&#1086;&#1080;%20&#1076;&#1086;&#1082;&#1091;&#1084;&#1077;&#1085;&#1090;&#1099;\&#1053;&#1086;&#1074;&#1072;&#1103;%20&#1087;&#1072;&#1087;&#1082;&#1072;%20(2)\2008\&#1057;&#1088;&#1072;&#1074;&#1085;&#1077;&#1085;&#1080;&#1077;%2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TEMP\IK2001-update%20FY%20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3\&#1089;&#1090;&#1088;&#1072;&#1090;&#1077;&#1075;&#1080;&#1080;\Temp\ViewDir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LOBKOVAN\aws\Engagements\ABS%20CENTER\ABS%20CENTER-AUDIT2002\Document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taly_d1\2002_&#1090;&#1072;&#1073;&#1083;\&#1047;&#1072;&#1089;&#1090;&#1072;&#1074;&#1082;&#1072;\&#1052;&#1086;&#1080;%20&#1076;&#1086;&#1082;&#1091;&#1084;&#1077;&#1085;&#1090;&#1099;\&#1073;&#1102;&#1076;&#1078;&#1077;&#1090;\1\AN_12M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TCHET2000\jule-september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VVV\bs1999\aug99\IAS08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ZH-SAM~1\LOCALS~1\Temp\C.Lotus.Notes.Data\57_1NKs%20&#1087;&#1083;&#1102;&#1089;%20&#1040;&#1040;_&#105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o-9327e9\&#1073;&#1102;&#1076;&#1078;&#1077;&#1090;%20&#1085;&#1072;%202013%20&#1075;&#1086;&#1076;%20&#1087;&#1086;%20&#1085;&#1086;&#1074;&#1099;&#1084;%20&#1092;&#1086;&#1088;&#1084;&#1072;&#1084;\&#1050;&#1086;&#1088;&#1088;&#1077;&#1082;&#1090;&#1080;&#1088;&#1086;&#1074;&#1082;&#1072;%20&#1073;&#1102;&#1076;&#1078;&#1077;&#1090;&#1072;%202014%20&#1075;&#1086;&#1076;&#1072;_&#1092;&#1077;&#1074;&#1088;&#1072;&#1083;&#1100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ozybasa1\Shared\WINDOWS\TEMP\Grv105.tmp\9%20mes\&#1054;&#1087;&#1077;&#1088;_&#1040;&#1042;&#1043;\&#1054;&#1087;&#1077;&#1088;&#1072;&#1090;&#1080;&#1074;&#1082;&#1072;%20&#1079;&#1072;%20&#1072;&#1074;&#1075;&#1091;&#1089;&#1090;_05_&#1050;&#1052;&#1043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4\Users\Documents%20and%20Settings\1022-29\&#1056;&#1072;&#1073;&#1086;&#1095;&#1080;&#1081;%20&#1089;&#1090;&#1086;&#1083;\&#1079;&#1072;&#1103;&#1074;&#1082;&#1072;%20&#1080;%20&#1074;&#1089;&#1077;%20&#1090;&#1072;&#1082;&#1086;&#1077;\&#1079;&#1072;&#1103;&#1074;&#1082;&#1072;%20&#1085;&#1072;%202009%20&#1075;%20-&#1087;&#1086;%20&#1086;&#1088;&#1075;&#1090;&#1077;&#1093;&#1085;&#1080;&#1082;&#1077;.&#1086;&#1082;&#1086;&#1085;&#1095;&#1072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800D0E3\&#1041;&#1070;&#1044;&#1046;&#1045;&#1058;%202012%20&#1043;&#1054;&#1044;%20(251011&#1092;&#1086;&#1088;&#1084;&#1099;%20&#1087;&#1088;&#1072;&#1074;&#1091;&#1090;&#1074;&#1077;&#1088;&#1078;&#1076;&#1077;&#1085;!!!10102011)-%20&#1086;&#1090;&#1088;&#1080;&#1094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317zu\document\VVV\EBRDIFC\Qtr4%202001\IK2001-for%20update_inter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ublic/2015%20&#1075;&#1086;&#1076;/B-PL/NBPL/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83%20Count%20Sheet%20-%20Karaganda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c0122rgx\DOCUME~1\User\LOCALS~1\Temp\Documents%20and%20Settings\ABDRAKHMANOVA\Local%20Settings\Temporary%20Internet%20Files\OLK8\Documents\Clients\KMG\2006%20&#1075;&#1086;&#1076;\&#1040;&#1058;&#1057;%20&#1076;&#1083;&#1103;%20&#1085;&#1086;&#1074;&#1086;&#1075;&#1086;%20&#1086;&#1092;&#1080;&#1089;&#1072;\&#1053;&#1086;&#1074;&#1099;&#1081;%20&#1088;&#1072;&#1089;&#1095;&#1077;&#1090;%20&#1086;&#1090;13%20&#1084;&#1072;&#1088;&#1090;&#1072;\TEO%20Meridian%20KMG%20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31169F6\Cost%20of%20Productio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E1FB54D\&#1055;&#1060;&#1061;&#1044;%202013%20&#1044;&#1057;&#1055;_69_PM_MMT_v15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huldyz\tmp\1\AN_12M9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3\&#1089;&#1090;&#1088;&#1072;&#1090;&#1077;&#1075;&#1080;&#1080;\Temp\ViewDir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manova_I_V\&#1056;&#1072;&#1073;&#1086;&#1095;&#1080;&#1081;%20&#1089;&#1090;&#1086;&#1083;\&#1055;&#1083;&#1072;&#1085;&#1043;&#1047;%20&#1076;&#1083;&#1103;%20&#1052;&#1060;2%20&#1094;&#1077;&#1083;&#1099;&#1077;%20&#1095;&#1080;&#1089;&#1083;&#1072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333/&#1054;&#1090;&#1095;&#1077;&#1090;&#1099;%20&#1050;&#1044;&#1051;%20&#1080;%20&#1069;&#1082;&#1089;&#1087;&#1088;&#1077;&#1089;&#1089;%20&#1051;&#1072;&#1073;/&#1055;&#1086;&#1076;&#1089;&#1095;%20&#1082;&#1086;&#1083;%20&#1087;&#1086;%20%20&#1050;&#1044;&#1051;%20&#1069;&#1050;&#1057;&#1055;&#1056;&#1045;&#1057;&#1057;_&#1087;&#1086;%20&#1086;&#1090;&#1076;%202011&#1075;.xls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ublic/2015%20&#1075;&#1086;&#1076;/&#1053;&#1086;&#1074;&#1072;&#1103;%20&#1087;&#1072;&#1087;&#1082;&#1072;%20(3)/Documents%20and%20Settings/E-Akhmurzin/01Samruk/methodology/businessplan/&#1060;&#1086;&#1088;&#1084;&#1099;%20&#1055;&#1056;_&#1085;&#1086;&#1074;&#1099;&#1077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Bak&#252;%20Hastahane%20Teklif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a_\temp\&#1047;&#1072;&#1089;&#1090;&#1072;&#1074;&#1082;&#1072;\&#1052;&#1086;&#1080;%20&#1076;&#1086;&#1082;&#1091;&#1084;&#1077;&#1085;&#1090;&#1099;\&#1073;&#1102;&#1076;&#1078;&#1077;&#1090;\1\AN_12M98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ropbox\NU_DSP\FCD%20Budgeting\2013\Budget\&#1055;&#1060;&#1061;&#1044;%202013%20&#1044;&#1057;&#1055;_69_PM_MMT_v15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o-9327e9\&#1073;&#1102;&#1076;&#1078;&#1077;&#1090;%20&#1085;&#1072;%202013%20&#1075;&#1086;&#1076;%20&#1087;&#1086;%20&#1085;&#1086;&#1074;&#1099;&#1084;%20&#1092;&#1086;&#1088;&#1084;&#1072;&#1084;\Users\User\AppData\Local\Temp\&#1055;&#1060;&#1061;&#1044;%202013%20&#1044;&#1057;&#1055;_69_PM_MMT_v151%20251212%20_c%20&#1047;&#1072;&#1084;&#1077;&#1095;.%20&#1069;&#1083;&#1100;&#1084;&#1080;&#1088;&#1099;.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lnara\&#1087;&#1086;&#1095;&#1090;&#1072;\&#1047;&#1072;&#1089;&#1090;&#1072;&#1074;&#1082;&#1072;\&#1052;&#1086;&#1080;%20&#1076;&#1086;&#1082;&#1091;&#1084;&#1077;&#1085;&#1090;&#1099;\&#1073;&#1102;&#1076;&#1078;&#1077;&#1090;\1\AN_12M9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economic/Public/2015%20&#1075;&#1086;&#1076;/Users/user/AppData/Roaming/Microsoft/Excel/&#1052;&#1077;&#1076;-&#1090;&#1099;%20&#1086;&#1090;%20&#1074;&#1088;&#1072;&#1095;&#1077;&#1081;-2011%20-%20&#1082;&#1086;&#1087;&#1080;&#1103;/&#1051;&#1077;&#1089;&#1073;&#1077;&#1082;&#1086;&#1074;%20&#1058;.&#1044;/&#1052;&#1072;&#1076;&#1080;&#1085;&#1072;/&#1072;&#1087;&#1090;&#1077;&#1082;&#1072;/&#1086;&#1087;&#1077;&#1088;&#1073;&#1083;&#1086;&#1082;%20&#1082;&#1093;/&#1092;&#1086;&#1088;&#1084;&#1072;%20&#1079;&#1072;&#1103;&#1074;&#1082;&#1080;%20&#1085;&#1072;%202010&#1075;%20&#1088;&#1072;&#1089;&#1093;&#1086;&#1076;&#1085;&#1080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ast3\&#1055;&#1088;&#1080;&#1082;&#1072;&#1079;_182\for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KTO_WB_FSL_31.12.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ueo-9327e9\&#1073;&#1102;&#1076;&#1078;&#1077;&#1090;%20&#1085;&#1072;%202013%20&#1075;&#1086;&#1076;%20&#1087;&#1086;%20&#1085;&#1086;&#1074;&#1099;&#1084;%20&#1092;&#1086;&#1088;&#1084;&#1072;&#1084;\&#1050;&#1086;&#1088;&#1088;&#1077;&#1082;&#1090;&#1080;&#1088;&#1086;&#1074;&#1082;&#1072;%20&#1073;&#1102;&#1076;&#1078;&#1077;&#1090;&#1072;%202014%20&#1075;&#1086;&#1076;&#1072;_&#1092;&#1077;&#1074;&#1088;&#1072;&#1083;&#1100;\server\Documents%20and%20Settings\user\Application%20Data\Microsoft\Excel\&#1048;&#1052;&#1048;&#1052;%20&#1064;&#1072;&#1073;&#1083;&#1086;&#1085;%20&#1087;&#1083;&#1072;&#1085;&#1072;%20&#1043;&#1047;_20100219_ru_v7_new_KAT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HASENOVGA\aws\Documents%20and%20Settings\saurambayeva\My%20Documents\Clients\kto\Asel\TO%20Do\USER\MANAT\CREDITY\REGION\ARHIV\OBL_CRED_30-06-9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Settings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ремонтТ9"/>
      <sheetName val="_FES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InputTD"/>
      <sheetName val="2.2 ОтклОТМ"/>
      <sheetName val="1.3.2 ОТМ"/>
      <sheetName val="факт 2005 г."/>
      <sheetName val="Баланс"/>
      <sheetName val="6НК"/>
      <sheetName val="Transport overview"/>
      <sheetName val="I-Index"/>
      <sheetName val="Contro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1_Бюджет расходов"/>
      <sheetName val="Справочник"/>
      <sheetName val="Comp"/>
      <sheetName val="К1.2"/>
      <sheetName val="депозиты"/>
      <sheetName val="Статьи"/>
      <sheetName val="MAIN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струк"/>
      <sheetName val="Транспорт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TIVITE MALIYETI MP"/>
      <sheetName val="MALIYET GERCEK"/>
      <sheetName val="MALIYET AYLIK"/>
      <sheetName val="mp_revize"/>
      <sheetName val="ÖZET"/>
      <sheetName val="ANALIZ"/>
      <sheetName val="FES"/>
      <sheetName val="P&amp;L S1"/>
      <sheetName val="P&amp;L IAS1"/>
      <sheetName val="AKTIVITE_MALIYETI_MP"/>
      <sheetName val="MALIYET_GERCEK"/>
      <sheetName val="MALIYET_AYLIK"/>
      <sheetName val="P&amp;L_S1"/>
      <sheetName val="P&amp;L_IAS1"/>
    </sheetNames>
    <sheetDataSet>
      <sheetData sheetId="0">
        <row r="6">
          <cell r="I6">
            <v>36526</v>
          </cell>
          <cell r="J6">
            <v>36558</v>
          </cell>
          <cell r="K6">
            <v>36586</v>
          </cell>
          <cell r="L6">
            <v>36617</v>
          </cell>
          <cell r="M6">
            <v>36647</v>
          </cell>
          <cell r="N6">
            <v>36678</v>
          </cell>
          <cell r="O6">
            <v>36708</v>
          </cell>
          <cell r="P6">
            <v>36739</v>
          </cell>
          <cell r="Q6">
            <v>36770</v>
          </cell>
          <cell r="R6">
            <v>36800</v>
          </cell>
          <cell r="S6">
            <v>36831</v>
          </cell>
          <cell r="T6">
            <v>36862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26">
          <cell r="I26">
            <v>1368.8100000000002</v>
          </cell>
          <cell r="J26">
            <v>3233.1000000000004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9">
          <cell r="I29">
            <v>18.77</v>
          </cell>
          <cell r="J29">
            <v>2008.71</v>
          </cell>
        </row>
        <row r="34">
          <cell r="J34">
            <v>90.8</v>
          </cell>
        </row>
        <row r="35">
          <cell r="I35">
            <v>60.42</v>
          </cell>
          <cell r="J35">
            <v>25.26</v>
          </cell>
        </row>
        <row r="37">
          <cell r="I37">
            <v>1230.1500000000001</v>
          </cell>
          <cell r="J37">
            <v>878.78</v>
          </cell>
        </row>
        <row r="38">
          <cell r="I38">
            <v>18.18</v>
          </cell>
          <cell r="J38">
            <v>3.64</v>
          </cell>
        </row>
        <row r="40">
          <cell r="I40">
            <v>9.1199999999999992</v>
          </cell>
          <cell r="J40">
            <v>25.59</v>
          </cell>
        </row>
        <row r="41">
          <cell r="I41">
            <v>8.7100000000000009</v>
          </cell>
          <cell r="J41">
            <v>200.32</v>
          </cell>
        </row>
        <row r="42">
          <cell r="I42">
            <v>23.46</v>
          </cell>
        </row>
        <row r="43">
          <cell r="I43">
            <v>1454.1</v>
          </cell>
          <cell r="J43">
            <v>2310.77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6">
          <cell r="I46">
            <v>1454.1</v>
          </cell>
          <cell r="J46">
            <v>2310.77</v>
          </cell>
        </row>
        <row r="47">
          <cell r="I47">
            <v>2373.52</v>
          </cell>
          <cell r="J47">
            <v>9104.17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I48">
            <v>126</v>
          </cell>
          <cell r="J48">
            <v>105</v>
          </cell>
        </row>
        <row r="49">
          <cell r="J49">
            <v>2344.65</v>
          </cell>
        </row>
        <row r="56">
          <cell r="I56">
            <v>1122</v>
          </cell>
        </row>
        <row r="57">
          <cell r="I57">
            <v>66</v>
          </cell>
        </row>
        <row r="60">
          <cell r="I60">
            <v>1059.52</v>
          </cell>
          <cell r="J60">
            <v>6654.52</v>
          </cell>
        </row>
        <row r="63">
          <cell r="I63">
            <v>41052.959999999999</v>
          </cell>
          <cell r="J63">
            <v>156937.16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J64">
            <v>15685.61</v>
          </cell>
        </row>
        <row r="65">
          <cell r="I65">
            <v>616.73</v>
          </cell>
          <cell r="J65">
            <v>75</v>
          </cell>
        </row>
        <row r="66">
          <cell r="I66">
            <v>1359.67</v>
          </cell>
          <cell r="J66">
            <v>11030.5</v>
          </cell>
        </row>
        <row r="67">
          <cell r="I67">
            <v>2973.4</v>
          </cell>
          <cell r="J67">
            <v>4386.13</v>
          </cell>
        </row>
        <row r="68">
          <cell r="I68">
            <v>769.91</v>
          </cell>
          <cell r="J68">
            <v>52090.52</v>
          </cell>
        </row>
        <row r="69">
          <cell r="I69">
            <v>1765.3</v>
          </cell>
          <cell r="J69">
            <v>1872.17</v>
          </cell>
        </row>
        <row r="70">
          <cell r="I70">
            <v>30155</v>
          </cell>
          <cell r="J70">
            <v>2300</v>
          </cell>
        </row>
        <row r="71">
          <cell r="I71">
            <v>32</v>
          </cell>
          <cell r="J71">
            <v>25.96</v>
          </cell>
        </row>
        <row r="72">
          <cell r="I72">
            <v>650.45000000000005</v>
          </cell>
          <cell r="J72">
            <v>13.52</v>
          </cell>
        </row>
        <row r="77">
          <cell r="I77">
            <v>2730.5</v>
          </cell>
          <cell r="J77">
            <v>69457.75</v>
          </cell>
        </row>
        <row r="78">
          <cell r="I78">
            <v>133232.39000000001</v>
          </cell>
          <cell r="J78">
            <v>83007.089999999982</v>
          </cell>
          <cell r="K78">
            <v>98538.226582818694</v>
          </cell>
          <cell r="L78">
            <v>129976.52889801959</v>
          </cell>
          <cell r="M78">
            <v>118219.84900803008</v>
          </cell>
          <cell r="N78">
            <v>226759.60980201204</v>
          </cell>
          <cell r="O78">
            <v>1806988.49980903</v>
          </cell>
          <cell r="P78">
            <v>195361.56779692983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I79">
            <v>11.5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I80">
            <v>98</v>
          </cell>
          <cell r="J80">
            <v>260.39999999999998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I81">
            <v>7440.04</v>
          </cell>
          <cell r="J81">
            <v>18750.75</v>
          </cell>
          <cell r="K81">
            <v>6261.0450000000001</v>
          </cell>
          <cell r="L81">
            <v>16099.83</v>
          </cell>
          <cell r="M81">
            <v>4472.1750000000011</v>
          </cell>
          <cell r="N81">
            <v>17888.7</v>
          </cell>
          <cell r="O81">
            <v>4472.1750000000002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I82">
            <v>4276.03</v>
          </cell>
          <cell r="J82">
            <v>4661.6899999999996</v>
          </cell>
          <cell r="K82">
            <v>7956.1325664335673</v>
          </cell>
          <cell r="L82">
            <v>884.01472960372962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I83">
            <v>1350</v>
          </cell>
          <cell r="J83">
            <v>287.81</v>
          </cell>
          <cell r="K83">
            <v>0</v>
          </cell>
          <cell r="L83">
            <v>9.8711811887323222</v>
          </cell>
          <cell r="M83">
            <v>231.97275793520953</v>
          </cell>
          <cell r="N83">
            <v>222.10157674647724</v>
          </cell>
          <cell r="O83">
            <v>29.613543566196967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102.64786815828325</v>
          </cell>
          <cell r="N84">
            <v>192.46475279678108</v>
          </cell>
          <cell r="O84">
            <v>198.8802445566738</v>
          </cell>
          <cell r="P84">
            <v>147.55631047753218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1251.3820772222223</v>
          </cell>
          <cell r="M85">
            <v>186.98812648148149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I86">
            <v>5470.86</v>
          </cell>
          <cell r="J86">
            <v>55447.25</v>
          </cell>
          <cell r="K86">
            <v>57048.945394200098</v>
          </cell>
          <cell r="L86">
            <v>4901.0683771333479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448.94031235185184</v>
          </cell>
          <cell r="M87">
            <v>650.1894178888889</v>
          </cell>
          <cell r="N87">
            <v>448.94031235185184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I88">
            <v>0</v>
          </cell>
          <cell r="J88">
            <v>18.2</v>
          </cell>
          <cell r="K88">
            <v>0</v>
          </cell>
          <cell r="L88">
            <v>488.44954953434859</v>
          </cell>
          <cell r="M88">
            <v>1526.4048422948395</v>
          </cell>
          <cell r="N88">
            <v>1465.3486486030458</v>
          </cell>
          <cell r="O88">
            <v>1526.4048422948395</v>
          </cell>
          <cell r="P88">
            <v>1099.0114864522841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I89">
            <v>125</v>
          </cell>
          <cell r="J89">
            <v>200</v>
          </cell>
          <cell r="K89">
            <v>1405.7825534133267</v>
          </cell>
          <cell r="L89">
            <v>8434.6953204799593</v>
          </cell>
          <cell r="M89">
            <v>8434.6953204799593</v>
          </cell>
          <cell r="N89">
            <v>9840.4778738932873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I90">
            <v>0</v>
          </cell>
          <cell r="J90">
            <v>0</v>
          </cell>
          <cell r="K90">
            <v>8187.3</v>
          </cell>
          <cell r="L90">
            <v>40936.5</v>
          </cell>
          <cell r="M90">
            <v>49123.8</v>
          </cell>
          <cell r="N90">
            <v>63155.520000000004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I91">
            <v>928.7</v>
          </cell>
          <cell r="J91">
            <v>458.15</v>
          </cell>
          <cell r="K91">
            <v>6325.9018518518524</v>
          </cell>
          <cell r="L91">
            <v>37955.411111111105</v>
          </cell>
          <cell r="M91">
            <v>18977.705555555553</v>
          </cell>
          <cell r="N91">
            <v>63259.018518518518</v>
          </cell>
          <cell r="O91">
            <v>12651.803703703705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I92">
            <v>0</v>
          </cell>
          <cell r="J92">
            <v>26.75</v>
          </cell>
          <cell r="K92">
            <v>0</v>
          </cell>
          <cell r="L92">
            <v>2814.5700550000001</v>
          </cell>
          <cell r="M92">
            <v>3189.8460623333335</v>
          </cell>
          <cell r="N92">
            <v>3096.0270605000001</v>
          </cell>
          <cell r="O92">
            <v>281.45700550000004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I93">
            <v>0</v>
          </cell>
          <cell r="J93">
            <v>0</v>
          </cell>
          <cell r="K93">
            <v>3401.8079040152247</v>
          </cell>
          <cell r="L93">
            <v>377.9786560016916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12727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I95">
            <v>0</v>
          </cell>
          <cell r="J95">
            <v>2106.67</v>
          </cell>
          <cell r="K95">
            <v>6130.6127976432826</v>
          </cell>
          <cell r="L95">
            <v>5838.678854898365</v>
          </cell>
          <cell r="M95">
            <v>6130.6127976432826</v>
          </cell>
          <cell r="N95">
            <v>5838.678854898365</v>
          </cell>
          <cell r="O95">
            <v>5254.8109694085269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36946.796296296299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7872.7535185185188</v>
          </cell>
          <cell r="M97">
            <v>25192.811259259259</v>
          </cell>
          <cell r="N97">
            <v>24405.535907407408</v>
          </cell>
          <cell r="O97">
            <v>21256.434499999999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1558.92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I100">
            <v>0</v>
          </cell>
          <cell r="J100">
            <v>0</v>
          </cell>
          <cell r="K100">
            <v>1709.865181928009</v>
          </cell>
          <cell r="L100">
            <v>1456.5518216423784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1747031</v>
          </cell>
          <cell r="P102">
            <v>194115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I103">
            <v>0</v>
          </cell>
          <cell r="J103">
            <v>0</v>
          </cell>
          <cell r="K103">
            <v>110.83333333333334</v>
          </cell>
          <cell r="L103">
            <v>205.83333333333334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10">
          <cell r="I110">
            <v>485.81</v>
          </cell>
          <cell r="J110">
            <v>789.42</v>
          </cell>
        </row>
        <row r="114">
          <cell r="I114">
            <v>113046.45</v>
          </cell>
        </row>
        <row r="115">
          <cell r="I115">
            <v>141320.78999999998</v>
          </cell>
          <cell r="J115">
            <v>153380.87</v>
          </cell>
          <cell r="K115">
            <v>270159.94938877638</v>
          </cell>
          <cell r="L115">
            <v>253817.6548029847</v>
          </cell>
          <cell r="M115">
            <v>174981.46541189365</v>
          </cell>
          <cell r="N115">
            <v>177441.83457222348</v>
          </cell>
          <cell r="O115">
            <v>148000.15726040085</v>
          </cell>
          <cell r="P115">
            <v>66420.085060805795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I116">
            <v>1556.47</v>
          </cell>
          <cell r="J116">
            <v>1043.82</v>
          </cell>
          <cell r="K116">
            <v>11209.518372495435</v>
          </cell>
          <cell r="L116">
            <v>53805.688187978078</v>
          </cell>
          <cell r="M116">
            <v>47079.977164480813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I117">
            <v>1732.91</v>
          </cell>
          <cell r="J117">
            <v>23291.46</v>
          </cell>
          <cell r="K117">
            <v>6616.3238793396977</v>
          </cell>
          <cell r="L117">
            <v>38043.862306203271</v>
          </cell>
          <cell r="M117">
            <v>39697.94327603819</v>
          </cell>
          <cell r="N117">
            <v>71125.481702901758</v>
          </cell>
          <cell r="O117">
            <v>9924.4858190095474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I118">
            <v>3018.36</v>
          </cell>
          <cell r="J118">
            <v>1711.92</v>
          </cell>
          <cell r="K118">
            <v>23510.5275142315</v>
          </cell>
          <cell r="L118">
            <v>2612.2808349146112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I119">
            <v>212.74</v>
          </cell>
          <cell r="J119">
            <v>0</v>
          </cell>
          <cell r="K119">
            <v>2284.3676825068874</v>
          </cell>
          <cell r="L119">
            <v>2238.6803288567494</v>
          </cell>
          <cell r="M119">
            <v>45.687353650137744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I121">
            <v>0</v>
          </cell>
          <cell r="J121">
            <v>9.1199999999999992</v>
          </cell>
          <cell r="K121">
            <v>11833.728529291553</v>
          </cell>
          <cell r="L121">
            <v>30993.098529096922</v>
          </cell>
          <cell r="M121">
            <v>13524.261176333204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I122">
            <v>0</v>
          </cell>
          <cell r="J122">
            <v>16932.8</v>
          </cell>
          <cell r="K122">
            <v>26285.418000000001</v>
          </cell>
          <cell r="L122">
            <v>2920.6019999999999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I123">
            <v>646.17999999999995</v>
          </cell>
          <cell r="J123">
            <v>108079.63</v>
          </cell>
          <cell r="K123">
            <v>122447.11796952</v>
          </cell>
          <cell r="L123">
            <v>12167.531996613368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I124">
            <v>336</v>
          </cell>
          <cell r="J124">
            <v>906.84</v>
          </cell>
          <cell r="K124">
            <v>0</v>
          </cell>
          <cell r="L124">
            <v>0</v>
          </cell>
          <cell r="M124">
            <v>0</v>
          </cell>
          <cell r="N124">
            <v>32550.26125</v>
          </cell>
          <cell r="O124">
            <v>63442.074999999997</v>
          </cell>
          <cell r="P124">
            <v>7401.5754166666666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I125">
            <v>2007</v>
          </cell>
          <cell r="J125">
            <v>0</v>
          </cell>
          <cell r="K125">
            <v>17350.096441391303</v>
          </cell>
          <cell r="L125">
            <v>16482.591619321738</v>
          </cell>
          <cell r="M125">
            <v>17350.096441391303</v>
          </cell>
          <cell r="N125">
            <v>16482.591619321738</v>
          </cell>
          <cell r="O125">
            <v>17350.096441391303</v>
          </cell>
          <cell r="P125">
            <v>1735.0096441391304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57283.5</v>
          </cell>
          <cell r="N126">
            <v>57283.5</v>
          </cell>
          <cell r="O126">
            <v>57283.5</v>
          </cell>
          <cell r="P126">
            <v>57283.5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I127">
            <v>2455.83</v>
          </cell>
          <cell r="J127">
            <v>761.12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I128">
            <v>0</v>
          </cell>
          <cell r="J128">
            <v>0</v>
          </cell>
          <cell r="K128">
            <v>29970</v>
          </cell>
          <cell r="L128">
            <v>51030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I129">
            <v>0</v>
          </cell>
          <cell r="J129">
            <v>0</v>
          </cell>
          <cell r="K129">
            <v>18652.850999999999</v>
          </cell>
          <cell r="L129">
            <v>43523.318999999996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2">
          <cell r="I132">
            <v>124504</v>
          </cell>
        </row>
        <row r="133">
          <cell r="I133">
            <v>4851.3</v>
          </cell>
          <cell r="J133">
            <v>644.16</v>
          </cell>
        </row>
        <row r="134">
          <cell r="I134">
            <v>33165.360000000001</v>
          </cell>
          <cell r="J134">
            <v>5053.22</v>
          </cell>
          <cell r="K134">
            <v>428399.70346543787</v>
          </cell>
          <cell r="L134">
            <v>284098.15951007337</v>
          </cell>
          <cell r="M134">
            <v>296505.19100787997</v>
          </cell>
          <cell r="N134">
            <v>468497.72602580674</v>
          </cell>
          <cell r="O134">
            <v>356098.43745716801</v>
          </cell>
          <cell r="P134">
            <v>51684.408239729833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I135">
            <v>280.2</v>
          </cell>
          <cell r="J135">
            <v>6.84</v>
          </cell>
          <cell r="K135">
            <v>14936.439294712965</v>
          </cell>
          <cell r="L135">
            <v>14189.617329977318</v>
          </cell>
          <cell r="M135">
            <v>14936.439294712965</v>
          </cell>
          <cell r="N135">
            <v>14189.617329977318</v>
          </cell>
          <cell r="O135">
            <v>14936.439294712965</v>
          </cell>
          <cell r="P135">
            <v>1493.6439294712964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I136">
            <v>14820</v>
          </cell>
          <cell r="J136">
            <v>0</v>
          </cell>
          <cell r="K136">
            <v>30142.336722044729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I137">
            <v>0</v>
          </cell>
          <cell r="J137">
            <v>0</v>
          </cell>
          <cell r="K137">
            <v>180000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I138">
            <v>7551.96</v>
          </cell>
          <cell r="J138">
            <v>0</v>
          </cell>
          <cell r="K138">
            <v>32670.990095466481</v>
          </cell>
          <cell r="L138">
            <v>31414.41355333315</v>
          </cell>
          <cell r="M138">
            <v>32670.990095466481</v>
          </cell>
          <cell r="N138">
            <v>28901.260469066503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59000</v>
          </cell>
          <cell r="O139">
            <v>59000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I140">
            <v>3456.19</v>
          </cell>
          <cell r="J140">
            <v>4616.38</v>
          </cell>
          <cell r="K140">
            <v>7371.6115104733244</v>
          </cell>
          <cell r="L140">
            <v>7020.5823909269766</v>
          </cell>
          <cell r="M140">
            <v>7371.6115104733244</v>
          </cell>
          <cell r="N140">
            <v>7020.5823909269766</v>
          </cell>
          <cell r="O140">
            <v>6318.5241518342773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I141">
            <v>628.45000000000005</v>
          </cell>
          <cell r="J141">
            <v>0</v>
          </cell>
          <cell r="K141">
            <v>0</v>
          </cell>
          <cell r="L141">
            <v>0</v>
          </cell>
          <cell r="M141">
            <v>9965.9520000000011</v>
          </cell>
          <cell r="N141">
            <v>37372.32</v>
          </cell>
          <cell r="O141">
            <v>38618.064000000006</v>
          </cell>
          <cell r="P141">
            <v>38618.064000000006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I142">
            <v>0</v>
          </cell>
          <cell r="J142">
            <v>0</v>
          </cell>
          <cell r="K142">
            <v>2793.7977355131115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I143">
            <v>0</v>
          </cell>
          <cell r="J143">
            <v>0</v>
          </cell>
          <cell r="K143">
            <v>10108.436</v>
          </cell>
          <cell r="L143">
            <v>10108.436</v>
          </cell>
          <cell r="M143">
            <v>10108.436</v>
          </cell>
          <cell r="N143">
            <v>10108.436</v>
          </cell>
          <cell r="O143">
            <v>9603.0141999999996</v>
          </cell>
          <cell r="P143">
            <v>505.42180000000002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I144">
            <v>0</v>
          </cell>
          <cell r="J144">
            <v>0</v>
          </cell>
          <cell r="K144">
            <v>4206.9920000000002</v>
          </cell>
          <cell r="L144">
            <v>4206.9920000000002</v>
          </cell>
          <cell r="M144">
            <v>4206.9920000000002</v>
          </cell>
          <cell r="N144">
            <v>4206.9920000000002</v>
          </cell>
          <cell r="O144">
            <v>3996.6423999999997</v>
          </cell>
          <cell r="P144">
            <v>210.34960000000001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I145">
            <v>100</v>
          </cell>
          <cell r="J145">
            <v>0</v>
          </cell>
          <cell r="K145">
            <v>4243.9979321293467</v>
          </cell>
          <cell r="L145">
            <v>4243.9979321293467</v>
          </cell>
          <cell r="M145">
            <v>4243.9979321293467</v>
          </cell>
          <cell r="N145">
            <v>4243.9979321293467</v>
          </cell>
          <cell r="O145">
            <v>4031.7980355228792</v>
          </cell>
          <cell r="P145">
            <v>212.19989660646735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8868.2795999999998</v>
          </cell>
          <cell r="O146">
            <v>15273.1482</v>
          </cell>
          <cell r="P146">
            <v>492.68220000000002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I147">
            <v>0</v>
          </cell>
          <cell r="J147">
            <v>0</v>
          </cell>
          <cell r="K147">
            <v>84015</v>
          </cell>
          <cell r="L147">
            <v>168030</v>
          </cell>
          <cell r="M147">
            <v>168030</v>
          </cell>
          <cell r="N147">
            <v>252045</v>
          </cell>
          <cell r="O147">
            <v>159628</v>
          </cell>
          <cell r="P147">
            <v>8401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I148">
            <v>0</v>
          </cell>
          <cell r="J148">
            <v>0</v>
          </cell>
          <cell r="K148">
            <v>1473.081813652067</v>
          </cell>
          <cell r="L148">
            <v>1386.4299422607689</v>
          </cell>
          <cell r="M148">
            <v>1473.081813652067</v>
          </cell>
          <cell r="N148">
            <v>1386.4299422607689</v>
          </cell>
          <cell r="O148">
            <v>1473.081813652067</v>
          </cell>
          <cell r="P148">
            <v>1473.081813652067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I149">
            <v>0</v>
          </cell>
          <cell r="J149">
            <v>0</v>
          </cell>
          <cell r="K149">
            <v>5559.3</v>
          </cell>
          <cell r="L149">
            <v>5559.3</v>
          </cell>
          <cell r="M149">
            <v>5559.3</v>
          </cell>
          <cell r="N149">
            <v>5559.3</v>
          </cell>
          <cell r="O149">
            <v>5281.335</v>
          </cell>
          <cell r="P149">
            <v>277.96499999999997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I150">
            <v>6000</v>
          </cell>
          <cell r="J150">
            <v>364.2</v>
          </cell>
          <cell r="K150">
            <v>50877.720361445805</v>
          </cell>
          <cell r="L150">
            <v>37938.390361445781</v>
          </cell>
          <cell r="M150">
            <v>37938.390361445781</v>
          </cell>
          <cell r="N150">
            <v>35595.510361445806</v>
          </cell>
          <cell r="O150">
            <v>37938.390361445781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4">
          <cell r="I154">
            <v>328.56</v>
          </cell>
          <cell r="J154">
            <v>65.8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2025166.6585659999</v>
          </cell>
          <cell r="N156">
            <v>3037750</v>
          </cell>
          <cell r="O156">
            <v>3037750</v>
          </cell>
          <cell r="P156">
            <v>3037750</v>
          </cell>
          <cell r="Q156">
            <v>1012583.2928299999</v>
          </cell>
          <cell r="R156">
            <v>0</v>
          </cell>
          <cell r="S156">
            <v>0</v>
          </cell>
          <cell r="T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2025166.6585659999</v>
          </cell>
          <cell r="N157">
            <v>3037750</v>
          </cell>
          <cell r="O157">
            <v>3037750</v>
          </cell>
          <cell r="P157">
            <v>3037750</v>
          </cell>
          <cell r="Q157">
            <v>1012583.2928299999</v>
          </cell>
          <cell r="R157">
            <v>0</v>
          </cell>
          <cell r="S157">
            <v>0</v>
          </cell>
          <cell r="T157">
            <v>0</v>
          </cell>
        </row>
        <row r="158">
          <cell r="I158">
            <v>86262.479999999981</v>
          </cell>
          <cell r="J158">
            <v>410726.37999999995</v>
          </cell>
          <cell r="K158">
            <v>797097.87943703297</v>
          </cell>
          <cell r="L158">
            <v>667892.34321107762</v>
          </cell>
          <cell r="M158">
            <v>2614873.1639938038</v>
          </cell>
          <cell r="N158">
            <v>3910449.1704000421</v>
          </cell>
          <cell r="O158">
            <v>5348837.0945265992</v>
          </cell>
          <cell r="P158">
            <v>3351216.0610974655</v>
          </cell>
          <cell r="Q158">
            <v>1012583.2928299999</v>
          </cell>
          <cell r="R158">
            <v>0</v>
          </cell>
          <cell r="S158">
            <v>0</v>
          </cell>
          <cell r="T158">
            <v>0</v>
          </cell>
        </row>
        <row r="166">
          <cell r="I166">
            <v>36526</v>
          </cell>
          <cell r="J166">
            <v>36558</v>
          </cell>
          <cell r="K166">
            <v>36586</v>
          </cell>
          <cell r="L166">
            <v>36617</v>
          </cell>
          <cell r="M166">
            <v>36647</v>
          </cell>
          <cell r="N166">
            <v>36678</v>
          </cell>
          <cell r="O166">
            <v>36708</v>
          </cell>
          <cell r="P166">
            <v>36739</v>
          </cell>
          <cell r="Q166">
            <v>36770</v>
          </cell>
          <cell r="R166">
            <v>36800</v>
          </cell>
          <cell r="S166">
            <v>36831</v>
          </cell>
          <cell r="T166">
            <v>36862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I186">
            <v>1368.8100000000002</v>
          </cell>
          <cell r="J186">
            <v>4601.91</v>
          </cell>
          <cell r="K186">
            <v>4601.91</v>
          </cell>
          <cell r="L186">
            <v>4601.91</v>
          </cell>
          <cell r="M186">
            <v>4601.91</v>
          </cell>
          <cell r="N186">
            <v>4601.91</v>
          </cell>
          <cell r="O186">
            <v>4601.91</v>
          </cell>
          <cell r="P186">
            <v>4601.91</v>
          </cell>
          <cell r="Q186">
            <v>4601.91</v>
          </cell>
          <cell r="R186">
            <v>4601.91</v>
          </cell>
          <cell r="S186">
            <v>4601.91</v>
          </cell>
          <cell r="T186">
            <v>4601.91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I189">
            <v>18.77</v>
          </cell>
          <cell r="J189">
            <v>2027.48</v>
          </cell>
          <cell r="K189">
            <v>2027.48</v>
          </cell>
          <cell r="L189">
            <v>2027.48</v>
          </cell>
          <cell r="M189">
            <v>2027.48</v>
          </cell>
          <cell r="N189">
            <v>2027.48</v>
          </cell>
          <cell r="O189">
            <v>2027.48</v>
          </cell>
          <cell r="P189">
            <v>2027.48</v>
          </cell>
          <cell r="Q189">
            <v>2027.48</v>
          </cell>
          <cell r="R189">
            <v>2027.48</v>
          </cell>
          <cell r="S189">
            <v>2027.48</v>
          </cell>
          <cell r="T189">
            <v>2027.48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I194">
            <v>0</v>
          </cell>
          <cell r="J194">
            <v>90.8</v>
          </cell>
          <cell r="K194">
            <v>90.8</v>
          </cell>
          <cell r="L194">
            <v>90.8</v>
          </cell>
          <cell r="M194">
            <v>90.8</v>
          </cell>
          <cell r="N194">
            <v>90.8</v>
          </cell>
          <cell r="O194">
            <v>90.8</v>
          </cell>
          <cell r="P194">
            <v>90.8</v>
          </cell>
          <cell r="Q194">
            <v>90.8</v>
          </cell>
          <cell r="R194">
            <v>90.8</v>
          </cell>
          <cell r="S194">
            <v>90.8</v>
          </cell>
          <cell r="T194">
            <v>90.8</v>
          </cell>
        </row>
        <row r="195">
          <cell r="I195">
            <v>60.42</v>
          </cell>
          <cell r="J195">
            <v>85.68</v>
          </cell>
          <cell r="K195">
            <v>85.68</v>
          </cell>
          <cell r="L195">
            <v>85.68</v>
          </cell>
          <cell r="M195">
            <v>85.68</v>
          </cell>
          <cell r="N195">
            <v>85.68</v>
          </cell>
          <cell r="O195">
            <v>85.68</v>
          </cell>
          <cell r="P195">
            <v>85.68</v>
          </cell>
          <cell r="Q195">
            <v>85.68</v>
          </cell>
          <cell r="R195">
            <v>85.68</v>
          </cell>
          <cell r="S195">
            <v>85.68</v>
          </cell>
          <cell r="T195">
            <v>85.68</v>
          </cell>
        </row>
        <row r="196"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I197">
            <v>1230.1500000000001</v>
          </cell>
          <cell r="J197">
            <v>2108.9300000000003</v>
          </cell>
          <cell r="K197">
            <v>2108.9300000000003</v>
          </cell>
          <cell r="L197">
            <v>2108.9300000000003</v>
          </cell>
          <cell r="M197">
            <v>2108.9300000000003</v>
          </cell>
          <cell r="N197">
            <v>2108.9300000000003</v>
          </cell>
          <cell r="O197">
            <v>2108.9300000000003</v>
          </cell>
          <cell r="P197">
            <v>2108.9300000000003</v>
          </cell>
          <cell r="Q197">
            <v>2108.9300000000003</v>
          </cell>
          <cell r="R197">
            <v>2108.9300000000003</v>
          </cell>
          <cell r="S197">
            <v>2108.9300000000003</v>
          </cell>
          <cell r="T197">
            <v>2108.9300000000003</v>
          </cell>
        </row>
        <row r="198">
          <cell r="I198">
            <v>18.18</v>
          </cell>
          <cell r="J198">
            <v>21.82</v>
          </cell>
          <cell r="K198">
            <v>21.82</v>
          </cell>
          <cell r="L198">
            <v>21.82</v>
          </cell>
          <cell r="M198">
            <v>21.82</v>
          </cell>
          <cell r="N198">
            <v>21.82</v>
          </cell>
          <cell r="O198">
            <v>21.82</v>
          </cell>
          <cell r="P198">
            <v>21.82</v>
          </cell>
          <cell r="Q198">
            <v>21.82</v>
          </cell>
          <cell r="R198">
            <v>21.82</v>
          </cell>
          <cell r="S198">
            <v>21.82</v>
          </cell>
          <cell r="T198">
            <v>21.82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I200">
            <v>9.1199999999999992</v>
          </cell>
          <cell r="J200">
            <v>34.71</v>
          </cell>
          <cell r="K200">
            <v>34.71</v>
          </cell>
          <cell r="L200">
            <v>34.71</v>
          </cell>
          <cell r="M200">
            <v>34.71</v>
          </cell>
          <cell r="N200">
            <v>34.71</v>
          </cell>
          <cell r="O200">
            <v>34.71</v>
          </cell>
          <cell r="P200">
            <v>34.71</v>
          </cell>
          <cell r="Q200">
            <v>34.71</v>
          </cell>
          <cell r="R200">
            <v>34.71</v>
          </cell>
          <cell r="S200">
            <v>34.71</v>
          </cell>
          <cell r="T200">
            <v>34.71</v>
          </cell>
        </row>
        <row r="201">
          <cell r="I201">
            <v>8.7100000000000009</v>
          </cell>
          <cell r="J201">
            <v>209.03</v>
          </cell>
          <cell r="K201">
            <v>209.03</v>
          </cell>
          <cell r="L201">
            <v>209.03</v>
          </cell>
          <cell r="M201">
            <v>209.03</v>
          </cell>
          <cell r="N201">
            <v>209.03</v>
          </cell>
          <cell r="O201">
            <v>209.03</v>
          </cell>
          <cell r="P201">
            <v>209.03</v>
          </cell>
          <cell r="Q201">
            <v>209.03</v>
          </cell>
          <cell r="R201">
            <v>209.03</v>
          </cell>
          <cell r="S201">
            <v>209.03</v>
          </cell>
          <cell r="T201">
            <v>209.03</v>
          </cell>
        </row>
        <row r="202">
          <cell r="I202">
            <v>23.46</v>
          </cell>
          <cell r="J202">
            <v>23.46</v>
          </cell>
          <cell r="K202">
            <v>23.46</v>
          </cell>
          <cell r="L202">
            <v>23.46</v>
          </cell>
          <cell r="M202">
            <v>23.46</v>
          </cell>
          <cell r="N202">
            <v>23.46</v>
          </cell>
          <cell r="O202">
            <v>23.46</v>
          </cell>
          <cell r="P202">
            <v>23.46</v>
          </cell>
          <cell r="Q202">
            <v>23.46</v>
          </cell>
          <cell r="R202">
            <v>23.46</v>
          </cell>
          <cell r="S202">
            <v>23.46</v>
          </cell>
          <cell r="T202">
            <v>23.46</v>
          </cell>
        </row>
        <row r="203">
          <cell r="I203">
            <v>1454.1</v>
          </cell>
          <cell r="J203">
            <v>3764.87</v>
          </cell>
          <cell r="K203">
            <v>3764.87</v>
          </cell>
          <cell r="L203">
            <v>3764.87</v>
          </cell>
          <cell r="M203">
            <v>3764.87</v>
          </cell>
          <cell r="N203">
            <v>3764.87</v>
          </cell>
          <cell r="O203">
            <v>3764.87</v>
          </cell>
          <cell r="P203">
            <v>3764.87</v>
          </cell>
          <cell r="Q203">
            <v>3764.87</v>
          </cell>
          <cell r="R203">
            <v>3764.87</v>
          </cell>
          <cell r="S203">
            <v>3764.87</v>
          </cell>
          <cell r="T203">
            <v>3764.87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I206">
            <v>1454.1</v>
          </cell>
          <cell r="J206">
            <v>3764.87</v>
          </cell>
          <cell r="K206">
            <v>3764.87</v>
          </cell>
          <cell r="L206">
            <v>3764.87</v>
          </cell>
          <cell r="M206">
            <v>3764.87</v>
          </cell>
          <cell r="N206">
            <v>3764.87</v>
          </cell>
          <cell r="O206">
            <v>3764.87</v>
          </cell>
          <cell r="P206">
            <v>3764.87</v>
          </cell>
          <cell r="Q206">
            <v>3764.87</v>
          </cell>
          <cell r="R206">
            <v>3764.87</v>
          </cell>
          <cell r="S206">
            <v>3764.87</v>
          </cell>
          <cell r="T206">
            <v>3764.87</v>
          </cell>
        </row>
        <row r="207">
          <cell r="I207">
            <v>2373.52</v>
          </cell>
          <cell r="J207">
            <v>11477.69</v>
          </cell>
          <cell r="K207">
            <v>11477.69</v>
          </cell>
          <cell r="L207">
            <v>11477.69</v>
          </cell>
          <cell r="M207">
            <v>11477.69</v>
          </cell>
          <cell r="N207">
            <v>11477.69</v>
          </cell>
          <cell r="O207">
            <v>11477.69</v>
          </cell>
          <cell r="P207">
            <v>11477.69</v>
          </cell>
          <cell r="Q207">
            <v>11477.69</v>
          </cell>
          <cell r="R207">
            <v>11477.69</v>
          </cell>
          <cell r="S207">
            <v>11477.69</v>
          </cell>
          <cell r="T207">
            <v>11477.69</v>
          </cell>
        </row>
        <row r="208">
          <cell r="I208">
            <v>126</v>
          </cell>
          <cell r="J208">
            <v>231</v>
          </cell>
          <cell r="K208">
            <v>231</v>
          </cell>
          <cell r="L208">
            <v>231</v>
          </cell>
          <cell r="M208">
            <v>231</v>
          </cell>
          <cell r="N208">
            <v>231</v>
          </cell>
          <cell r="O208">
            <v>231</v>
          </cell>
          <cell r="P208">
            <v>231</v>
          </cell>
          <cell r="Q208">
            <v>231</v>
          </cell>
          <cell r="R208">
            <v>231</v>
          </cell>
          <cell r="S208">
            <v>231</v>
          </cell>
          <cell r="T208">
            <v>231</v>
          </cell>
        </row>
        <row r="209">
          <cell r="I209">
            <v>0</v>
          </cell>
          <cell r="J209">
            <v>2344.65</v>
          </cell>
          <cell r="K209">
            <v>2344.65</v>
          </cell>
          <cell r="L209">
            <v>2344.65</v>
          </cell>
          <cell r="M209">
            <v>2344.65</v>
          </cell>
          <cell r="N209">
            <v>2344.65</v>
          </cell>
          <cell r="O209">
            <v>2344.65</v>
          </cell>
          <cell r="P209">
            <v>2344.65</v>
          </cell>
          <cell r="Q209">
            <v>2344.65</v>
          </cell>
          <cell r="R209">
            <v>2344.65</v>
          </cell>
          <cell r="S209">
            <v>2344.65</v>
          </cell>
          <cell r="T209">
            <v>2344.65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I216">
            <v>1122</v>
          </cell>
          <cell r="J216">
            <v>1122</v>
          </cell>
          <cell r="K216">
            <v>1122</v>
          </cell>
          <cell r="L216">
            <v>1122</v>
          </cell>
          <cell r="M216">
            <v>1122</v>
          </cell>
          <cell r="N216">
            <v>1122</v>
          </cell>
          <cell r="O216">
            <v>1122</v>
          </cell>
          <cell r="P216">
            <v>1122</v>
          </cell>
          <cell r="Q216">
            <v>1122</v>
          </cell>
          <cell r="R216">
            <v>1122</v>
          </cell>
          <cell r="S216">
            <v>1122</v>
          </cell>
          <cell r="T216">
            <v>1122</v>
          </cell>
        </row>
        <row r="217">
          <cell r="I217">
            <v>66</v>
          </cell>
          <cell r="J217">
            <v>66</v>
          </cell>
          <cell r="K217">
            <v>66</v>
          </cell>
          <cell r="L217">
            <v>66</v>
          </cell>
          <cell r="M217">
            <v>66</v>
          </cell>
          <cell r="N217">
            <v>66</v>
          </cell>
          <cell r="O217">
            <v>66</v>
          </cell>
          <cell r="P217">
            <v>66</v>
          </cell>
          <cell r="Q217">
            <v>66</v>
          </cell>
          <cell r="R217">
            <v>66</v>
          </cell>
          <cell r="S217">
            <v>66</v>
          </cell>
          <cell r="T217">
            <v>66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I220">
            <v>1059.52</v>
          </cell>
          <cell r="J220">
            <v>7714.0400000000009</v>
          </cell>
          <cell r="K220">
            <v>7714.0400000000009</v>
          </cell>
          <cell r="L220">
            <v>7714.0400000000009</v>
          </cell>
          <cell r="M220">
            <v>7714.0400000000009</v>
          </cell>
          <cell r="N220">
            <v>7714.0400000000009</v>
          </cell>
          <cell r="O220">
            <v>7714.0400000000009</v>
          </cell>
          <cell r="P220">
            <v>7714.0400000000009</v>
          </cell>
          <cell r="Q220">
            <v>7714.0400000000009</v>
          </cell>
          <cell r="R220">
            <v>7714.0400000000009</v>
          </cell>
          <cell r="S220">
            <v>7714.0400000000009</v>
          </cell>
          <cell r="T220">
            <v>7714.0400000000009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I223">
            <v>41052.959999999999</v>
          </cell>
          <cell r="J223">
            <v>197990.12</v>
          </cell>
          <cell r="K223">
            <v>197990.12</v>
          </cell>
          <cell r="L223">
            <v>197990.12</v>
          </cell>
          <cell r="M223">
            <v>197990.12</v>
          </cell>
          <cell r="N223">
            <v>197990.12</v>
          </cell>
          <cell r="O223">
            <v>197990.12</v>
          </cell>
          <cell r="P223">
            <v>197990.12</v>
          </cell>
          <cell r="Q223">
            <v>197990.12</v>
          </cell>
          <cell r="R223">
            <v>197990.12</v>
          </cell>
          <cell r="S223">
            <v>197990.12</v>
          </cell>
          <cell r="T223">
            <v>197990.12</v>
          </cell>
        </row>
        <row r="224">
          <cell r="I224">
            <v>0</v>
          </cell>
          <cell r="J224">
            <v>15685.61</v>
          </cell>
          <cell r="K224">
            <v>15685.61</v>
          </cell>
          <cell r="L224">
            <v>15685.61</v>
          </cell>
          <cell r="M224">
            <v>15685.61</v>
          </cell>
          <cell r="N224">
            <v>15685.61</v>
          </cell>
          <cell r="O224">
            <v>15685.61</v>
          </cell>
          <cell r="P224">
            <v>15685.61</v>
          </cell>
          <cell r="Q224">
            <v>15685.61</v>
          </cell>
          <cell r="R224">
            <v>15685.61</v>
          </cell>
          <cell r="S224">
            <v>15685.61</v>
          </cell>
          <cell r="T224">
            <v>15685.61</v>
          </cell>
        </row>
        <row r="225">
          <cell r="I225">
            <v>616.73</v>
          </cell>
          <cell r="J225">
            <v>691.73</v>
          </cell>
          <cell r="K225">
            <v>691.73</v>
          </cell>
          <cell r="L225">
            <v>691.73</v>
          </cell>
          <cell r="M225">
            <v>691.73</v>
          </cell>
          <cell r="N225">
            <v>691.73</v>
          </cell>
          <cell r="O225">
            <v>691.73</v>
          </cell>
          <cell r="P225">
            <v>691.73</v>
          </cell>
          <cell r="Q225">
            <v>691.73</v>
          </cell>
          <cell r="R225">
            <v>691.73</v>
          </cell>
          <cell r="S225">
            <v>691.73</v>
          </cell>
          <cell r="T225">
            <v>691.73</v>
          </cell>
        </row>
        <row r="226">
          <cell r="I226">
            <v>1359.67</v>
          </cell>
          <cell r="J226">
            <v>12390.17</v>
          </cell>
          <cell r="K226">
            <v>12390.17</v>
          </cell>
          <cell r="L226">
            <v>12390.17</v>
          </cell>
          <cell r="M226">
            <v>12390.17</v>
          </cell>
          <cell r="N226">
            <v>12390.17</v>
          </cell>
          <cell r="O226">
            <v>12390.17</v>
          </cell>
          <cell r="P226">
            <v>12390.17</v>
          </cell>
          <cell r="Q226">
            <v>12390.17</v>
          </cell>
          <cell r="R226">
            <v>12390.17</v>
          </cell>
          <cell r="S226">
            <v>12390.17</v>
          </cell>
          <cell r="T226">
            <v>12390.17</v>
          </cell>
        </row>
        <row r="227">
          <cell r="I227">
            <v>2973.4</v>
          </cell>
          <cell r="J227">
            <v>7359.5300000000007</v>
          </cell>
          <cell r="K227">
            <v>7359.5300000000007</v>
          </cell>
          <cell r="L227">
            <v>7359.5300000000007</v>
          </cell>
          <cell r="M227">
            <v>7359.5300000000007</v>
          </cell>
          <cell r="N227">
            <v>7359.5300000000007</v>
          </cell>
          <cell r="O227">
            <v>7359.5300000000007</v>
          </cell>
          <cell r="P227">
            <v>7359.5300000000007</v>
          </cell>
          <cell r="Q227">
            <v>7359.5300000000007</v>
          </cell>
          <cell r="R227">
            <v>7359.5300000000007</v>
          </cell>
          <cell r="S227">
            <v>7359.5300000000007</v>
          </cell>
          <cell r="T227">
            <v>7359.5300000000007</v>
          </cell>
        </row>
        <row r="228">
          <cell r="I228">
            <v>769.91</v>
          </cell>
          <cell r="J228">
            <v>52860.43</v>
          </cell>
          <cell r="K228">
            <v>52860.43</v>
          </cell>
          <cell r="L228">
            <v>52860.43</v>
          </cell>
          <cell r="M228">
            <v>52860.43</v>
          </cell>
          <cell r="N228">
            <v>52860.43</v>
          </cell>
          <cell r="O228">
            <v>52860.43</v>
          </cell>
          <cell r="P228">
            <v>52860.43</v>
          </cell>
          <cell r="Q228">
            <v>52860.43</v>
          </cell>
          <cell r="R228">
            <v>52860.43</v>
          </cell>
          <cell r="S228">
            <v>52860.43</v>
          </cell>
          <cell r="T228">
            <v>52860.43</v>
          </cell>
        </row>
        <row r="229">
          <cell r="I229">
            <v>1765.3</v>
          </cell>
          <cell r="J229">
            <v>3637.4700000000003</v>
          </cell>
          <cell r="K229">
            <v>3637.4700000000003</v>
          </cell>
          <cell r="L229">
            <v>3637.4700000000003</v>
          </cell>
          <cell r="M229">
            <v>3637.4700000000003</v>
          </cell>
          <cell r="N229">
            <v>3637.4700000000003</v>
          </cell>
          <cell r="O229">
            <v>3637.4700000000003</v>
          </cell>
          <cell r="P229">
            <v>3637.4700000000003</v>
          </cell>
          <cell r="Q229">
            <v>3637.4700000000003</v>
          </cell>
          <cell r="R229">
            <v>3637.4700000000003</v>
          </cell>
          <cell r="S229">
            <v>3637.4700000000003</v>
          </cell>
          <cell r="T229">
            <v>3637.4700000000003</v>
          </cell>
        </row>
        <row r="230">
          <cell r="I230">
            <v>30155</v>
          </cell>
          <cell r="J230">
            <v>32455</v>
          </cell>
          <cell r="K230">
            <v>32455</v>
          </cell>
          <cell r="L230">
            <v>32455</v>
          </cell>
          <cell r="M230">
            <v>32455</v>
          </cell>
          <cell r="N230">
            <v>32455</v>
          </cell>
          <cell r="O230">
            <v>32455</v>
          </cell>
          <cell r="P230">
            <v>32455</v>
          </cell>
          <cell r="Q230">
            <v>32455</v>
          </cell>
          <cell r="R230">
            <v>32455</v>
          </cell>
          <cell r="S230">
            <v>32455</v>
          </cell>
          <cell r="T230">
            <v>32455</v>
          </cell>
        </row>
        <row r="231">
          <cell r="I231">
            <v>32</v>
          </cell>
          <cell r="J231">
            <v>57.96</v>
          </cell>
          <cell r="K231">
            <v>57.96</v>
          </cell>
          <cell r="L231">
            <v>57.96</v>
          </cell>
          <cell r="M231">
            <v>57.96</v>
          </cell>
          <cell r="N231">
            <v>57.96</v>
          </cell>
          <cell r="O231">
            <v>57.96</v>
          </cell>
          <cell r="P231">
            <v>57.96</v>
          </cell>
          <cell r="Q231">
            <v>57.96</v>
          </cell>
          <cell r="R231">
            <v>57.96</v>
          </cell>
          <cell r="S231">
            <v>57.96</v>
          </cell>
          <cell r="T231">
            <v>57.96</v>
          </cell>
        </row>
        <row r="232">
          <cell r="I232">
            <v>650.45000000000005</v>
          </cell>
          <cell r="J232">
            <v>663.97</v>
          </cell>
          <cell r="K232">
            <v>663.97</v>
          </cell>
          <cell r="L232">
            <v>663.97</v>
          </cell>
          <cell r="M232">
            <v>663.97</v>
          </cell>
          <cell r="N232">
            <v>663.97</v>
          </cell>
          <cell r="O232">
            <v>663.97</v>
          </cell>
          <cell r="P232">
            <v>663.97</v>
          </cell>
          <cell r="Q232">
            <v>663.97</v>
          </cell>
          <cell r="R232">
            <v>663.97</v>
          </cell>
          <cell r="S232">
            <v>663.97</v>
          </cell>
          <cell r="T232">
            <v>663.97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I237">
            <v>2730.5</v>
          </cell>
          <cell r="J237">
            <v>72188.25</v>
          </cell>
          <cell r="K237">
            <v>72188.25</v>
          </cell>
          <cell r="L237">
            <v>72188.25</v>
          </cell>
          <cell r="M237">
            <v>72188.25</v>
          </cell>
          <cell r="N237">
            <v>72188.25</v>
          </cell>
          <cell r="O237">
            <v>72188.25</v>
          </cell>
          <cell r="P237">
            <v>72188.25</v>
          </cell>
          <cell r="Q237">
            <v>72188.25</v>
          </cell>
          <cell r="R237">
            <v>72188.25</v>
          </cell>
          <cell r="S237">
            <v>72188.25</v>
          </cell>
          <cell r="T237">
            <v>72188.25</v>
          </cell>
        </row>
        <row r="238">
          <cell r="I238">
            <v>133232.39000000001</v>
          </cell>
          <cell r="J238">
            <v>216239.47999999998</v>
          </cell>
          <cell r="K238">
            <v>314777.7065828187</v>
          </cell>
          <cell r="L238">
            <v>444754.2354808384</v>
          </cell>
          <cell r="M238">
            <v>562974.08448886836</v>
          </cell>
          <cell r="N238">
            <v>789733.69429088023</v>
          </cell>
          <cell r="O238">
            <v>2596722.1940999106</v>
          </cell>
          <cell r="P238">
            <v>2792083.7618968403</v>
          </cell>
          <cell r="Q238">
            <v>2792083.7618968403</v>
          </cell>
          <cell r="R238">
            <v>2792083.7618968403</v>
          </cell>
          <cell r="S238">
            <v>2792083.7618968403</v>
          </cell>
          <cell r="T238">
            <v>2792083.7618968403</v>
          </cell>
        </row>
        <row r="239">
          <cell r="I239">
            <v>11.5</v>
          </cell>
          <cell r="J239">
            <v>11.5</v>
          </cell>
          <cell r="K239">
            <v>11.5</v>
          </cell>
          <cell r="L239">
            <v>11.5</v>
          </cell>
          <cell r="M239">
            <v>11.5</v>
          </cell>
          <cell r="N239">
            <v>11.5</v>
          </cell>
          <cell r="O239">
            <v>11.5</v>
          </cell>
          <cell r="P239">
            <v>11.5</v>
          </cell>
          <cell r="Q239">
            <v>11.5</v>
          </cell>
          <cell r="R239">
            <v>11.5</v>
          </cell>
          <cell r="S239">
            <v>11.5</v>
          </cell>
          <cell r="T239">
            <v>11.5</v>
          </cell>
        </row>
        <row r="240">
          <cell r="I240">
            <v>98</v>
          </cell>
          <cell r="J240">
            <v>358.4</v>
          </cell>
          <cell r="K240">
            <v>358.4</v>
          </cell>
          <cell r="L240">
            <v>358.4</v>
          </cell>
          <cell r="M240">
            <v>358.4</v>
          </cell>
          <cell r="N240">
            <v>358.4</v>
          </cell>
          <cell r="O240">
            <v>358.4</v>
          </cell>
          <cell r="P240">
            <v>358.4</v>
          </cell>
          <cell r="Q240">
            <v>358.4</v>
          </cell>
          <cell r="R240">
            <v>358.4</v>
          </cell>
          <cell r="S240">
            <v>358.4</v>
          </cell>
          <cell r="T240">
            <v>358.4</v>
          </cell>
        </row>
        <row r="241">
          <cell r="I241">
            <v>7440.04</v>
          </cell>
          <cell r="J241">
            <v>26190.79</v>
          </cell>
          <cell r="K241">
            <v>32451.834999999999</v>
          </cell>
          <cell r="L241">
            <v>48551.665000000001</v>
          </cell>
          <cell r="M241">
            <v>53023.840000000004</v>
          </cell>
          <cell r="N241">
            <v>70912.540000000008</v>
          </cell>
          <cell r="O241">
            <v>75384.715000000011</v>
          </cell>
          <cell r="P241">
            <v>75384.715000000011</v>
          </cell>
          <cell r="Q241">
            <v>75384.715000000011</v>
          </cell>
          <cell r="R241">
            <v>75384.715000000011</v>
          </cell>
          <cell r="S241">
            <v>75384.715000000011</v>
          </cell>
          <cell r="T241">
            <v>75384.715000000011</v>
          </cell>
        </row>
        <row r="242">
          <cell r="I242">
            <v>4276.03</v>
          </cell>
          <cell r="J242">
            <v>8937.7199999999993</v>
          </cell>
          <cell r="K242">
            <v>16893.852566433568</v>
          </cell>
          <cell r="L242">
            <v>17777.867296037297</v>
          </cell>
          <cell r="M242">
            <v>17777.867296037297</v>
          </cell>
          <cell r="N242">
            <v>17777.867296037297</v>
          </cell>
          <cell r="O242">
            <v>17777.867296037297</v>
          </cell>
          <cell r="P242">
            <v>17777.867296037297</v>
          </cell>
          <cell r="Q242">
            <v>17777.867296037297</v>
          </cell>
          <cell r="R242">
            <v>17777.867296037297</v>
          </cell>
          <cell r="S242">
            <v>17777.867296037297</v>
          </cell>
          <cell r="T242">
            <v>17777.867296037297</v>
          </cell>
        </row>
        <row r="243">
          <cell r="I243">
            <v>1350</v>
          </cell>
          <cell r="J243">
            <v>1637.81</v>
          </cell>
          <cell r="K243">
            <v>1637.81</v>
          </cell>
          <cell r="L243">
            <v>1647.6811811887324</v>
          </cell>
          <cell r="M243">
            <v>1879.6539391239419</v>
          </cell>
          <cell r="N243">
            <v>2101.755515870419</v>
          </cell>
          <cell r="O243">
            <v>2131.3690594366158</v>
          </cell>
          <cell r="P243">
            <v>2131.3690594366158</v>
          </cell>
          <cell r="Q243">
            <v>2131.3690594366158</v>
          </cell>
          <cell r="R243">
            <v>2131.3690594366158</v>
          </cell>
          <cell r="S243">
            <v>2131.3690594366158</v>
          </cell>
          <cell r="T243">
            <v>2131.3690594366158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102.64786815828325</v>
          </cell>
          <cell r="N244">
            <v>295.11262095506436</v>
          </cell>
          <cell r="O244">
            <v>493.99286551173816</v>
          </cell>
          <cell r="P244">
            <v>641.54917598927034</v>
          </cell>
          <cell r="Q244">
            <v>641.54917598927034</v>
          </cell>
          <cell r="R244">
            <v>641.54917598927034</v>
          </cell>
          <cell r="S244">
            <v>641.54917598927034</v>
          </cell>
          <cell r="T244">
            <v>641.54917598927034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1251.3820772222223</v>
          </cell>
          <cell r="M245">
            <v>1438.3702037037037</v>
          </cell>
          <cell r="N245">
            <v>1438.3702037037037</v>
          </cell>
          <cell r="O245">
            <v>1438.3702037037037</v>
          </cell>
          <cell r="P245">
            <v>1438.3702037037037</v>
          </cell>
          <cell r="Q245">
            <v>1438.3702037037037</v>
          </cell>
          <cell r="R245">
            <v>1438.3702037037037</v>
          </cell>
          <cell r="S245">
            <v>1438.3702037037037</v>
          </cell>
          <cell r="T245">
            <v>1438.3702037037037</v>
          </cell>
        </row>
        <row r="246">
          <cell r="I246">
            <v>5470.86</v>
          </cell>
          <cell r="J246">
            <v>60918.11</v>
          </cell>
          <cell r="K246">
            <v>117967.0553942001</v>
          </cell>
          <cell r="L246">
            <v>122868.12377133344</v>
          </cell>
          <cell r="M246">
            <v>122868.12377133344</v>
          </cell>
          <cell r="N246">
            <v>122868.12377133344</v>
          </cell>
          <cell r="O246">
            <v>122868.12377133344</v>
          </cell>
          <cell r="P246">
            <v>122868.12377133344</v>
          </cell>
          <cell r="Q246">
            <v>122868.12377133344</v>
          </cell>
          <cell r="R246">
            <v>122868.12377133344</v>
          </cell>
          <cell r="S246">
            <v>122868.12377133344</v>
          </cell>
          <cell r="T246">
            <v>122868.12377133344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448.94031235185184</v>
          </cell>
          <cell r="M247">
            <v>1099.1297302407406</v>
          </cell>
          <cell r="N247">
            <v>1548.0700425925925</v>
          </cell>
          <cell r="O247">
            <v>1548.0700425925925</v>
          </cell>
          <cell r="P247">
            <v>1548.0700425925925</v>
          </cell>
          <cell r="Q247">
            <v>1548.0700425925925</v>
          </cell>
          <cell r="R247">
            <v>1548.0700425925925</v>
          </cell>
          <cell r="S247">
            <v>1548.0700425925925</v>
          </cell>
          <cell r="T247">
            <v>1548.0700425925925</v>
          </cell>
        </row>
        <row r="248">
          <cell r="I248">
            <v>0</v>
          </cell>
          <cell r="J248">
            <v>18.2</v>
          </cell>
          <cell r="K248">
            <v>18.2</v>
          </cell>
          <cell r="L248">
            <v>506.64954953434858</v>
          </cell>
          <cell r="M248">
            <v>2033.054391829188</v>
          </cell>
          <cell r="N248">
            <v>3498.4030404322339</v>
          </cell>
          <cell r="O248">
            <v>5024.8078827270729</v>
          </cell>
          <cell r="P248">
            <v>6123.8193691793567</v>
          </cell>
          <cell r="Q248">
            <v>6123.8193691793567</v>
          </cell>
          <cell r="R248">
            <v>6123.8193691793567</v>
          </cell>
          <cell r="S248">
            <v>6123.8193691793567</v>
          </cell>
          <cell r="T248">
            <v>6123.8193691793567</v>
          </cell>
        </row>
        <row r="249">
          <cell r="I249">
            <v>125</v>
          </cell>
          <cell r="J249">
            <v>325</v>
          </cell>
          <cell r="K249">
            <v>1730.7825534133267</v>
          </cell>
          <cell r="L249">
            <v>10165.477873893286</v>
          </cell>
          <cell r="M249">
            <v>18600.173194373245</v>
          </cell>
          <cell r="N249">
            <v>28440.651068266532</v>
          </cell>
          <cell r="O249">
            <v>28440.651068266532</v>
          </cell>
          <cell r="P249">
            <v>28440.651068266532</v>
          </cell>
          <cell r="Q249">
            <v>28440.651068266532</v>
          </cell>
          <cell r="R249">
            <v>28440.651068266532</v>
          </cell>
          <cell r="S249">
            <v>28440.651068266532</v>
          </cell>
          <cell r="T249">
            <v>28440.651068266532</v>
          </cell>
        </row>
        <row r="250">
          <cell r="I250">
            <v>0</v>
          </cell>
          <cell r="J250">
            <v>0</v>
          </cell>
          <cell r="K250">
            <v>8187.3</v>
          </cell>
          <cell r="L250">
            <v>49123.8</v>
          </cell>
          <cell r="M250">
            <v>98247.6</v>
          </cell>
          <cell r="N250">
            <v>161403.12</v>
          </cell>
          <cell r="O250">
            <v>161403.12</v>
          </cell>
          <cell r="P250">
            <v>161403.12</v>
          </cell>
          <cell r="Q250">
            <v>161403.12</v>
          </cell>
          <cell r="R250">
            <v>161403.12</v>
          </cell>
          <cell r="S250">
            <v>161403.12</v>
          </cell>
          <cell r="T250">
            <v>161403.12</v>
          </cell>
        </row>
        <row r="251">
          <cell r="I251">
            <v>928.7</v>
          </cell>
          <cell r="J251">
            <v>1386.85</v>
          </cell>
          <cell r="K251">
            <v>7712.7518518518518</v>
          </cell>
          <cell r="L251">
            <v>45668.162962962961</v>
          </cell>
          <cell r="M251">
            <v>64645.868518518517</v>
          </cell>
          <cell r="N251">
            <v>127904.88703703703</v>
          </cell>
          <cell r="O251">
            <v>140556.69074074074</v>
          </cell>
          <cell r="P251">
            <v>140556.69074074074</v>
          </cell>
          <cell r="Q251">
            <v>140556.69074074074</v>
          </cell>
          <cell r="R251">
            <v>140556.69074074074</v>
          </cell>
          <cell r="S251">
            <v>140556.69074074074</v>
          </cell>
          <cell r="T251">
            <v>140556.69074074074</v>
          </cell>
        </row>
        <row r="252">
          <cell r="I252">
            <v>0</v>
          </cell>
          <cell r="J252">
            <v>26.75</v>
          </cell>
          <cell r="K252">
            <v>26.75</v>
          </cell>
          <cell r="L252">
            <v>2841.3200550000001</v>
          </cell>
          <cell r="M252">
            <v>6031.1661173333341</v>
          </cell>
          <cell r="N252">
            <v>9127.1931778333346</v>
          </cell>
          <cell r="O252">
            <v>9408.650183333335</v>
          </cell>
          <cell r="P252">
            <v>9408.650183333335</v>
          </cell>
          <cell r="Q252">
            <v>9408.650183333335</v>
          </cell>
          <cell r="R252">
            <v>9408.650183333335</v>
          </cell>
          <cell r="S252">
            <v>9408.650183333335</v>
          </cell>
          <cell r="T252">
            <v>9408.650183333335</v>
          </cell>
        </row>
        <row r="253">
          <cell r="I253">
            <v>0</v>
          </cell>
          <cell r="J253">
            <v>0</v>
          </cell>
          <cell r="K253">
            <v>3401.8079040152247</v>
          </cell>
          <cell r="L253">
            <v>3779.7865600169162</v>
          </cell>
          <cell r="M253">
            <v>3779.7865600169162</v>
          </cell>
          <cell r="N253">
            <v>3779.7865600169162</v>
          </cell>
          <cell r="O253">
            <v>3779.7865600169162</v>
          </cell>
          <cell r="P253">
            <v>3779.7865600169162</v>
          </cell>
          <cell r="Q253">
            <v>3779.7865600169162</v>
          </cell>
          <cell r="R253">
            <v>3779.7865600169162</v>
          </cell>
          <cell r="S253">
            <v>3779.7865600169162</v>
          </cell>
          <cell r="T253">
            <v>3779.7865600169162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12727</v>
          </cell>
          <cell r="P254">
            <v>12727</v>
          </cell>
          <cell r="Q254">
            <v>12727</v>
          </cell>
          <cell r="R254">
            <v>12727</v>
          </cell>
          <cell r="S254">
            <v>12727</v>
          </cell>
          <cell r="T254">
            <v>12727</v>
          </cell>
        </row>
        <row r="255">
          <cell r="I255">
            <v>0</v>
          </cell>
          <cell r="J255">
            <v>2106.67</v>
          </cell>
          <cell r="K255">
            <v>8237.2827976432818</v>
          </cell>
          <cell r="L255">
            <v>14075.961652541646</v>
          </cell>
          <cell r="M255">
            <v>20206.574450184929</v>
          </cell>
          <cell r="N255">
            <v>26045.253305083294</v>
          </cell>
          <cell r="O255">
            <v>31300.064274491822</v>
          </cell>
          <cell r="P255">
            <v>31300.064274491822</v>
          </cell>
          <cell r="Q255">
            <v>31300.064274491822</v>
          </cell>
          <cell r="R255">
            <v>31300.064274491822</v>
          </cell>
          <cell r="S255">
            <v>31300.064274491822</v>
          </cell>
          <cell r="T255">
            <v>31300.064274491822</v>
          </cell>
        </row>
        <row r="256"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36946.796296296299</v>
          </cell>
          <cell r="O256">
            <v>36946.796296296299</v>
          </cell>
          <cell r="P256">
            <v>36946.796296296299</v>
          </cell>
          <cell r="Q256">
            <v>36946.796296296299</v>
          </cell>
          <cell r="R256">
            <v>36946.796296296299</v>
          </cell>
          <cell r="S256">
            <v>36946.796296296299</v>
          </cell>
          <cell r="T256">
            <v>36946.796296296299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7872.7535185185188</v>
          </cell>
          <cell r="M257">
            <v>33065.564777777778</v>
          </cell>
          <cell r="N257">
            <v>57471.100685185185</v>
          </cell>
          <cell r="O257">
            <v>78727.535185185188</v>
          </cell>
          <cell r="P257">
            <v>78727.535185185188</v>
          </cell>
          <cell r="Q257">
            <v>78727.535185185188</v>
          </cell>
          <cell r="R257">
            <v>78727.535185185188</v>
          </cell>
          <cell r="S257">
            <v>78727.535185185188</v>
          </cell>
          <cell r="T257">
            <v>78727.535185185188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1558.92</v>
          </cell>
          <cell r="P258">
            <v>1558.92</v>
          </cell>
          <cell r="Q258">
            <v>1558.92</v>
          </cell>
          <cell r="R258">
            <v>1558.92</v>
          </cell>
          <cell r="S258">
            <v>1558.92</v>
          </cell>
          <cell r="T258">
            <v>1558.92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I260">
            <v>0</v>
          </cell>
          <cell r="J260">
            <v>0</v>
          </cell>
          <cell r="K260">
            <v>1709.865181928009</v>
          </cell>
          <cell r="L260">
            <v>3166.4170035703874</v>
          </cell>
          <cell r="M260">
            <v>3166.4170035703874</v>
          </cell>
          <cell r="N260">
            <v>3166.4170035703874</v>
          </cell>
          <cell r="O260">
            <v>3166.4170035703874</v>
          </cell>
          <cell r="P260">
            <v>3166.4170035703874</v>
          </cell>
          <cell r="Q260">
            <v>3166.4170035703874</v>
          </cell>
          <cell r="R260">
            <v>3166.4170035703874</v>
          </cell>
          <cell r="S260">
            <v>3166.4170035703874</v>
          </cell>
          <cell r="T260">
            <v>3166.4170035703874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1747031</v>
          </cell>
          <cell r="P262">
            <v>1941146</v>
          </cell>
          <cell r="Q262">
            <v>1941146</v>
          </cell>
          <cell r="R262">
            <v>1941146</v>
          </cell>
          <cell r="S262">
            <v>1941146</v>
          </cell>
          <cell r="T262">
            <v>1941146</v>
          </cell>
        </row>
        <row r="263">
          <cell r="I263">
            <v>0</v>
          </cell>
          <cell r="J263">
            <v>0</v>
          </cell>
          <cell r="K263">
            <v>110.83333333333334</v>
          </cell>
          <cell r="L263">
            <v>316.66666666666669</v>
          </cell>
          <cell r="M263">
            <v>316.66666666666669</v>
          </cell>
          <cell r="N263">
            <v>316.66666666666669</v>
          </cell>
          <cell r="O263">
            <v>316.66666666666669</v>
          </cell>
          <cell r="P263">
            <v>316.66666666666669</v>
          </cell>
          <cell r="Q263">
            <v>316.66666666666669</v>
          </cell>
          <cell r="R263">
            <v>316.66666666666669</v>
          </cell>
          <cell r="S263">
            <v>316.66666666666669</v>
          </cell>
          <cell r="T263">
            <v>316.66666666666669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I270">
            <v>485.81</v>
          </cell>
          <cell r="J270">
            <v>1275.23</v>
          </cell>
          <cell r="K270">
            <v>1275.23</v>
          </cell>
          <cell r="L270">
            <v>1275.23</v>
          </cell>
          <cell r="M270">
            <v>1275.23</v>
          </cell>
          <cell r="N270">
            <v>1275.23</v>
          </cell>
          <cell r="O270">
            <v>1275.23</v>
          </cell>
          <cell r="P270">
            <v>1275.23</v>
          </cell>
          <cell r="Q270">
            <v>1275.23</v>
          </cell>
          <cell r="R270">
            <v>1275.23</v>
          </cell>
          <cell r="S270">
            <v>1275.23</v>
          </cell>
          <cell r="T270">
            <v>1275.23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</row>
        <row r="274">
          <cell r="I274">
            <v>113046.45</v>
          </cell>
          <cell r="J274">
            <v>113046.45</v>
          </cell>
          <cell r="K274">
            <v>113046.45</v>
          </cell>
          <cell r="L274">
            <v>113046.45</v>
          </cell>
          <cell r="M274">
            <v>113046.45</v>
          </cell>
          <cell r="N274">
            <v>113046.45</v>
          </cell>
          <cell r="O274">
            <v>113046.45</v>
          </cell>
          <cell r="P274">
            <v>113046.45</v>
          </cell>
          <cell r="Q274">
            <v>113046.45</v>
          </cell>
          <cell r="R274">
            <v>113046.45</v>
          </cell>
          <cell r="S274">
            <v>113046.45</v>
          </cell>
          <cell r="T274">
            <v>113046.45</v>
          </cell>
        </row>
        <row r="275">
          <cell r="I275">
            <v>141320.78999999998</v>
          </cell>
          <cell r="J275">
            <v>294701.66000000003</v>
          </cell>
          <cell r="K275">
            <v>564861.60938877636</v>
          </cell>
          <cell r="L275">
            <v>818679.26419176103</v>
          </cell>
          <cell r="M275">
            <v>993660.7296036547</v>
          </cell>
          <cell r="N275">
            <v>1171102.5641758782</v>
          </cell>
          <cell r="O275">
            <v>1319102.7214362789</v>
          </cell>
          <cell r="P275">
            <v>1385522.8064970847</v>
          </cell>
          <cell r="Q275">
            <v>1385522.8064970847</v>
          </cell>
          <cell r="R275">
            <v>1385522.8064970847</v>
          </cell>
          <cell r="S275">
            <v>1385522.8064970847</v>
          </cell>
          <cell r="T275">
            <v>1385522.8064970847</v>
          </cell>
        </row>
        <row r="276">
          <cell r="I276">
            <v>1556.47</v>
          </cell>
          <cell r="J276">
            <v>2600.29</v>
          </cell>
          <cell r="K276">
            <v>13809.808372495434</v>
          </cell>
          <cell r="L276">
            <v>67615.496560473519</v>
          </cell>
          <cell r="M276">
            <v>114695.47372495433</v>
          </cell>
          <cell r="N276">
            <v>114695.47372495433</v>
          </cell>
          <cell r="O276">
            <v>114695.47372495433</v>
          </cell>
          <cell r="P276">
            <v>114695.47372495433</v>
          </cell>
          <cell r="Q276">
            <v>114695.47372495433</v>
          </cell>
          <cell r="R276">
            <v>114695.47372495433</v>
          </cell>
          <cell r="S276">
            <v>114695.47372495433</v>
          </cell>
          <cell r="T276">
            <v>114695.47372495433</v>
          </cell>
        </row>
        <row r="277">
          <cell r="I277">
            <v>1732.91</v>
          </cell>
          <cell r="J277">
            <v>25024.37</v>
          </cell>
          <cell r="K277">
            <v>31640.693879339698</v>
          </cell>
          <cell r="L277">
            <v>69684.55618554297</v>
          </cell>
          <cell r="M277">
            <v>109382.49946158116</v>
          </cell>
          <cell r="N277">
            <v>180507.98116448292</v>
          </cell>
          <cell r="O277">
            <v>190432.46698349246</v>
          </cell>
          <cell r="P277">
            <v>190432.46698349246</v>
          </cell>
          <cell r="Q277">
            <v>190432.46698349246</v>
          </cell>
          <cell r="R277">
            <v>190432.46698349246</v>
          </cell>
          <cell r="S277">
            <v>190432.46698349246</v>
          </cell>
          <cell r="T277">
            <v>190432.46698349246</v>
          </cell>
        </row>
        <row r="278">
          <cell r="I278">
            <v>3018.36</v>
          </cell>
          <cell r="J278">
            <v>4730.2800000000007</v>
          </cell>
          <cell r="K278">
            <v>28240.807514231499</v>
          </cell>
          <cell r="L278">
            <v>30853.08834914611</v>
          </cell>
          <cell r="M278">
            <v>30853.08834914611</v>
          </cell>
          <cell r="N278">
            <v>30853.08834914611</v>
          </cell>
          <cell r="O278">
            <v>30853.08834914611</v>
          </cell>
          <cell r="P278">
            <v>30853.08834914611</v>
          </cell>
          <cell r="Q278">
            <v>30853.08834914611</v>
          </cell>
          <cell r="R278">
            <v>30853.08834914611</v>
          </cell>
          <cell r="S278">
            <v>30853.08834914611</v>
          </cell>
          <cell r="T278">
            <v>30853.08834914611</v>
          </cell>
        </row>
        <row r="279">
          <cell r="I279">
            <v>212.74</v>
          </cell>
          <cell r="J279">
            <v>212.74</v>
          </cell>
          <cell r="K279">
            <v>2497.1076825068876</v>
          </cell>
          <cell r="L279">
            <v>4735.7880113636365</v>
          </cell>
          <cell r="M279">
            <v>4781.4753650137745</v>
          </cell>
          <cell r="N279">
            <v>4781.4753650137745</v>
          </cell>
          <cell r="O279">
            <v>4781.4753650137745</v>
          </cell>
          <cell r="P279">
            <v>4781.4753650137745</v>
          </cell>
          <cell r="Q279">
            <v>4781.4753650137745</v>
          </cell>
          <cell r="R279">
            <v>4781.4753650137745</v>
          </cell>
          <cell r="S279">
            <v>4781.4753650137745</v>
          </cell>
          <cell r="T279">
            <v>4781.4753650137745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</row>
        <row r="281">
          <cell r="I281">
            <v>0</v>
          </cell>
          <cell r="J281">
            <v>9.1199999999999992</v>
          </cell>
          <cell r="K281">
            <v>11842.848529291554</v>
          </cell>
          <cell r="L281">
            <v>42835.947058388476</v>
          </cell>
          <cell r="M281">
            <v>56360.208234721678</v>
          </cell>
          <cell r="N281">
            <v>56360.208234721678</v>
          </cell>
          <cell r="O281">
            <v>56360.208234721678</v>
          </cell>
          <cell r="P281">
            <v>56360.208234721678</v>
          </cell>
          <cell r="Q281">
            <v>56360.208234721678</v>
          </cell>
          <cell r="R281">
            <v>56360.208234721678</v>
          </cell>
          <cell r="S281">
            <v>56360.208234721678</v>
          </cell>
          <cell r="T281">
            <v>56360.208234721678</v>
          </cell>
        </row>
        <row r="282">
          <cell r="I282">
            <v>0</v>
          </cell>
          <cell r="J282">
            <v>16932.8</v>
          </cell>
          <cell r="K282">
            <v>43218.218000000001</v>
          </cell>
          <cell r="L282">
            <v>46138.82</v>
          </cell>
          <cell r="M282">
            <v>46138.82</v>
          </cell>
          <cell r="N282">
            <v>46138.82</v>
          </cell>
          <cell r="O282">
            <v>46138.82</v>
          </cell>
          <cell r="P282">
            <v>46138.82</v>
          </cell>
          <cell r="Q282">
            <v>46138.82</v>
          </cell>
          <cell r="R282">
            <v>46138.82</v>
          </cell>
          <cell r="S282">
            <v>46138.82</v>
          </cell>
          <cell r="T282">
            <v>46138.82</v>
          </cell>
        </row>
        <row r="283">
          <cell r="I283">
            <v>646.17999999999995</v>
          </cell>
          <cell r="J283">
            <v>108725.81</v>
          </cell>
          <cell r="K283">
            <v>231172.92796951998</v>
          </cell>
          <cell r="L283">
            <v>243340.45996613335</v>
          </cell>
          <cell r="M283">
            <v>243340.45996613335</v>
          </cell>
          <cell r="N283">
            <v>243340.45996613335</v>
          </cell>
          <cell r="O283">
            <v>243340.45996613335</v>
          </cell>
          <cell r="P283">
            <v>243340.45996613335</v>
          </cell>
          <cell r="Q283">
            <v>243340.45996613335</v>
          </cell>
          <cell r="R283">
            <v>243340.45996613335</v>
          </cell>
          <cell r="S283">
            <v>243340.45996613335</v>
          </cell>
          <cell r="T283">
            <v>243340.45996613335</v>
          </cell>
        </row>
        <row r="284">
          <cell r="I284">
            <v>336</v>
          </cell>
          <cell r="J284">
            <v>1242.8400000000001</v>
          </cell>
          <cell r="K284">
            <v>1242.8400000000001</v>
          </cell>
          <cell r="L284">
            <v>1242.8400000000001</v>
          </cell>
          <cell r="M284">
            <v>1242.8400000000001</v>
          </cell>
          <cell r="N284">
            <v>33793.10125</v>
          </cell>
          <cell r="O284">
            <v>97235.17624999999</v>
          </cell>
          <cell r="P284">
            <v>104636.75166666665</v>
          </cell>
          <cell r="Q284">
            <v>104636.75166666665</v>
          </cell>
          <cell r="R284">
            <v>104636.75166666665</v>
          </cell>
          <cell r="S284">
            <v>104636.75166666665</v>
          </cell>
          <cell r="T284">
            <v>104636.75166666665</v>
          </cell>
        </row>
        <row r="285">
          <cell r="I285">
            <v>2007</v>
          </cell>
          <cell r="J285">
            <v>2007</v>
          </cell>
          <cell r="K285">
            <v>19357.096441391303</v>
          </cell>
          <cell r="L285">
            <v>35839.688060713044</v>
          </cell>
          <cell r="M285">
            <v>53189.784502104347</v>
          </cell>
          <cell r="N285">
            <v>69672.376121426089</v>
          </cell>
          <cell r="O285">
            <v>87022.472562817391</v>
          </cell>
          <cell r="P285">
            <v>88757.482206956527</v>
          </cell>
          <cell r="Q285">
            <v>88757.482206956527</v>
          </cell>
          <cell r="R285">
            <v>88757.482206956527</v>
          </cell>
          <cell r="S285">
            <v>88757.482206956527</v>
          </cell>
          <cell r="T285">
            <v>88757.482206956527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57283.5</v>
          </cell>
          <cell r="N286">
            <v>114567</v>
          </cell>
          <cell r="O286">
            <v>171850.5</v>
          </cell>
          <cell r="P286">
            <v>229134</v>
          </cell>
          <cell r="Q286">
            <v>229134</v>
          </cell>
          <cell r="R286">
            <v>229134</v>
          </cell>
          <cell r="S286">
            <v>229134</v>
          </cell>
          <cell r="T286">
            <v>229134</v>
          </cell>
        </row>
        <row r="287">
          <cell r="I287">
            <v>2455.83</v>
          </cell>
          <cell r="J287">
            <v>3216.95</v>
          </cell>
          <cell r="K287">
            <v>3216.95</v>
          </cell>
          <cell r="L287">
            <v>3216.95</v>
          </cell>
          <cell r="M287">
            <v>3216.95</v>
          </cell>
          <cell r="N287">
            <v>3216.95</v>
          </cell>
          <cell r="O287">
            <v>3216.95</v>
          </cell>
          <cell r="P287">
            <v>3216.95</v>
          </cell>
          <cell r="Q287">
            <v>3216.95</v>
          </cell>
          <cell r="R287">
            <v>3216.95</v>
          </cell>
          <cell r="S287">
            <v>3216.95</v>
          </cell>
          <cell r="T287">
            <v>3216.95</v>
          </cell>
        </row>
        <row r="288">
          <cell r="I288">
            <v>0</v>
          </cell>
          <cell r="J288">
            <v>0</v>
          </cell>
          <cell r="K288">
            <v>29970</v>
          </cell>
          <cell r="L288">
            <v>81000</v>
          </cell>
          <cell r="M288">
            <v>81000</v>
          </cell>
          <cell r="N288">
            <v>81000</v>
          </cell>
          <cell r="O288">
            <v>81000</v>
          </cell>
          <cell r="P288">
            <v>81000</v>
          </cell>
          <cell r="Q288">
            <v>81000</v>
          </cell>
          <cell r="R288">
            <v>81000</v>
          </cell>
          <cell r="S288">
            <v>81000</v>
          </cell>
          <cell r="T288">
            <v>81000</v>
          </cell>
        </row>
        <row r="289">
          <cell r="I289">
            <v>0</v>
          </cell>
          <cell r="J289">
            <v>0</v>
          </cell>
          <cell r="K289">
            <v>18652.850999999999</v>
          </cell>
          <cell r="L289">
            <v>62176.17</v>
          </cell>
          <cell r="M289">
            <v>62176.17</v>
          </cell>
          <cell r="N289">
            <v>62176.17</v>
          </cell>
          <cell r="O289">
            <v>62176.17</v>
          </cell>
          <cell r="P289">
            <v>62176.17</v>
          </cell>
          <cell r="Q289">
            <v>62176.17</v>
          </cell>
          <cell r="R289">
            <v>62176.17</v>
          </cell>
          <cell r="S289">
            <v>62176.17</v>
          </cell>
          <cell r="T289">
            <v>62176.17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I292">
            <v>124504</v>
          </cell>
          <cell r="J292">
            <v>124504</v>
          </cell>
          <cell r="K292">
            <v>124504</v>
          </cell>
          <cell r="L292">
            <v>124504</v>
          </cell>
          <cell r="M292">
            <v>124504</v>
          </cell>
          <cell r="N292">
            <v>124504</v>
          </cell>
          <cell r="O292">
            <v>124504</v>
          </cell>
          <cell r="P292">
            <v>124504</v>
          </cell>
          <cell r="Q292">
            <v>124504</v>
          </cell>
          <cell r="R292">
            <v>124504</v>
          </cell>
          <cell r="S292">
            <v>124504</v>
          </cell>
          <cell r="T292">
            <v>124504</v>
          </cell>
        </row>
        <row r="293">
          <cell r="I293">
            <v>4851.3</v>
          </cell>
          <cell r="J293">
            <v>5495.46</v>
          </cell>
          <cell r="K293">
            <v>5495.46</v>
          </cell>
          <cell r="L293">
            <v>5495.46</v>
          </cell>
          <cell r="M293">
            <v>5495.46</v>
          </cell>
          <cell r="N293">
            <v>5495.46</v>
          </cell>
          <cell r="O293">
            <v>5495.46</v>
          </cell>
          <cell r="P293">
            <v>5495.46</v>
          </cell>
          <cell r="Q293">
            <v>5495.46</v>
          </cell>
          <cell r="R293">
            <v>5495.46</v>
          </cell>
          <cell r="S293">
            <v>5495.46</v>
          </cell>
          <cell r="T293">
            <v>5495.46</v>
          </cell>
        </row>
        <row r="294">
          <cell r="I294">
            <v>33165.360000000001</v>
          </cell>
          <cell r="J294">
            <v>38218.58</v>
          </cell>
          <cell r="K294">
            <v>466618.28346543788</v>
          </cell>
          <cell r="L294">
            <v>750716.44297551119</v>
          </cell>
          <cell r="M294">
            <v>1047221.6339833912</v>
          </cell>
          <cell r="N294">
            <v>1515719.3600091976</v>
          </cell>
          <cell r="O294">
            <v>1871817.7974663656</v>
          </cell>
          <cell r="P294">
            <v>1923502.2057060958</v>
          </cell>
          <cell r="Q294">
            <v>1923502.2057060958</v>
          </cell>
          <cell r="R294">
            <v>1923502.2057060958</v>
          </cell>
          <cell r="S294">
            <v>1923502.2057060958</v>
          </cell>
          <cell r="T294">
            <v>1923502.2057060958</v>
          </cell>
        </row>
        <row r="295">
          <cell r="I295">
            <v>280.2</v>
          </cell>
          <cell r="J295">
            <v>287.03999999999996</v>
          </cell>
          <cell r="K295">
            <v>15223.479294712964</v>
          </cell>
          <cell r="L295">
            <v>29413.096624690283</v>
          </cell>
          <cell r="M295">
            <v>44349.53591940325</v>
          </cell>
          <cell r="N295">
            <v>58539.153249380572</v>
          </cell>
          <cell r="O295">
            <v>73475.592544093539</v>
          </cell>
          <cell r="P295">
            <v>74969.23647356483</v>
          </cell>
          <cell r="Q295">
            <v>74969.23647356483</v>
          </cell>
          <cell r="R295">
            <v>74969.23647356483</v>
          </cell>
          <cell r="S295">
            <v>74969.23647356483</v>
          </cell>
          <cell r="T295">
            <v>74969.23647356483</v>
          </cell>
        </row>
        <row r="296">
          <cell r="I296">
            <v>14820</v>
          </cell>
          <cell r="J296">
            <v>14820</v>
          </cell>
          <cell r="K296">
            <v>44962.336722044725</v>
          </cell>
          <cell r="L296">
            <v>44962.336722044725</v>
          </cell>
          <cell r="M296">
            <v>44962.336722044725</v>
          </cell>
          <cell r="N296">
            <v>44962.336722044725</v>
          </cell>
          <cell r="O296">
            <v>44962.336722044725</v>
          </cell>
          <cell r="P296">
            <v>44962.336722044725</v>
          </cell>
          <cell r="Q296">
            <v>44962.336722044725</v>
          </cell>
          <cell r="R296">
            <v>44962.336722044725</v>
          </cell>
          <cell r="S296">
            <v>44962.336722044725</v>
          </cell>
          <cell r="T296">
            <v>44962.336722044725</v>
          </cell>
        </row>
        <row r="297">
          <cell r="I297">
            <v>0</v>
          </cell>
          <cell r="J297">
            <v>0</v>
          </cell>
          <cell r="K297">
            <v>180000</v>
          </cell>
          <cell r="L297">
            <v>180000</v>
          </cell>
          <cell r="M297">
            <v>180000</v>
          </cell>
          <cell r="N297">
            <v>180000</v>
          </cell>
          <cell r="O297">
            <v>180000</v>
          </cell>
          <cell r="P297">
            <v>180000</v>
          </cell>
          <cell r="Q297">
            <v>180000</v>
          </cell>
          <cell r="R297">
            <v>180000</v>
          </cell>
          <cell r="S297">
            <v>180000</v>
          </cell>
          <cell r="T297">
            <v>180000</v>
          </cell>
        </row>
        <row r="298">
          <cell r="I298">
            <v>7551.96</v>
          </cell>
          <cell r="J298">
            <v>7551.96</v>
          </cell>
          <cell r="K298">
            <v>40222.950095466484</v>
          </cell>
          <cell r="L298">
            <v>71637.363648799626</v>
          </cell>
          <cell r="M298">
            <v>104308.3537442661</v>
          </cell>
          <cell r="N298">
            <v>133209.61421333259</v>
          </cell>
          <cell r="O298">
            <v>133209.61421333259</v>
          </cell>
          <cell r="P298">
            <v>133209.61421333259</v>
          </cell>
          <cell r="Q298">
            <v>133209.61421333259</v>
          </cell>
          <cell r="R298">
            <v>133209.61421333259</v>
          </cell>
          <cell r="S298">
            <v>133209.61421333259</v>
          </cell>
          <cell r="T298">
            <v>133209.61421333259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59000</v>
          </cell>
          <cell r="O299">
            <v>118000</v>
          </cell>
          <cell r="P299">
            <v>118000</v>
          </cell>
          <cell r="Q299">
            <v>118000</v>
          </cell>
          <cell r="R299">
            <v>118000</v>
          </cell>
          <cell r="S299">
            <v>118000</v>
          </cell>
          <cell r="T299">
            <v>118000</v>
          </cell>
        </row>
        <row r="300">
          <cell r="I300">
            <v>3456.19</v>
          </cell>
          <cell r="J300">
            <v>8072.57</v>
          </cell>
          <cell r="K300">
            <v>15444.181510473325</v>
          </cell>
          <cell r="L300">
            <v>22464.7639014003</v>
          </cell>
          <cell r="M300">
            <v>29836.375411873625</v>
          </cell>
          <cell r="N300">
            <v>36856.9578028006</v>
          </cell>
          <cell r="O300">
            <v>43175.481954634874</v>
          </cell>
          <cell r="P300">
            <v>43175.481954634874</v>
          </cell>
          <cell r="Q300">
            <v>43175.481954634874</v>
          </cell>
          <cell r="R300">
            <v>43175.481954634874</v>
          </cell>
          <cell r="S300">
            <v>43175.481954634874</v>
          </cell>
          <cell r="T300">
            <v>43175.481954634874</v>
          </cell>
        </row>
        <row r="301">
          <cell r="I301">
            <v>628.45000000000005</v>
          </cell>
          <cell r="J301">
            <v>628.45000000000005</v>
          </cell>
          <cell r="K301">
            <v>628.45000000000005</v>
          </cell>
          <cell r="L301">
            <v>628.45000000000005</v>
          </cell>
          <cell r="M301">
            <v>10594.402000000002</v>
          </cell>
          <cell r="N301">
            <v>47966.722000000002</v>
          </cell>
          <cell r="O301">
            <v>86584.786000000007</v>
          </cell>
          <cell r="P301">
            <v>125202.85</v>
          </cell>
          <cell r="Q301">
            <v>125202.85</v>
          </cell>
          <cell r="R301">
            <v>125202.85</v>
          </cell>
          <cell r="S301">
            <v>125202.85</v>
          </cell>
          <cell r="T301">
            <v>125202.85</v>
          </cell>
        </row>
        <row r="302">
          <cell r="I302">
            <v>0</v>
          </cell>
          <cell r="J302">
            <v>0</v>
          </cell>
          <cell r="K302">
            <v>2793.7977355131115</v>
          </cell>
          <cell r="L302">
            <v>2793.7977355131115</v>
          </cell>
          <cell r="M302">
            <v>2793.7977355131115</v>
          </cell>
          <cell r="N302">
            <v>2793.7977355131115</v>
          </cell>
          <cell r="O302">
            <v>2793.7977355131115</v>
          </cell>
          <cell r="P302">
            <v>2793.7977355131115</v>
          </cell>
          <cell r="Q302">
            <v>2793.7977355131115</v>
          </cell>
          <cell r="R302">
            <v>2793.7977355131115</v>
          </cell>
          <cell r="S302">
            <v>2793.7977355131115</v>
          </cell>
          <cell r="T302">
            <v>2793.7977355131115</v>
          </cell>
        </row>
        <row r="303">
          <cell r="I303">
            <v>0</v>
          </cell>
          <cell r="J303">
            <v>0</v>
          </cell>
          <cell r="K303">
            <v>10108.436</v>
          </cell>
          <cell r="L303">
            <v>20216.871999999999</v>
          </cell>
          <cell r="M303">
            <v>30325.307999999997</v>
          </cell>
          <cell r="N303">
            <v>40433.743999999999</v>
          </cell>
          <cell r="O303">
            <v>50036.758199999997</v>
          </cell>
          <cell r="P303">
            <v>50542.179999999993</v>
          </cell>
          <cell r="Q303">
            <v>50542.179999999993</v>
          </cell>
          <cell r="R303">
            <v>50542.179999999993</v>
          </cell>
          <cell r="S303">
            <v>50542.179999999993</v>
          </cell>
          <cell r="T303">
            <v>50542.179999999993</v>
          </cell>
        </row>
        <row r="304">
          <cell r="I304">
            <v>0</v>
          </cell>
          <cell r="J304">
            <v>0</v>
          </cell>
          <cell r="K304">
            <v>4206.9920000000002</v>
          </cell>
          <cell r="L304">
            <v>8413.9840000000004</v>
          </cell>
          <cell r="M304">
            <v>12620.976000000001</v>
          </cell>
          <cell r="N304">
            <v>16827.968000000001</v>
          </cell>
          <cell r="O304">
            <v>20824.610400000001</v>
          </cell>
          <cell r="P304">
            <v>21034.960000000003</v>
          </cell>
          <cell r="Q304">
            <v>21034.960000000003</v>
          </cell>
          <cell r="R304">
            <v>21034.960000000003</v>
          </cell>
          <cell r="S304">
            <v>21034.960000000003</v>
          </cell>
          <cell r="T304">
            <v>21034.960000000003</v>
          </cell>
        </row>
        <row r="305">
          <cell r="I305">
            <v>100</v>
          </cell>
          <cell r="J305">
            <v>100</v>
          </cell>
          <cell r="K305">
            <v>4343.9979321293467</v>
          </cell>
          <cell r="L305">
            <v>8587.9958642586935</v>
          </cell>
          <cell r="M305">
            <v>12831.99379638804</v>
          </cell>
          <cell r="N305">
            <v>17075.991728517387</v>
          </cell>
          <cell r="O305">
            <v>21107.789764040266</v>
          </cell>
          <cell r="P305">
            <v>21319.989660646734</v>
          </cell>
          <cell r="Q305">
            <v>21319.989660646734</v>
          </cell>
          <cell r="R305">
            <v>21319.989660646734</v>
          </cell>
          <cell r="S305">
            <v>21319.989660646734</v>
          </cell>
          <cell r="T305">
            <v>21319.989660646734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8868.2795999999998</v>
          </cell>
          <cell r="O306">
            <v>24141.427799999998</v>
          </cell>
          <cell r="P306">
            <v>24634.109999999997</v>
          </cell>
          <cell r="Q306">
            <v>24634.109999999997</v>
          </cell>
          <cell r="R306">
            <v>24634.109999999997</v>
          </cell>
          <cell r="S306">
            <v>24634.109999999997</v>
          </cell>
          <cell r="T306">
            <v>24634.109999999997</v>
          </cell>
        </row>
        <row r="307">
          <cell r="I307">
            <v>0</v>
          </cell>
          <cell r="J307">
            <v>0</v>
          </cell>
          <cell r="K307">
            <v>84015</v>
          </cell>
          <cell r="L307">
            <v>252045</v>
          </cell>
          <cell r="M307">
            <v>420075</v>
          </cell>
          <cell r="N307">
            <v>672120</v>
          </cell>
          <cell r="O307">
            <v>831748</v>
          </cell>
          <cell r="P307">
            <v>840149</v>
          </cell>
          <cell r="Q307">
            <v>840149</v>
          </cell>
          <cell r="R307">
            <v>840149</v>
          </cell>
          <cell r="S307">
            <v>840149</v>
          </cell>
          <cell r="T307">
            <v>840149</v>
          </cell>
        </row>
        <row r="308">
          <cell r="I308">
            <v>0</v>
          </cell>
          <cell r="J308">
            <v>0</v>
          </cell>
          <cell r="K308">
            <v>1473.081813652067</v>
          </cell>
          <cell r="L308">
            <v>2859.5117559128357</v>
          </cell>
          <cell r="M308">
            <v>4332.5935695649023</v>
          </cell>
          <cell r="N308">
            <v>5719.0235118256714</v>
          </cell>
          <cell r="O308">
            <v>7192.105325477738</v>
          </cell>
          <cell r="P308">
            <v>8665.1871391298046</v>
          </cell>
          <cell r="Q308">
            <v>8665.1871391298046</v>
          </cell>
          <cell r="R308">
            <v>8665.1871391298046</v>
          </cell>
          <cell r="S308">
            <v>8665.1871391298046</v>
          </cell>
          <cell r="T308">
            <v>8665.1871391298046</v>
          </cell>
        </row>
        <row r="309">
          <cell r="I309">
            <v>0</v>
          </cell>
          <cell r="J309">
            <v>0</v>
          </cell>
          <cell r="K309">
            <v>5559.3</v>
          </cell>
          <cell r="L309">
            <v>11118.6</v>
          </cell>
          <cell r="M309">
            <v>16677.900000000001</v>
          </cell>
          <cell r="N309">
            <v>22237.200000000001</v>
          </cell>
          <cell r="O309">
            <v>27518.535</v>
          </cell>
          <cell r="P309">
            <v>27796.5</v>
          </cell>
          <cell r="Q309">
            <v>27796.5</v>
          </cell>
          <cell r="R309">
            <v>27796.5</v>
          </cell>
          <cell r="S309">
            <v>27796.5</v>
          </cell>
          <cell r="T309">
            <v>27796.5</v>
          </cell>
        </row>
        <row r="310">
          <cell r="I310">
            <v>6000</v>
          </cell>
          <cell r="J310">
            <v>6364.2</v>
          </cell>
          <cell r="K310">
            <v>57241.920361445802</v>
          </cell>
          <cell r="L310">
            <v>95180.310722891591</v>
          </cell>
          <cell r="M310">
            <v>133118.70108433737</v>
          </cell>
          <cell r="N310">
            <v>168714.21144578318</v>
          </cell>
          <cell r="O310">
            <v>206652.60180722896</v>
          </cell>
          <cell r="P310">
            <v>206652.60180722896</v>
          </cell>
          <cell r="Q310">
            <v>206652.60180722896</v>
          </cell>
          <cell r="R310">
            <v>206652.60180722896</v>
          </cell>
          <cell r="S310">
            <v>206652.60180722896</v>
          </cell>
          <cell r="T310">
            <v>206652.60180722896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</row>
        <row r="312"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I314">
            <v>328.56</v>
          </cell>
          <cell r="J314">
            <v>394.36</v>
          </cell>
          <cell r="K314">
            <v>394.36</v>
          </cell>
          <cell r="L314">
            <v>394.36</v>
          </cell>
          <cell r="M314">
            <v>394.36</v>
          </cell>
          <cell r="N314">
            <v>394.36</v>
          </cell>
          <cell r="O314">
            <v>394.36</v>
          </cell>
          <cell r="P314">
            <v>394.36</v>
          </cell>
          <cell r="Q314">
            <v>394.36</v>
          </cell>
          <cell r="R314">
            <v>394.36</v>
          </cell>
          <cell r="S314">
            <v>394.36</v>
          </cell>
          <cell r="T314">
            <v>394.36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2025166.6585659999</v>
          </cell>
          <cell r="N316">
            <v>5062916.6585659999</v>
          </cell>
          <cell r="O316">
            <v>8100666.6585659999</v>
          </cell>
          <cell r="P316">
            <v>11138416.658566</v>
          </cell>
          <cell r="Q316">
            <v>12150999.951396</v>
          </cell>
          <cell r="R316">
            <v>12150999.951396</v>
          </cell>
          <cell r="S316">
            <v>12150999.951396</v>
          </cell>
          <cell r="T316">
            <v>12150999.951396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2025166.6585659999</v>
          </cell>
          <cell r="N317">
            <v>5062916.6585659999</v>
          </cell>
          <cell r="O317">
            <v>8100666.6585659999</v>
          </cell>
          <cell r="P317">
            <v>11138416.658566</v>
          </cell>
          <cell r="Q317">
            <v>12150999.951396</v>
          </cell>
          <cell r="R317">
            <v>12150999.951396</v>
          </cell>
          <cell r="S317">
            <v>12150999.951396</v>
          </cell>
          <cell r="T317">
            <v>12150999.951396</v>
          </cell>
        </row>
        <row r="318">
          <cell r="I318">
            <v>353967.93</v>
          </cell>
          <cell r="J318">
            <v>766994.30999999994</v>
          </cell>
          <cell r="K318">
            <v>1564092.1894370329</v>
          </cell>
          <cell r="L318">
            <v>2231984.5326481108</v>
          </cell>
          <cell r="M318">
            <v>4846857.6966419145</v>
          </cell>
          <cell r="N318">
            <v>8757306.8670419566</v>
          </cell>
          <cell r="O318">
            <v>14106143.961568555</v>
          </cell>
          <cell r="P318">
            <v>17457360.022666022</v>
          </cell>
          <cell r="Q318">
            <v>18469943.31549602</v>
          </cell>
          <cell r="R318">
            <v>18469943.31549602</v>
          </cell>
          <cell r="S318">
            <v>18469943.31549602</v>
          </cell>
          <cell r="T318">
            <v>18469943.31549602</v>
          </cell>
        </row>
      </sheetData>
      <sheetData sheetId="1">
        <row r="6">
          <cell r="I6">
            <v>36526</v>
          </cell>
          <cell r="J6">
            <v>36558</v>
          </cell>
          <cell r="K6">
            <v>36586</v>
          </cell>
          <cell r="L6">
            <v>36617</v>
          </cell>
          <cell r="M6">
            <v>36647</v>
          </cell>
          <cell r="N6">
            <v>36678</v>
          </cell>
          <cell r="O6">
            <v>36708</v>
          </cell>
          <cell r="P6">
            <v>36739</v>
          </cell>
          <cell r="Q6">
            <v>36770</v>
          </cell>
          <cell r="R6">
            <v>36800</v>
          </cell>
          <cell r="S6">
            <v>36831</v>
          </cell>
          <cell r="T6">
            <v>36862</v>
          </cell>
        </row>
        <row r="15">
          <cell r="I15">
            <v>1368.8100000000002</v>
          </cell>
          <cell r="J15">
            <v>3034.5600000000004</v>
          </cell>
          <cell r="K15">
            <v>1912.44</v>
          </cell>
          <cell r="L15">
            <v>1359.56</v>
          </cell>
          <cell r="M15">
            <v>12078.03</v>
          </cell>
          <cell r="N15">
            <v>684.12</v>
          </cell>
          <cell r="O15">
            <v>-8598.2000000000007</v>
          </cell>
          <cell r="P15">
            <v>1611.1999999999998</v>
          </cell>
          <cell r="Q15">
            <v>1620.79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18.77</v>
          </cell>
          <cell r="J16">
            <v>1810.17</v>
          </cell>
          <cell r="K16">
            <v>1621.96</v>
          </cell>
          <cell r="L16">
            <v>1096.07</v>
          </cell>
          <cell r="M16">
            <v>7593.12</v>
          </cell>
          <cell r="N16">
            <v>69.510000000000005</v>
          </cell>
          <cell r="O16">
            <v>-8734.99</v>
          </cell>
          <cell r="P16">
            <v>971.8</v>
          </cell>
          <cell r="Q16">
            <v>599.24</v>
          </cell>
          <cell r="R16">
            <v>0</v>
          </cell>
          <cell r="S16">
            <v>0</v>
          </cell>
          <cell r="T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I21">
            <v>0</v>
          </cell>
          <cell r="J21">
            <v>90.8</v>
          </cell>
          <cell r="K21">
            <v>0</v>
          </cell>
          <cell r="L21">
            <v>263.49</v>
          </cell>
          <cell r="M21">
            <v>407.98</v>
          </cell>
          <cell r="N21">
            <v>580.12</v>
          </cell>
          <cell r="O21">
            <v>119.46</v>
          </cell>
          <cell r="P21">
            <v>639.4</v>
          </cell>
          <cell r="Q21">
            <v>-118.4</v>
          </cell>
          <cell r="R21">
            <v>0</v>
          </cell>
          <cell r="S21">
            <v>0</v>
          </cell>
          <cell r="T21">
            <v>0</v>
          </cell>
        </row>
        <row r="22">
          <cell r="I22">
            <v>60.42</v>
          </cell>
          <cell r="J22">
            <v>25.26</v>
          </cell>
          <cell r="K22">
            <v>290.48</v>
          </cell>
          <cell r="L22">
            <v>0</v>
          </cell>
          <cell r="M22">
            <v>0</v>
          </cell>
          <cell r="N22">
            <v>14.85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1230.1500000000001</v>
          </cell>
          <cell r="J24">
            <v>878.78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I25">
            <v>18.18</v>
          </cell>
          <cell r="J25">
            <v>3.64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9.1199999999999992</v>
          </cell>
          <cell r="J27">
            <v>25.59</v>
          </cell>
          <cell r="K27">
            <v>0</v>
          </cell>
          <cell r="L27">
            <v>0</v>
          </cell>
          <cell r="M27">
            <v>24.98</v>
          </cell>
          <cell r="N27">
            <v>19.64</v>
          </cell>
          <cell r="O27">
            <v>17.329999999999998</v>
          </cell>
          <cell r="P27">
            <v>0</v>
          </cell>
          <cell r="Q27">
            <v>13.71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8.7100000000000009</v>
          </cell>
          <cell r="J28">
            <v>200.32</v>
          </cell>
          <cell r="K28">
            <v>0</v>
          </cell>
          <cell r="L28">
            <v>0</v>
          </cell>
          <cell r="M28">
            <v>2461</v>
          </cell>
          <cell r="N28">
            <v>0</v>
          </cell>
          <cell r="O28">
            <v>0</v>
          </cell>
          <cell r="P28">
            <v>0</v>
          </cell>
          <cell r="Q28">
            <v>1078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23.46</v>
          </cell>
          <cell r="J29">
            <v>0</v>
          </cell>
          <cell r="K29">
            <v>0</v>
          </cell>
          <cell r="L29">
            <v>0</v>
          </cell>
          <cell r="M29">
            <v>1590.95</v>
          </cell>
          <cell r="N29">
            <v>0</v>
          </cell>
          <cell r="O29">
            <v>0</v>
          </cell>
          <cell r="P29">
            <v>0</v>
          </cell>
          <cell r="Q29">
            <v>48.24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366256.42</v>
          </cell>
          <cell r="J30">
            <v>409793.28000000003</v>
          </cell>
          <cell r="K30">
            <v>893180.8</v>
          </cell>
          <cell r="L30">
            <v>1217984.1600000001</v>
          </cell>
          <cell r="M30">
            <v>567677.94000000006</v>
          </cell>
          <cell r="N30">
            <v>762945.69000000006</v>
          </cell>
          <cell r="O30">
            <v>692179.91999999993</v>
          </cell>
          <cell r="P30">
            <v>965796.26</v>
          </cell>
          <cell r="Q30">
            <v>1100390.6099999999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1454.1</v>
          </cell>
          <cell r="J31">
            <v>2310.77</v>
          </cell>
          <cell r="K31">
            <v>22.72</v>
          </cell>
          <cell r="L31">
            <v>4530.82</v>
          </cell>
          <cell r="M31">
            <v>151.47999999999999</v>
          </cell>
          <cell r="N31">
            <v>5484.82</v>
          </cell>
          <cell r="O31">
            <v>4642.22</v>
          </cell>
          <cell r="P31">
            <v>10144.74</v>
          </cell>
          <cell r="Q31">
            <v>8421.02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1454.1</v>
          </cell>
          <cell r="J34">
            <v>2310.77</v>
          </cell>
          <cell r="K34">
            <v>22.72</v>
          </cell>
          <cell r="L34">
            <v>4530.82</v>
          </cell>
          <cell r="M34">
            <v>151.47999999999999</v>
          </cell>
          <cell r="N34">
            <v>5484.82</v>
          </cell>
          <cell r="O34">
            <v>4642.22</v>
          </cell>
          <cell r="P34">
            <v>10144.74</v>
          </cell>
          <cell r="Q34">
            <v>8421.02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4221.3999999999996</v>
          </cell>
          <cell r="J35">
            <v>6835.7800000000007</v>
          </cell>
          <cell r="K35">
            <v>872.64</v>
          </cell>
          <cell r="L35">
            <v>31599.649999999998</v>
          </cell>
          <cell r="M35">
            <v>28753.72</v>
          </cell>
          <cell r="N35">
            <v>35509.979999999996</v>
          </cell>
          <cell r="O35">
            <v>89682.94</v>
          </cell>
          <cell r="P35">
            <v>90612.08</v>
          </cell>
          <cell r="Q35">
            <v>78682.460000000006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126</v>
          </cell>
          <cell r="J36">
            <v>105</v>
          </cell>
          <cell r="K36">
            <v>0</v>
          </cell>
          <cell r="L36">
            <v>0</v>
          </cell>
          <cell r="M36">
            <v>0</v>
          </cell>
          <cell r="N36">
            <v>1630</v>
          </cell>
          <cell r="O36">
            <v>0</v>
          </cell>
          <cell r="P36">
            <v>0</v>
          </cell>
          <cell r="Q36">
            <v>570.5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>
            <v>0</v>
          </cell>
          <cell r="K37">
            <v>72.64</v>
          </cell>
          <cell r="L37">
            <v>0</v>
          </cell>
          <cell r="M37">
            <v>0</v>
          </cell>
          <cell r="N37">
            <v>762.85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>
            <v>2344.65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1129</v>
          </cell>
          <cell r="R38">
            <v>0</v>
          </cell>
          <cell r="S38">
            <v>0</v>
          </cell>
          <cell r="T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1124.6099999999999</v>
          </cell>
          <cell r="N40">
            <v>-1124.6099999999999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I41">
            <v>1122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1321.25</v>
          </cell>
          <cell r="O41">
            <v>240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172.5</v>
          </cell>
          <cell r="R43">
            <v>0</v>
          </cell>
          <cell r="S43">
            <v>0</v>
          </cell>
          <cell r="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27629.11</v>
          </cell>
          <cell r="N47">
            <v>32873.29</v>
          </cell>
          <cell r="O47">
            <v>43502.09</v>
          </cell>
          <cell r="P47">
            <v>34028.629999999997</v>
          </cell>
          <cell r="Q47">
            <v>8294.2000000000007</v>
          </cell>
          <cell r="R47">
            <v>0</v>
          </cell>
          <cell r="S47">
            <v>0</v>
          </cell>
          <cell r="T47">
            <v>0</v>
          </cell>
        </row>
        <row r="48">
          <cell r="I48">
            <v>2973.4</v>
          </cell>
          <cell r="J48">
            <v>4386.13</v>
          </cell>
          <cell r="K48">
            <v>800</v>
          </cell>
          <cell r="L48">
            <v>31572.35</v>
          </cell>
          <cell r="M48">
            <v>0</v>
          </cell>
          <cell r="N48">
            <v>47.2</v>
          </cell>
          <cell r="O48">
            <v>0</v>
          </cell>
          <cell r="P48">
            <v>14510.29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45940.85</v>
          </cell>
          <cell r="P49">
            <v>41831.870000000003</v>
          </cell>
          <cell r="Q49">
            <v>68516.260000000009</v>
          </cell>
          <cell r="R49">
            <v>0</v>
          </cell>
          <cell r="S49">
            <v>0</v>
          </cell>
          <cell r="T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27.3</v>
          </cell>
          <cell r="M50">
            <v>0</v>
          </cell>
          <cell r="N50">
            <v>0</v>
          </cell>
          <cell r="O50">
            <v>0</v>
          </cell>
          <cell r="P50">
            <v>241.29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I51">
            <v>39205.079999999994</v>
          </cell>
          <cell r="J51">
            <v>159205.55000000002</v>
          </cell>
          <cell r="K51">
            <v>77603.320000000007</v>
          </cell>
          <cell r="L51">
            <v>437605.58</v>
          </cell>
          <cell r="M51">
            <v>93377.98</v>
          </cell>
          <cell r="N51">
            <v>26489.469999999998</v>
          </cell>
          <cell r="O51">
            <v>11388.25</v>
          </cell>
          <cell r="P51">
            <v>57332.45</v>
          </cell>
          <cell r="Q51">
            <v>14729.14</v>
          </cell>
          <cell r="R51">
            <v>0</v>
          </cell>
          <cell r="S51">
            <v>0</v>
          </cell>
          <cell r="T51">
            <v>0</v>
          </cell>
        </row>
        <row r="52">
          <cell r="I52">
            <v>0</v>
          </cell>
          <cell r="J52">
            <v>15685.61</v>
          </cell>
          <cell r="K52">
            <v>-15539.01</v>
          </cell>
          <cell r="L52">
            <v>388.47</v>
          </cell>
          <cell r="M52">
            <v>1481.72</v>
          </cell>
          <cell r="N52">
            <v>36</v>
          </cell>
          <cell r="O52">
            <v>250.47</v>
          </cell>
          <cell r="P52">
            <v>1500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I53">
            <v>769.91</v>
          </cell>
          <cell r="J53">
            <v>52090.52</v>
          </cell>
          <cell r="K53">
            <v>-51738.46</v>
          </cell>
          <cell r="L53">
            <v>0</v>
          </cell>
          <cell r="M53">
            <v>992</v>
          </cell>
          <cell r="N53">
            <v>4542.5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I54">
            <v>616.73</v>
          </cell>
          <cell r="J54">
            <v>75</v>
          </cell>
          <cell r="K54">
            <v>140</v>
          </cell>
          <cell r="L54">
            <v>0</v>
          </cell>
          <cell r="M54">
            <v>962.19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I55">
            <v>1765.3</v>
          </cell>
          <cell r="J55">
            <v>1872.17</v>
          </cell>
          <cell r="K55">
            <v>2576</v>
          </cell>
          <cell r="L55">
            <v>5760</v>
          </cell>
          <cell r="M55">
            <v>2768.58</v>
          </cell>
          <cell r="N55">
            <v>0</v>
          </cell>
          <cell r="O55">
            <v>0</v>
          </cell>
          <cell r="P55">
            <v>0</v>
          </cell>
          <cell r="Q55">
            <v>117.71</v>
          </cell>
          <cell r="R55">
            <v>0</v>
          </cell>
          <cell r="S55">
            <v>0</v>
          </cell>
          <cell r="T55">
            <v>0</v>
          </cell>
        </row>
        <row r="56">
          <cell r="I56">
            <v>1359.67</v>
          </cell>
          <cell r="J56">
            <v>11030.5</v>
          </cell>
          <cell r="K56">
            <v>-8995.3700000000008</v>
          </cell>
          <cell r="L56">
            <v>8882.2900000000009</v>
          </cell>
          <cell r="M56">
            <v>5671.24</v>
          </cell>
          <cell r="N56">
            <v>9159.07</v>
          </cell>
          <cell r="O56">
            <v>3893.12</v>
          </cell>
          <cell r="P56">
            <v>11825.3</v>
          </cell>
          <cell r="Q56">
            <v>1821.38</v>
          </cell>
          <cell r="R56">
            <v>0</v>
          </cell>
          <cell r="S56">
            <v>0</v>
          </cell>
          <cell r="T56">
            <v>0</v>
          </cell>
        </row>
        <row r="57">
          <cell r="I57">
            <v>30155</v>
          </cell>
          <cell r="J57">
            <v>2300</v>
          </cell>
          <cell r="K57">
            <v>9957.6</v>
          </cell>
          <cell r="L57">
            <v>0</v>
          </cell>
          <cell r="M57">
            <v>93.23</v>
          </cell>
          <cell r="N57">
            <v>6335.88</v>
          </cell>
          <cell r="O57">
            <v>0</v>
          </cell>
          <cell r="P57">
            <v>94.8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I58">
            <v>32</v>
          </cell>
          <cell r="J58">
            <v>25.96</v>
          </cell>
          <cell r="K58">
            <v>4025</v>
          </cell>
          <cell r="L58">
            <v>1092.25</v>
          </cell>
          <cell r="M58">
            <v>0</v>
          </cell>
          <cell r="N58">
            <v>95.53</v>
          </cell>
          <cell r="O58">
            <v>0</v>
          </cell>
          <cell r="P58">
            <v>3915.43</v>
          </cell>
          <cell r="Q58">
            <v>4285.8999999999996</v>
          </cell>
          <cell r="R58">
            <v>0</v>
          </cell>
          <cell r="S58">
            <v>0</v>
          </cell>
          <cell r="T58">
            <v>0</v>
          </cell>
        </row>
        <row r="59">
          <cell r="I59">
            <v>650.45000000000005</v>
          </cell>
          <cell r="J59">
            <v>13.52</v>
          </cell>
          <cell r="K59">
            <v>1248.3699999999999</v>
          </cell>
          <cell r="L59">
            <v>1952.39</v>
          </cell>
          <cell r="M59">
            <v>628.35</v>
          </cell>
          <cell r="N59">
            <v>658.96</v>
          </cell>
          <cell r="O59">
            <v>140.30000000000001</v>
          </cell>
          <cell r="P59">
            <v>0</v>
          </cell>
          <cell r="Q59">
            <v>44</v>
          </cell>
          <cell r="R59">
            <v>0</v>
          </cell>
          <cell r="S59">
            <v>0</v>
          </cell>
          <cell r="T59">
            <v>0</v>
          </cell>
        </row>
        <row r="60">
          <cell r="I60">
            <v>0</v>
          </cell>
          <cell r="J60">
            <v>0</v>
          </cell>
          <cell r="K60">
            <v>0</v>
          </cell>
          <cell r="L60">
            <v>3187.5</v>
          </cell>
          <cell r="M60">
            <v>0</v>
          </cell>
          <cell r="N60">
            <v>0</v>
          </cell>
          <cell r="O60">
            <v>0</v>
          </cell>
          <cell r="P60">
            <v>1883.05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I61">
            <v>1059.52</v>
          </cell>
          <cell r="J61">
            <v>6654.52</v>
          </cell>
          <cell r="K61">
            <v>277.56</v>
          </cell>
          <cell r="L61">
            <v>38702.910000000003</v>
          </cell>
          <cell r="M61">
            <v>0</v>
          </cell>
          <cell r="N61">
            <v>0</v>
          </cell>
          <cell r="O61">
            <v>0</v>
          </cell>
          <cell r="P61">
            <v>1088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I62">
            <v>66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I63">
            <v>0</v>
          </cell>
          <cell r="J63">
            <v>0</v>
          </cell>
          <cell r="K63">
            <v>193898.62</v>
          </cell>
          <cell r="L63">
            <v>368585.27</v>
          </cell>
          <cell r="M63">
            <v>44953.21</v>
          </cell>
          <cell r="N63">
            <v>1190</v>
          </cell>
          <cell r="O63">
            <v>0</v>
          </cell>
          <cell r="P63">
            <v>19458.669999999998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I64">
            <v>2730.5</v>
          </cell>
          <cell r="J64">
            <v>69457.75</v>
          </cell>
          <cell r="K64">
            <v>-58083.9</v>
          </cell>
          <cell r="L64">
            <v>6319.3</v>
          </cell>
          <cell r="M64">
            <v>3861.48</v>
          </cell>
          <cell r="N64">
            <v>1107.28</v>
          </cell>
          <cell r="O64">
            <v>410.75</v>
          </cell>
          <cell r="P64">
            <v>1179.6099999999999</v>
          </cell>
          <cell r="Q64">
            <v>472.16999999999996</v>
          </cell>
          <cell r="R64">
            <v>0</v>
          </cell>
          <cell r="S64">
            <v>0</v>
          </cell>
          <cell r="T64">
            <v>0</v>
          </cell>
        </row>
        <row r="65">
          <cell r="I65">
            <v>0</v>
          </cell>
          <cell r="J65">
            <v>0</v>
          </cell>
          <cell r="K65">
            <v>-163.09</v>
          </cell>
          <cell r="L65">
            <v>2735.2</v>
          </cell>
          <cell r="M65">
            <v>31965.98</v>
          </cell>
          <cell r="N65">
            <v>3364.25</v>
          </cell>
          <cell r="O65">
            <v>6693.61</v>
          </cell>
          <cell r="P65">
            <v>16387.59</v>
          </cell>
          <cell r="Q65">
            <v>7987.98</v>
          </cell>
          <cell r="R65">
            <v>0</v>
          </cell>
          <cell r="S65">
            <v>0</v>
          </cell>
          <cell r="T65">
            <v>0</v>
          </cell>
        </row>
        <row r="66">
          <cell r="I66">
            <v>133232.39000000001</v>
          </cell>
          <cell r="J66">
            <v>83007.089999999982</v>
          </cell>
          <cell r="K66">
            <v>27785.02</v>
          </cell>
          <cell r="L66">
            <v>247107.83</v>
          </cell>
          <cell r="M66">
            <v>281668.87000000005</v>
          </cell>
          <cell r="N66">
            <v>443011.03</v>
          </cell>
          <cell r="O66">
            <v>280367.09999999998</v>
          </cell>
          <cell r="P66">
            <v>357423.91</v>
          </cell>
          <cell r="Q66">
            <v>683940.14999999991</v>
          </cell>
          <cell r="R66">
            <v>0</v>
          </cell>
          <cell r="S66">
            <v>0</v>
          </cell>
          <cell r="T66">
            <v>0</v>
          </cell>
        </row>
        <row r="67">
          <cell r="I67">
            <v>11.5</v>
          </cell>
          <cell r="J67">
            <v>0</v>
          </cell>
          <cell r="K67">
            <v>78</v>
          </cell>
          <cell r="L67">
            <v>1590.86</v>
          </cell>
          <cell r="M67">
            <v>690.18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22.08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51.12</v>
          </cell>
          <cell r="R69">
            <v>0</v>
          </cell>
          <cell r="S69">
            <v>0</v>
          </cell>
          <cell r="T69">
            <v>0</v>
          </cell>
        </row>
        <row r="70">
          <cell r="I70">
            <v>98</v>
          </cell>
          <cell r="J70">
            <v>260.39999999999998</v>
          </cell>
          <cell r="K70">
            <v>27641.85</v>
          </cell>
          <cell r="L70">
            <v>126.7</v>
          </cell>
          <cell r="M70">
            <v>339.2</v>
          </cell>
          <cell r="N70">
            <v>12081.39</v>
          </cell>
          <cell r="O70">
            <v>227.61</v>
          </cell>
          <cell r="P70">
            <v>23</v>
          </cell>
          <cell r="Q70">
            <v>3617.85</v>
          </cell>
          <cell r="R70">
            <v>0</v>
          </cell>
          <cell r="S70">
            <v>0</v>
          </cell>
          <cell r="T70">
            <v>0</v>
          </cell>
        </row>
        <row r="71">
          <cell r="I71">
            <v>7440.04</v>
          </cell>
          <cell r="J71">
            <v>18750.75</v>
          </cell>
          <cell r="K71">
            <v>18764.060000000001</v>
          </cell>
          <cell r="L71">
            <v>22756.44</v>
          </cell>
          <cell r="M71">
            <v>34390.97</v>
          </cell>
          <cell r="N71">
            <v>30237.67</v>
          </cell>
          <cell r="O71">
            <v>16727.060000000001</v>
          </cell>
          <cell r="P71">
            <v>8060.15</v>
          </cell>
          <cell r="Q71">
            <v>3119.48</v>
          </cell>
          <cell r="R71">
            <v>0</v>
          </cell>
          <cell r="S71">
            <v>0</v>
          </cell>
          <cell r="T71">
            <v>0</v>
          </cell>
        </row>
        <row r="72">
          <cell r="I72">
            <v>4276.03</v>
          </cell>
          <cell r="J72">
            <v>4661.6899999999996</v>
          </cell>
          <cell r="K72">
            <v>15570.65</v>
          </cell>
          <cell r="L72">
            <v>29955.87</v>
          </cell>
          <cell r="M72">
            <v>15617.85</v>
          </cell>
          <cell r="N72">
            <v>6567.34</v>
          </cell>
          <cell r="O72">
            <v>4639.17</v>
          </cell>
          <cell r="P72">
            <v>30222.01</v>
          </cell>
          <cell r="Q72">
            <v>4193.1899999999996</v>
          </cell>
          <cell r="R72">
            <v>0</v>
          </cell>
          <cell r="S72">
            <v>0</v>
          </cell>
          <cell r="T72">
            <v>0</v>
          </cell>
        </row>
        <row r="73">
          <cell r="I73">
            <v>1350</v>
          </cell>
          <cell r="J73">
            <v>287.81</v>
          </cell>
          <cell r="K73">
            <v>733.9</v>
          </cell>
          <cell r="L73">
            <v>831.89</v>
          </cell>
          <cell r="M73">
            <v>1305.21</v>
          </cell>
          <cell r="N73">
            <v>3879.47</v>
          </cell>
          <cell r="O73">
            <v>2600.5300000000002</v>
          </cell>
          <cell r="P73">
            <v>24506.720000000001</v>
          </cell>
          <cell r="Q73">
            <v>8533.74</v>
          </cell>
          <cell r="R73">
            <v>0</v>
          </cell>
          <cell r="S73">
            <v>0</v>
          </cell>
          <cell r="T73">
            <v>0</v>
          </cell>
        </row>
        <row r="74">
          <cell r="I74">
            <v>5470.86</v>
          </cell>
          <cell r="J74">
            <v>55447.25</v>
          </cell>
          <cell r="K74">
            <v>-46548.9</v>
          </cell>
          <cell r="L74">
            <v>16007.95</v>
          </cell>
          <cell r="M74">
            <v>20669.63</v>
          </cell>
          <cell r="N74">
            <v>12593.99</v>
          </cell>
          <cell r="O74">
            <v>8305.44</v>
          </cell>
          <cell r="P74">
            <v>9570.3799999999992</v>
          </cell>
          <cell r="Q74">
            <v>6822.02</v>
          </cell>
          <cell r="R74">
            <v>0</v>
          </cell>
          <cell r="S74">
            <v>0</v>
          </cell>
          <cell r="T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4471.38</v>
          </cell>
          <cell r="P75">
            <v>14101.7</v>
          </cell>
          <cell r="Q75">
            <v>2416</v>
          </cell>
          <cell r="R75">
            <v>0</v>
          </cell>
          <cell r="S75">
            <v>0</v>
          </cell>
          <cell r="T75">
            <v>0</v>
          </cell>
        </row>
        <row r="76">
          <cell r="I76">
            <v>0</v>
          </cell>
          <cell r="J76">
            <v>18.2</v>
          </cell>
          <cell r="K76">
            <v>0</v>
          </cell>
          <cell r="L76">
            <v>0</v>
          </cell>
          <cell r="M76">
            <v>0</v>
          </cell>
          <cell r="N76">
            <v>14503.47</v>
          </cell>
          <cell r="O76">
            <v>19274.41</v>
          </cell>
          <cell r="P76">
            <v>35166.81</v>
          </cell>
          <cell r="Q76">
            <v>12921.03</v>
          </cell>
          <cell r="R76">
            <v>0</v>
          </cell>
          <cell r="S76">
            <v>0</v>
          </cell>
          <cell r="T76">
            <v>0</v>
          </cell>
        </row>
        <row r="77">
          <cell r="I77">
            <v>125</v>
          </cell>
          <cell r="J77">
            <v>200</v>
          </cell>
          <cell r="K77">
            <v>175</v>
          </cell>
          <cell r="L77">
            <v>5</v>
          </cell>
          <cell r="M77">
            <v>0</v>
          </cell>
          <cell r="N77">
            <v>643.20000000000005</v>
          </cell>
          <cell r="O77">
            <v>1824.1</v>
          </cell>
          <cell r="P77">
            <v>18014.3</v>
          </cell>
          <cell r="Q77">
            <v>45630.53</v>
          </cell>
          <cell r="R77">
            <v>0</v>
          </cell>
          <cell r="S77">
            <v>0</v>
          </cell>
          <cell r="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25765.7</v>
          </cell>
          <cell r="O78">
            <v>0</v>
          </cell>
          <cell r="P78">
            <v>27940.06</v>
          </cell>
          <cell r="Q78">
            <v>34724.67</v>
          </cell>
          <cell r="R78">
            <v>0</v>
          </cell>
          <cell r="S78">
            <v>0</v>
          </cell>
          <cell r="T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154038.65</v>
          </cell>
          <cell r="N79">
            <v>60034.89</v>
          </cell>
          <cell r="O79">
            <v>59875.79</v>
          </cell>
          <cell r="P79">
            <v>6087.17</v>
          </cell>
          <cell r="Q79">
            <v>9385.91</v>
          </cell>
          <cell r="R79">
            <v>0</v>
          </cell>
          <cell r="S79">
            <v>0</v>
          </cell>
          <cell r="T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13481.88</v>
          </cell>
          <cell r="O80">
            <v>321.70999999999998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I81">
            <v>928.7</v>
          </cell>
          <cell r="J81">
            <v>458.15</v>
          </cell>
          <cell r="K81">
            <v>4033.85</v>
          </cell>
          <cell r="L81">
            <v>11431.57</v>
          </cell>
          <cell r="M81">
            <v>25056.51</v>
          </cell>
          <cell r="N81">
            <v>27131.03</v>
          </cell>
          <cell r="O81">
            <v>90130.15</v>
          </cell>
          <cell r="P81">
            <v>7928.29</v>
          </cell>
          <cell r="Q81">
            <v>30012.9</v>
          </cell>
          <cell r="R81">
            <v>0</v>
          </cell>
          <cell r="S81">
            <v>0</v>
          </cell>
          <cell r="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I83">
            <v>0</v>
          </cell>
          <cell r="J83">
            <v>26.75</v>
          </cell>
          <cell r="K83">
            <v>35.299999999999997</v>
          </cell>
          <cell r="L83">
            <v>371.12</v>
          </cell>
          <cell r="M83">
            <v>389.16</v>
          </cell>
          <cell r="N83">
            <v>1799.09</v>
          </cell>
          <cell r="O83">
            <v>6242.47</v>
          </cell>
          <cell r="P83">
            <v>14690.72</v>
          </cell>
          <cell r="Q83">
            <v>10804.05</v>
          </cell>
          <cell r="R83">
            <v>0</v>
          </cell>
          <cell r="S83">
            <v>0</v>
          </cell>
          <cell r="T83">
            <v>0</v>
          </cell>
        </row>
        <row r="84">
          <cell r="I84">
            <v>0</v>
          </cell>
          <cell r="J84">
            <v>2106.67</v>
          </cell>
          <cell r="K84">
            <v>5040.1899999999996</v>
          </cell>
          <cell r="L84">
            <v>6781.91</v>
          </cell>
          <cell r="M84">
            <v>10373.42</v>
          </cell>
          <cell r="N84">
            <v>17144.900000000001</v>
          </cell>
          <cell r="O84">
            <v>13591.83</v>
          </cell>
          <cell r="P84">
            <v>11991.53</v>
          </cell>
          <cell r="Q84">
            <v>7767</v>
          </cell>
          <cell r="R84">
            <v>0</v>
          </cell>
          <cell r="S84">
            <v>0</v>
          </cell>
          <cell r="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67799.649999999994</v>
          </cell>
          <cell r="R87">
            <v>0</v>
          </cell>
          <cell r="S87">
            <v>0</v>
          </cell>
          <cell r="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676.82</v>
          </cell>
          <cell r="M88">
            <v>2598</v>
          </cell>
          <cell r="N88">
            <v>12317.95</v>
          </cell>
          <cell r="O88">
            <v>15390.49</v>
          </cell>
          <cell r="P88">
            <v>16296.24</v>
          </cell>
          <cell r="Q88">
            <v>6846.48</v>
          </cell>
          <cell r="R88">
            <v>0</v>
          </cell>
          <cell r="S88">
            <v>0</v>
          </cell>
          <cell r="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16775.849999999999</v>
          </cell>
          <cell r="Q90">
            <v>36511.449999999997</v>
          </cell>
          <cell r="R90">
            <v>0</v>
          </cell>
          <cell r="S90">
            <v>0</v>
          </cell>
          <cell r="T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8940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28.92</v>
          </cell>
          <cell r="M92">
            <v>0</v>
          </cell>
          <cell r="N92">
            <v>1502.16</v>
          </cell>
          <cell r="O92">
            <v>441.84</v>
          </cell>
          <cell r="P92">
            <v>365.96</v>
          </cell>
          <cell r="Q92">
            <v>337.51</v>
          </cell>
          <cell r="R92">
            <v>0</v>
          </cell>
          <cell r="S92">
            <v>0</v>
          </cell>
          <cell r="T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28131.4</v>
          </cell>
          <cell r="R93">
            <v>0</v>
          </cell>
          <cell r="S93">
            <v>0</v>
          </cell>
          <cell r="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10264</v>
          </cell>
          <cell r="R94">
            <v>0</v>
          </cell>
          <cell r="S94">
            <v>0</v>
          </cell>
          <cell r="T94">
            <v>0</v>
          </cell>
        </row>
        <row r="95">
          <cell r="I95">
            <v>485.81</v>
          </cell>
          <cell r="J95">
            <v>789.42</v>
          </cell>
          <cell r="K95">
            <v>2261.12</v>
          </cell>
          <cell r="L95">
            <v>2119.79</v>
          </cell>
          <cell r="M95">
            <v>7837.77</v>
          </cell>
          <cell r="N95">
            <v>6236.72</v>
          </cell>
          <cell r="O95">
            <v>6033.34</v>
          </cell>
          <cell r="P95">
            <v>4561.26</v>
          </cell>
          <cell r="Q95">
            <v>7083.86</v>
          </cell>
          <cell r="R95">
            <v>0</v>
          </cell>
          <cell r="S95">
            <v>0</v>
          </cell>
          <cell r="T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29809.71</v>
          </cell>
          <cell r="P96">
            <v>111.55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218979.29</v>
          </cell>
          <cell r="R98">
            <v>0</v>
          </cell>
          <cell r="S98">
            <v>0</v>
          </cell>
          <cell r="T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79294.31</v>
          </cell>
          <cell r="R99">
            <v>0</v>
          </cell>
          <cell r="S99">
            <v>0</v>
          </cell>
          <cell r="T99">
            <v>0</v>
          </cell>
        </row>
        <row r="100">
          <cell r="I100">
            <v>113046.45</v>
          </cell>
          <cell r="J100">
            <v>0</v>
          </cell>
          <cell r="K100">
            <v>0</v>
          </cell>
          <cell r="L100">
            <v>154400.91</v>
          </cell>
          <cell r="M100">
            <v>8362.32</v>
          </cell>
          <cell r="N100">
            <v>197090.18</v>
          </cell>
          <cell r="O100">
            <v>460.07</v>
          </cell>
          <cell r="P100">
            <v>102070.21</v>
          </cell>
          <cell r="Q100">
            <v>48692.71</v>
          </cell>
          <cell r="R100">
            <v>0</v>
          </cell>
          <cell r="S100">
            <v>0</v>
          </cell>
          <cell r="T100">
            <v>0</v>
          </cell>
        </row>
        <row r="101">
          <cell r="I101">
            <v>188143.44999999998</v>
          </cell>
          <cell r="J101">
            <v>158434.09</v>
          </cell>
          <cell r="K101">
            <v>786897.10000000009</v>
          </cell>
          <cell r="L101">
            <v>497140.28</v>
          </cell>
          <cell r="M101">
            <v>163725.89000000001</v>
          </cell>
          <cell r="N101">
            <v>252450.38999999998</v>
          </cell>
          <cell r="O101">
            <v>306099.40999999997</v>
          </cell>
          <cell r="P101">
            <v>450283.07999999996</v>
          </cell>
          <cell r="Q101">
            <v>314617.83999999997</v>
          </cell>
          <cell r="R101">
            <v>0</v>
          </cell>
          <cell r="S101">
            <v>0</v>
          </cell>
          <cell r="T101">
            <v>0</v>
          </cell>
        </row>
        <row r="102">
          <cell r="I102">
            <v>141320.78999999998</v>
          </cell>
          <cell r="J102">
            <v>153380.87</v>
          </cell>
          <cell r="K102">
            <v>274902.35000000003</v>
          </cell>
          <cell r="L102">
            <v>194956.16</v>
          </cell>
          <cell r="M102">
            <v>58841.51</v>
          </cell>
          <cell r="N102">
            <v>187985.3</v>
          </cell>
          <cell r="O102">
            <v>147921.37999999998</v>
          </cell>
          <cell r="P102">
            <v>305762.87999999995</v>
          </cell>
          <cell r="Q102">
            <v>94367.53</v>
          </cell>
          <cell r="R102">
            <v>0</v>
          </cell>
          <cell r="S102">
            <v>0</v>
          </cell>
          <cell r="T102">
            <v>0</v>
          </cell>
        </row>
        <row r="103">
          <cell r="I103">
            <v>1556.47</v>
          </cell>
          <cell r="J103">
            <v>1043.82</v>
          </cell>
          <cell r="K103">
            <v>2826.91</v>
          </cell>
          <cell r="L103">
            <v>22517.05</v>
          </cell>
          <cell r="M103">
            <v>4932.75</v>
          </cell>
          <cell r="N103">
            <v>20757.330000000002</v>
          </cell>
          <cell r="O103">
            <v>4648.1499999999996</v>
          </cell>
          <cell r="P103">
            <v>3674.03</v>
          </cell>
          <cell r="Q103">
            <v>7824.44</v>
          </cell>
          <cell r="R103">
            <v>0</v>
          </cell>
          <cell r="S103">
            <v>0</v>
          </cell>
          <cell r="T103">
            <v>0</v>
          </cell>
        </row>
        <row r="104">
          <cell r="I104">
            <v>1732.91</v>
          </cell>
          <cell r="J104">
            <v>23291.46</v>
          </cell>
          <cell r="K104">
            <v>4058.97</v>
          </cell>
          <cell r="L104">
            <v>9436.6</v>
          </cell>
          <cell r="M104">
            <v>861.74</v>
          </cell>
          <cell r="N104">
            <v>4992.0600000000004</v>
          </cell>
          <cell r="O104">
            <v>7885.57</v>
          </cell>
          <cell r="P104">
            <v>5839.65</v>
          </cell>
          <cell r="Q104">
            <v>293.18</v>
          </cell>
          <cell r="R104">
            <v>0</v>
          </cell>
          <cell r="S104">
            <v>0</v>
          </cell>
          <cell r="T104">
            <v>0</v>
          </cell>
        </row>
        <row r="105">
          <cell r="I105">
            <v>3018.36</v>
          </cell>
          <cell r="J105">
            <v>1711.92</v>
          </cell>
          <cell r="K105">
            <v>4704.97</v>
          </cell>
          <cell r="L105">
            <v>8652.1</v>
          </cell>
          <cell r="M105">
            <v>14260.64</v>
          </cell>
          <cell r="N105">
            <v>12917.54</v>
          </cell>
          <cell r="O105">
            <v>2275.6</v>
          </cell>
          <cell r="P105">
            <v>17215.169999999998</v>
          </cell>
          <cell r="Q105">
            <v>2418.2399999999998</v>
          </cell>
          <cell r="R105">
            <v>0</v>
          </cell>
          <cell r="S105">
            <v>0</v>
          </cell>
          <cell r="T105">
            <v>0</v>
          </cell>
        </row>
        <row r="106">
          <cell r="I106">
            <v>212.74</v>
          </cell>
          <cell r="J106">
            <v>0</v>
          </cell>
          <cell r="K106">
            <v>228.71</v>
          </cell>
          <cell r="L106">
            <v>118.26</v>
          </cell>
          <cell r="M106">
            <v>460.55</v>
          </cell>
          <cell r="N106">
            <v>43.59</v>
          </cell>
          <cell r="O106">
            <v>1621.22</v>
          </cell>
          <cell r="P106">
            <v>999.77</v>
          </cell>
          <cell r="Q106">
            <v>381.22</v>
          </cell>
          <cell r="R106">
            <v>0</v>
          </cell>
          <cell r="S106">
            <v>0</v>
          </cell>
          <cell r="T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I108">
            <v>0</v>
          </cell>
          <cell r="J108">
            <v>9.1199999999999992</v>
          </cell>
          <cell r="K108">
            <v>0</v>
          </cell>
          <cell r="L108">
            <v>0</v>
          </cell>
          <cell r="M108">
            <v>217.95</v>
          </cell>
          <cell r="N108">
            <v>15392.56</v>
          </cell>
          <cell r="O108">
            <v>3303.46</v>
          </cell>
          <cell r="P108">
            <v>34752.1</v>
          </cell>
          <cell r="Q108">
            <v>41372.839999999997</v>
          </cell>
          <cell r="R108">
            <v>0</v>
          </cell>
          <cell r="S108">
            <v>0</v>
          </cell>
          <cell r="T108">
            <v>0</v>
          </cell>
        </row>
        <row r="109">
          <cell r="I109">
            <v>0</v>
          </cell>
          <cell r="J109">
            <v>16932.8</v>
          </cell>
          <cell r="K109">
            <v>51460.800000000003</v>
          </cell>
          <cell r="L109">
            <v>7985.9</v>
          </cell>
          <cell r="M109">
            <v>12783.2</v>
          </cell>
          <cell r="N109">
            <v>0</v>
          </cell>
          <cell r="O109">
            <v>33622.92</v>
          </cell>
          <cell r="P109">
            <v>83027.77</v>
          </cell>
          <cell r="Q109">
            <v>150.01</v>
          </cell>
          <cell r="R109">
            <v>0</v>
          </cell>
          <cell r="S109">
            <v>0</v>
          </cell>
          <cell r="T109">
            <v>0</v>
          </cell>
        </row>
        <row r="110">
          <cell r="I110">
            <v>646.17999999999995</v>
          </cell>
          <cell r="J110">
            <v>108079.63</v>
          </cell>
          <cell r="K110">
            <v>11615.43</v>
          </cell>
          <cell r="L110">
            <v>9803.0300000000007</v>
          </cell>
          <cell r="M110">
            <v>2398.29</v>
          </cell>
          <cell r="N110">
            <v>31714.92</v>
          </cell>
          <cell r="O110">
            <v>4408.92</v>
          </cell>
          <cell r="P110">
            <v>40435.800000000003</v>
          </cell>
          <cell r="Q110">
            <v>595.99</v>
          </cell>
          <cell r="R110">
            <v>0</v>
          </cell>
          <cell r="S110">
            <v>0</v>
          </cell>
          <cell r="T110">
            <v>0</v>
          </cell>
        </row>
        <row r="111">
          <cell r="I111">
            <v>336</v>
          </cell>
          <cell r="J111">
            <v>906.84</v>
          </cell>
          <cell r="K111">
            <v>115448.08</v>
          </cell>
          <cell r="L111">
            <v>546.32000000000005</v>
          </cell>
          <cell r="M111">
            <v>6248.65</v>
          </cell>
          <cell r="N111">
            <v>21082.68</v>
          </cell>
          <cell r="O111">
            <v>48338.05</v>
          </cell>
          <cell r="P111">
            <v>30976.85</v>
          </cell>
          <cell r="Q111">
            <v>26264.51</v>
          </cell>
          <cell r="R111">
            <v>0</v>
          </cell>
          <cell r="S111">
            <v>0</v>
          </cell>
          <cell r="T111">
            <v>0</v>
          </cell>
        </row>
        <row r="112">
          <cell r="I112">
            <v>2007</v>
          </cell>
          <cell r="J112">
            <v>0</v>
          </cell>
          <cell r="K112">
            <v>1703.54</v>
          </cell>
          <cell r="L112">
            <v>25490.55</v>
          </cell>
          <cell r="M112">
            <v>0</v>
          </cell>
          <cell r="N112">
            <v>0</v>
          </cell>
          <cell r="O112">
            <v>28662.720000000001</v>
          </cell>
          <cell r="P112">
            <v>1846.8</v>
          </cell>
          <cell r="Q112">
            <v>560.66</v>
          </cell>
          <cell r="R112">
            <v>0</v>
          </cell>
          <cell r="S112">
            <v>0</v>
          </cell>
          <cell r="T112">
            <v>0</v>
          </cell>
        </row>
        <row r="113">
          <cell r="I113">
            <v>0</v>
          </cell>
          <cell r="J113">
            <v>0</v>
          </cell>
          <cell r="K113">
            <v>54601</v>
          </cell>
          <cell r="L113">
            <v>2734.5</v>
          </cell>
          <cell r="M113">
            <v>0</v>
          </cell>
          <cell r="N113">
            <v>0</v>
          </cell>
          <cell r="O113">
            <v>2836.62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716.08</v>
          </cell>
          <cell r="P114">
            <v>0</v>
          </cell>
          <cell r="Q114">
            <v>244.6</v>
          </cell>
          <cell r="R114">
            <v>0</v>
          </cell>
          <cell r="S114">
            <v>0</v>
          </cell>
          <cell r="T114">
            <v>0</v>
          </cell>
        </row>
        <row r="115">
          <cell r="I115">
            <v>124504</v>
          </cell>
          <cell r="J115">
            <v>0</v>
          </cell>
          <cell r="K115">
            <v>26090.81</v>
          </cell>
          <cell r="L115">
            <v>102896.29</v>
          </cell>
          <cell r="M115">
            <v>10906.84</v>
          </cell>
          <cell r="N115">
            <v>75928.75</v>
          </cell>
          <cell r="O115">
            <v>3613.1</v>
          </cell>
          <cell r="P115">
            <v>77258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I116">
            <v>4851.3</v>
          </cell>
          <cell r="J116">
            <v>644.16</v>
          </cell>
          <cell r="K116">
            <v>1120.26</v>
          </cell>
          <cell r="L116">
            <v>2949.39</v>
          </cell>
          <cell r="M116">
            <v>3312.75</v>
          </cell>
          <cell r="N116">
            <v>3889.82</v>
          </cell>
          <cell r="O116">
            <v>4739.32</v>
          </cell>
          <cell r="P116">
            <v>8779.0499999999993</v>
          </cell>
          <cell r="Q116">
            <v>12245.949999999999</v>
          </cell>
          <cell r="R116">
            <v>0</v>
          </cell>
          <cell r="S116">
            <v>0</v>
          </cell>
          <cell r="T116">
            <v>0</v>
          </cell>
        </row>
        <row r="117">
          <cell r="I117">
            <v>2455.83</v>
          </cell>
          <cell r="J117">
            <v>761.12</v>
          </cell>
          <cell r="K117">
            <v>1042.8699999999999</v>
          </cell>
          <cell r="L117">
            <v>1826.17</v>
          </cell>
          <cell r="M117">
            <v>2458.15</v>
          </cell>
          <cell r="N117">
            <v>1266.05</v>
          </cell>
          <cell r="O117">
            <v>1249.6500000000001</v>
          </cell>
          <cell r="P117">
            <v>957.89</v>
          </cell>
          <cell r="Q117">
            <v>2015.89</v>
          </cell>
          <cell r="R117">
            <v>0</v>
          </cell>
          <cell r="S117">
            <v>0</v>
          </cell>
          <cell r="T117">
            <v>0</v>
          </cell>
        </row>
        <row r="118">
          <cell r="I118">
            <v>40822.659999999996</v>
          </cell>
          <cell r="J118">
            <v>4689.0200000000004</v>
          </cell>
          <cell r="K118">
            <v>313954.21999999997</v>
          </cell>
          <cell r="L118">
            <v>257063.13</v>
          </cell>
          <cell r="M118">
            <v>92062.94</v>
          </cell>
          <cell r="N118">
            <v>64462.06</v>
          </cell>
          <cell r="O118">
            <v>52881.020000000004</v>
          </cell>
          <cell r="P118">
            <v>144520.20000000001</v>
          </cell>
          <cell r="Q118">
            <v>220250.30999999997</v>
          </cell>
          <cell r="R118">
            <v>0</v>
          </cell>
          <cell r="S118">
            <v>0</v>
          </cell>
          <cell r="T118">
            <v>0</v>
          </cell>
        </row>
        <row r="119">
          <cell r="I119">
            <v>280.2</v>
          </cell>
          <cell r="J119">
            <v>6.84</v>
          </cell>
          <cell r="K119">
            <v>0</v>
          </cell>
          <cell r="L119">
            <v>1077.26</v>
          </cell>
          <cell r="M119">
            <v>0</v>
          </cell>
          <cell r="N119">
            <v>0</v>
          </cell>
          <cell r="O119">
            <v>237.5</v>
          </cell>
          <cell r="P119">
            <v>1775.41</v>
          </cell>
          <cell r="Q119">
            <v>72857.149999999994</v>
          </cell>
          <cell r="R119">
            <v>0</v>
          </cell>
          <cell r="S119">
            <v>0</v>
          </cell>
          <cell r="T119">
            <v>0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1518.4</v>
          </cell>
          <cell r="P120">
            <v>0</v>
          </cell>
          <cell r="Q120">
            <v>19347.509999999998</v>
          </cell>
          <cell r="R120">
            <v>0</v>
          </cell>
          <cell r="S120">
            <v>0</v>
          </cell>
          <cell r="T120">
            <v>0</v>
          </cell>
        </row>
        <row r="121">
          <cell r="I121">
            <v>14820</v>
          </cell>
          <cell r="J121">
            <v>0</v>
          </cell>
          <cell r="K121">
            <v>0</v>
          </cell>
          <cell r="L121">
            <v>34512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I122">
            <v>0</v>
          </cell>
          <cell r="J122">
            <v>0</v>
          </cell>
          <cell r="K122">
            <v>234800</v>
          </cell>
          <cell r="L122">
            <v>0</v>
          </cell>
          <cell r="M122">
            <v>505.2</v>
          </cell>
          <cell r="N122">
            <v>196.14</v>
          </cell>
          <cell r="O122">
            <v>482.08</v>
          </cell>
          <cell r="P122">
            <v>39.299999999999997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I123">
            <v>7551.96</v>
          </cell>
          <cell r="J123">
            <v>0</v>
          </cell>
          <cell r="K123">
            <v>42190.1</v>
          </cell>
          <cell r="L123">
            <v>41053.599999999999</v>
          </cell>
          <cell r="M123">
            <v>10.8</v>
          </cell>
          <cell r="N123">
            <v>4137</v>
          </cell>
          <cell r="O123">
            <v>19190.05</v>
          </cell>
          <cell r="P123">
            <v>27178.7</v>
          </cell>
          <cell r="Q123">
            <v>13421.34</v>
          </cell>
          <cell r="R123">
            <v>0</v>
          </cell>
          <cell r="S123">
            <v>0</v>
          </cell>
          <cell r="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I125">
            <v>3456.19</v>
          </cell>
          <cell r="J125">
            <v>4616.38</v>
          </cell>
          <cell r="K125">
            <v>17079.080000000002</v>
          </cell>
          <cell r="L125">
            <v>75343.38</v>
          </cell>
          <cell r="M125">
            <v>9394.0400000000009</v>
          </cell>
          <cell r="N125">
            <v>2174.48</v>
          </cell>
          <cell r="O125">
            <v>6900.51</v>
          </cell>
          <cell r="P125">
            <v>5096.97</v>
          </cell>
          <cell r="Q125">
            <v>2839.46</v>
          </cell>
          <cell r="R125">
            <v>0</v>
          </cell>
          <cell r="S125">
            <v>0</v>
          </cell>
          <cell r="T125">
            <v>0</v>
          </cell>
        </row>
        <row r="126">
          <cell r="I126">
            <v>628.45000000000005</v>
          </cell>
          <cell r="J126">
            <v>0</v>
          </cell>
          <cell r="K126">
            <v>0</v>
          </cell>
          <cell r="L126">
            <v>5938.4</v>
          </cell>
          <cell r="M126">
            <v>856.8</v>
          </cell>
          <cell r="N126">
            <v>17328.599999999999</v>
          </cell>
          <cell r="O126">
            <v>11510.09</v>
          </cell>
          <cell r="P126">
            <v>8132.5</v>
          </cell>
          <cell r="Q126">
            <v>41599.129999999997</v>
          </cell>
          <cell r="R126">
            <v>0</v>
          </cell>
          <cell r="S126">
            <v>0</v>
          </cell>
          <cell r="T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3517.76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5800</v>
          </cell>
          <cell r="N128">
            <v>730</v>
          </cell>
          <cell r="O128">
            <v>2431</v>
          </cell>
          <cell r="P128">
            <v>1332</v>
          </cell>
          <cell r="Q128">
            <v>40466.03</v>
          </cell>
          <cell r="R128">
            <v>0</v>
          </cell>
          <cell r="S128">
            <v>0</v>
          </cell>
          <cell r="T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3622.5</v>
          </cell>
          <cell r="P129">
            <v>1642.5</v>
          </cell>
          <cell r="Q129">
            <v>15936.93</v>
          </cell>
          <cell r="R129">
            <v>0</v>
          </cell>
          <cell r="S129">
            <v>0</v>
          </cell>
          <cell r="T129">
            <v>0</v>
          </cell>
        </row>
        <row r="130">
          <cell r="I130">
            <v>100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11602</v>
          </cell>
          <cell r="Q130">
            <v>7651.96</v>
          </cell>
          <cell r="R130">
            <v>0</v>
          </cell>
          <cell r="S130">
            <v>0</v>
          </cell>
          <cell r="T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1607.8</v>
          </cell>
          <cell r="P132">
            <v>0</v>
          </cell>
          <cell r="Q132">
            <v>46</v>
          </cell>
          <cell r="R132">
            <v>0</v>
          </cell>
          <cell r="S132">
            <v>0</v>
          </cell>
          <cell r="T132">
            <v>0</v>
          </cell>
        </row>
        <row r="133">
          <cell r="I133">
            <v>13657.3</v>
          </cell>
          <cell r="J133">
            <v>0</v>
          </cell>
          <cell r="K133">
            <v>19062.48</v>
          </cell>
          <cell r="L133">
            <v>91468.22</v>
          </cell>
          <cell r="M133">
            <v>46328.66</v>
          </cell>
          <cell r="N133">
            <v>32782.1</v>
          </cell>
          <cell r="O133">
            <v>0</v>
          </cell>
          <cell r="P133">
            <v>50317.54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28738.84</v>
          </cell>
          <cell r="N134">
            <v>6899.68</v>
          </cell>
          <cell r="O134">
            <v>4546.5600000000004</v>
          </cell>
          <cell r="P134">
            <v>36105.300000000003</v>
          </cell>
          <cell r="Q134">
            <v>2819.33</v>
          </cell>
          <cell r="R134">
            <v>0</v>
          </cell>
          <cell r="S134">
            <v>0</v>
          </cell>
          <cell r="T134">
            <v>0</v>
          </cell>
        </row>
        <row r="135">
          <cell r="I135">
            <v>328.56</v>
          </cell>
          <cell r="J135">
            <v>65.8</v>
          </cell>
          <cell r="K135">
            <v>822.56</v>
          </cell>
          <cell r="L135">
            <v>4152.51</v>
          </cell>
          <cell r="M135">
            <v>428.6</v>
          </cell>
          <cell r="N135">
            <v>214.06</v>
          </cell>
          <cell r="O135">
            <v>834.53</v>
          </cell>
          <cell r="P135">
            <v>1297.98</v>
          </cell>
          <cell r="Q135">
            <v>3265.47</v>
          </cell>
          <cell r="R135">
            <v>0</v>
          </cell>
          <cell r="S135">
            <v>0</v>
          </cell>
          <cell r="T135">
            <v>0</v>
          </cell>
        </row>
        <row r="136">
          <cell r="I136">
            <v>6000</v>
          </cell>
          <cell r="J136">
            <v>364.2</v>
          </cell>
          <cell r="K136">
            <v>198040.53</v>
          </cell>
          <cell r="L136">
            <v>203.26</v>
          </cell>
          <cell r="M136">
            <v>0</v>
          </cell>
          <cell r="N136">
            <v>3.03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105297.01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44917.73</v>
          </cell>
          <cell r="M138">
            <v>12821.44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7939.8</v>
          </cell>
          <cell r="M139">
            <v>12179.25</v>
          </cell>
          <cell r="N139">
            <v>31903.599999999999</v>
          </cell>
          <cell r="O139">
            <v>153563.97</v>
          </cell>
          <cell r="P139">
            <v>11818.85</v>
          </cell>
          <cell r="Q139">
            <v>12555</v>
          </cell>
          <cell r="R139">
            <v>0</v>
          </cell>
          <cell r="S139">
            <v>0</v>
          </cell>
          <cell r="T139">
            <v>0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7939.8</v>
          </cell>
          <cell r="M140">
            <v>12179.25</v>
          </cell>
          <cell r="N140">
            <v>31903.599999999999</v>
          </cell>
          <cell r="O140">
            <v>153563.97</v>
          </cell>
          <cell r="P140">
            <v>11818.85</v>
          </cell>
          <cell r="Q140">
            <v>12555</v>
          </cell>
          <cell r="R140">
            <v>0</v>
          </cell>
          <cell r="S140">
            <v>0</v>
          </cell>
          <cell r="T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24.15</v>
          </cell>
          <cell r="Q141">
            <v>448.91</v>
          </cell>
          <cell r="R141">
            <v>0</v>
          </cell>
          <cell r="S141">
            <v>0</v>
          </cell>
          <cell r="T141">
            <v>0</v>
          </cell>
        </row>
        <row r="142">
          <cell r="I142">
            <v>86262.479999999981</v>
          </cell>
          <cell r="J142">
            <v>410527.84</v>
          </cell>
          <cell r="K142">
            <v>839982.35</v>
          </cell>
          <cell r="L142">
            <v>878518.10000000021</v>
          </cell>
          <cell r="M142">
            <v>526244.17000000004</v>
          </cell>
          <cell r="N142">
            <v>483396.50000000006</v>
          </cell>
          <cell r="O142">
            <v>833072.5199999999</v>
          </cell>
          <cell r="P142">
            <v>749509.90999999992</v>
          </cell>
          <cell r="Q142">
            <v>1066322.5999999999</v>
          </cell>
          <cell r="R142">
            <v>0</v>
          </cell>
          <cell r="S142">
            <v>0</v>
          </cell>
          <cell r="T142">
            <v>0</v>
          </cell>
        </row>
        <row r="151">
          <cell r="I151">
            <v>36526</v>
          </cell>
          <cell r="J151">
            <v>36558</v>
          </cell>
          <cell r="K151">
            <v>36586</v>
          </cell>
          <cell r="L151">
            <v>36617</v>
          </cell>
          <cell r="M151">
            <v>36647</v>
          </cell>
          <cell r="N151">
            <v>36678</v>
          </cell>
          <cell r="O151">
            <v>36708</v>
          </cell>
          <cell r="P151">
            <v>36739</v>
          </cell>
          <cell r="Q151">
            <v>36770</v>
          </cell>
          <cell r="R151">
            <v>36800</v>
          </cell>
          <cell r="S151">
            <v>36831</v>
          </cell>
          <cell r="T151">
            <v>36862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I160">
            <v>1368.8100000000002</v>
          </cell>
          <cell r="J160">
            <v>4403.37</v>
          </cell>
          <cell r="K160">
            <v>6315.81</v>
          </cell>
          <cell r="L160">
            <v>7675.37</v>
          </cell>
          <cell r="M160">
            <v>19753.400000000001</v>
          </cell>
          <cell r="N160">
            <v>20437.52</v>
          </cell>
          <cell r="O160">
            <v>11839.320000000002</v>
          </cell>
          <cell r="P160">
            <v>13450.520000000002</v>
          </cell>
          <cell r="Q160">
            <v>15071.310000000001</v>
          </cell>
          <cell r="R160">
            <v>15071.310000000001</v>
          </cell>
          <cell r="S160">
            <v>15071.310000000001</v>
          </cell>
          <cell r="T160">
            <v>15071.310000000001</v>
          </cell>
        </row>
        <row r="161">
          <cell r="I161">
            <v>18.77</v>
          </cell>
          <cell r="J161">
            <v>1828.94</v>
          </cell>
          <cell r="K161">
            <v>3450.9</v>
          </cell>
          <cell r="L161">
            <v>4546.97</v>
          </cell>
          <cell r="M161">
            <v>12140.09</v>
          </cell>
          <cell r="N161">
            <v>12209.6</v>
          </cell>
          <cell r="O161">
            <v>3474.6100000000006</v>
          </cell>
          <cell r="P161">
            <v>4446.4100000000008</v>
          </cell>
          <cell r="Q161">
            <v>5045.6500000000005</v>
          </cell>
          <cell r="R161">
            <v>5045.6500000000005</v>
          </cell>
          <cell r="S161">
            <v>5045.6500000000005</v>
          </cell>
          <cell r="T161">
            <v>5045.6500000000005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I166">
            <v>0</v>
          </cell>
          <cell r="J166">
            <v>90.8</v>
          </cell>
          <cell r="K166">
            <v>90.8</v>
          </cell>
          <cell r="L166">
            <v>354.29</v>
          </cell>
          <cell r="M166">
            <v>762.27</v>
          </cell>
          <cell r="N166">
            <v>1342.3899999999999</v>
          </cell>
          <cell r="O166">
            <v>1461.85</v>
          </cell>
          <cell r="P166">
            <v>2101.25</v>
          </cell>
          <cell r="Q166">
            <v>1982.85</v>
          </cell>
          <cell r="R166">
            <v>1982.85</v>
          </cell>
          <cell r="S166">
            <v>1982.85</v>
          </cell>
          <cell r="T166">
            <v>1982.85</v>
          </cell>
        </row>
        <row r="167">
          <cell r="I167">
            <v>60.42</v>
          </cell>
          <cell r="J167">
            <v>85.68</v>
          </cell>
          <cell r="K167">
            <v>376.16</v>
          </cell>
          <cell r="L167">
            <v>376.16</v>
          </cell>
          <cell r="M167">
            <v>376.16</v>
          </cell>
          <cell r="N167">
            <v>391.01000000000005</v>
          </cell>
          <cell r="O167">
            <v>391.01000000000005</v>
          </cell>
          <cell r="P167">
            <v>391.01000000000005</v>
          </cell>
          <cell r="Q167">
            <v>391.01000000000005</v>
          </cell>
          <cell r="R167">
            <v>391.01000000000005</v>
          </cell>
          <cell r="S167">
            <v>391.01000000000005</v>
          </cell>
          <cell r="T167">
            <v>391.01000000000005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I169">
            <v>1230.1500000000001</v>
          </cell>
          <cell r="J169">
            <v>2108.9300000000003</v>
          </cell>
          <cell r="K169">
            <v>2108.9300000000003</v>
          </cell>
          <cell r="L169">
            <v>2108.9300000000003</v>
          </cell>
          <cell r="M169">
            <v>2108.9300000000003</v>
          </cell>
          <cell r="N169">
            <v>2108.9300000000003</v>
          </cell>
          <cell r="O169">
            <v>2108.9300000000003</v>
          </cell>
          <cell r="P169">
            <v>2108.9300000000003</v>
          </cell>
          <cell r="Q169">
            <v>2108.9300000000003</v>
          </cell>
          <cell r="R169">
            <v>2108.9300000000003</v>
          </cell>
          <cell r="S169">
            <v>2108.9300000000003</v>
          </cell>
          <cell r="T169">
            <v>2108.9300000000003</v>
          </cell>
        </row>
        <row r="170">
          <cell r="I170">
            <v>18.18</v>
          </cell>
          <cell r="J170">
            <v>21.82</v>
          </cell>
          <cell r="K170">
            <v>21.82</v>
          </cell>
          <cell r="L170">
            <v>21.82</v>
          </cell>
          <cell r="M170">
            <v>21.82</v>
          </cell>
          <cell r="N170">
            <v>21.82</v>
          </cell>
          <cell r="O170">
            <v>21.82</v>
          </cell>
          <cell r="P170">
            <v>21.82</v>
          </cell>
          <cell r="Q170">
            <v>21.82</v>
          </cell>
          <cell r="R170">
            <v>21.82</v>
          </cell>
          <cell r="S170">
            <v>21.82</v>
          </cell>
          <cell r="T170">
            <v>21.82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I172">
            <v>9.1199999999999992</v>
          </cell>
          <cell r="J172">
            <v>34.71</v>
          </cell>
          <cell r="K172">
            <v>34.71</v>
          </cell>
          <cell r="L172">
            <v>34.71</v>
          </cell>
          <cell r="M172">
            <v>59.69</v>
          </cell>
          <cell r="N172">
            <v>79.33</v>
          </cell>
          <cell r="O172">
            <v>96.66</v>
          </cell>
          <cell r="P172">
            <v>96.66</v>
          </cell>
          <cell r="Q172">
            <v>110.37</v>
          </cell>
          <cell r="R172">
            <v>110.37</v>
          </cell>
          <cell r="S172">
            <v>110.37</v>
          </cell>
          <cell r="T172">
            <v>110.37</v>
          </cell>
        </row>
        <row r="173">
          <cell r="I173">
            <v>8.7100000000000009</v>
          </cell>
          <cell r="J173">
            <v>209.03</v>
          </cell>
          <cell r="K173">
            <v>209.03</v>
          </cell>
          <cell r="L173">
            <v>209.03</v>
          </cell>
          <cell r="M173">
            <v>2670.03</v>
          </cell>
          <cell r="N173">
            <v>2670.03</v>
          </cell>
          <cell r="O173">
            <v>2670.03</v>
          </cell>
          <cell r="P173">
            <v>2670.03</v>
          </cell>
          <cell r="Q173">
            <v>3748.03</v>
          </cell>
          <cell r="R173">
            <v>3748.03</v>
          </cell>
          <cell r="S173">
            <v>3748.03</v>
          </cell>
          <cell r="T173">
            <v>3748.03</v>
          </cell>
        </row>
        <row r="174">
          <cell r="I174">
            <v>23.46</v>
          </cell>
          <cell r="J174">
            <v>23.46</v>
          </cell>
          <cell r="K174">
            <v>23.46</v>
          </cell>
          <cell r="L174">
            <v>23.46</v>
          </cell>
          <cell r="M174">
            <v>1614.41</v>
          </cell>
          <cell r="N174">
            <v>1614.41</v>
          </cell>
          <cell r="O174">
            <v>1614.41</v>
          </cell>
          <cell r="P174">
            <v>1614.41</v>
          </cell>
          <cell r="Q174">
            <v>1662.65</v>
          </cell>
          <cell r="R174">
            <v>1662.65</v>
          </cell>
          <cell r="S174">
            <v>1662.65</v>
          </cell>
          <cell r="T174">
            <v>1662.65</v>
          </cell>
        </row>
        <row r="175">
          <cell r="I175">
            <v>366256.42</v>
          </cell>
          <cell r="J175">
            <v>776049.7</v>
          </cell>
          <cell r="K175">
            <v>1669230.4999999998</v>
          </cell>
          <cell r="L175">
            <v>2887214.66</v>
          </cell>
          <cell r="M175">
            <v>3454892.5999999996</v>
          </cell>
          <cell r="N175">
            <v>4217838.29</v>
          </cell>
          <cell r="O175">
            <v>4910018.209999999</v>
          </cell>
          <cell r="P175">
            <v>5875814.4699999997</v>
          </cell>
          <cell r="Q175">
            <v>6976205.0800000001</v>
          </cell>
          <cell r="R175">
            <v>6976205.0800000001</v>
          </cell>
          <cell r="S175">
            <v>6976205.0800000001</v>
          </cell>
          <cell r="T175">
            <v>6976205.0800000001</v>
          </cell>
        </row>
        <row r="176">
          <cell r="I176">
            <v>1454.1</v>
          </cell>
          <cell r="J176">
            <v>3764.87</v>
          </cell>
          <cell r="K176">
            <v>3787.5899999999997</v>
          </cell>
          <cell r="L176">
            <v>8318.41</v>
          </cell>
          <cell r="M176">
            <v>8469.89</v>
          </cell>
          <cell r="N176">
            <v>13954.71</v>
          </cell>
          <cell r="O176">
            <v>18596.93</v>
          </cell>
          <cell r="P176">
            <v>28741.67</v>
          </cell>
          <cell r="Q176">
            <v>37162.69</v>
          </cell>
          <cell r="R176">
            <v>37162.69</v>
          </cell>
          <cell r="S176">
            <v>37162.69</v>
          </cell>
          <cell r="T176">
            <v>37162.69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I179">
            <v>1454.1</v>
          </cell>
          <cell r="J179">
            <v>3764.87</v>
          </cell>
          <cell r="K179">
            <v>3787.5899999999997</v>
          </cell>
          <cell r="L179">
            <v>8318.41</v>
          </cell>
          <cell r="M179">
            <v>8469.89</v>
          </cell>
          <cell r="N179">
            <v>13954.71</v>
          </cell>
          <cell r="O179">
            <v>18596.93</v>
          </cell>
          <cell r="P179">
            <v>28741.67</v>
          </cell>
          <cell r="Q179">
            <v>37162.69</v>
          </cell>
          <cell r="R179">
            <v>37162.69</v>
          </cell>
          <cell r="S179">
            <v>37162.69</v>
          </cell>
          <cell r="T179">
            <v>37162.69</v>
          </cell>
        </row>
        <row r="180">
          <cell r="I180">
            <v>4221.3999999999996</v>
          </cell>
          <cell r="J180">
            <v>11057.18</v>
          </cell>
          <cell r="K180">
            <v>11929.82</v>
          </cell>
          <cell r="L180">
            <v>43529.47</v>
          </cell>
          <cell r="M180">
            <v>72283.19</v>
          </cell>
          <cell r="N180">
            <v>107793.17</v>
          </cell>
          <cell r="O180">
            <v>197476.11</v>
          </cell>
          <cell r="P180">
            <v>288088.19</v>
          </cell>
          <cell r="Q180">
            <v>366770.65000000008</v>
          </cell>
          <cell r="R180">
            <v>366770.65000000008</v>
          </cell>
          <cell r="S180">
            <v>366770.65000000008</v>
          </cell>
          <cell r="T180">
            <v>366770.65000000008</v>
          </cell>
        </row>
        <row r="181">
          <cell r="I181">
            <v>126</v>
          </cell>
          <cell r="J181">
            <v>231</v>
          </cell>
          <cell r="K181">
            <v>231</v>
          </cell>
          <cell r="L181">
            <v>231</v>
          </cell>
          <cell r="M181">
            <v>231</v>
          </cell>
          <cell r="N181">
            <v>1861</v>
          </cell>
          <cell r="O181">
            <v>1861</v>
          </cell>
          <cell r="P181">
            <v>1861</v>
          </cell>
          <cell r="Q181">
            <v>2431.5</v>
          </cell>
          <cell r="R181">
            <v>2431.5</v>
          </cell>
          <cell r="S181">
            <v>2431.5</v>
          </cell>
          <cell r="T181">
            <v>2431.5</v>
          </cell>
        </row>
        <row r="182">
          <cell r="I182">
            <v>0</v>
          </cell>
          <cell r="J182">
            <v>0</v>
          </cell>
          <cell r="K182">
            <v>72.64</v>
          </cell>
          <cell r="L182">
            <v>72.64</v>
          </cell>
          <cell r="M182">
            <v>72.64</v>
          </cell>
          <cell r="N182">
            <v>835.49</v>
          </cell>
          <cell r="O182">
            <v>835.49</v>
          </cell>
          <cell r="P182">
            <v>835.49</v>
          </cell>
          <cell r="Q182">
            <v>835.49</v>
          </cell>
          <cell r="R182">
            <v>835.49</v>
          </cell>
          <cell r="S182">
            <v>835.49</v>
          </cell>
          <cell r="T182">
            <v>835.49</v>
          </cell>
        </row>
        <row r="183">
          <cell r="I183">
            <v>0</v>
          </cell>
          <cell r="J183">
            <v>2344.65</v>
          </cell>
          <cell r="K183">
            <v>2344.65</v>
          </cell>
          <cell r="L183">
            <v>2344.65</v>
          </cell>
          <cell r="M183">
            <v>2344.65</v>
          </cell>
          <cell r="N183">
            <v>2344.65</v>
          </cell>
          <cell r="O183">
            <v>2344.65</v>
          </cell>
          <cell r="P183">
            <v>2344.65</v>
          </cell>
          <cell r="Q183">
            <v>3473.65</v>
          </cell>
          <cell r="R183">
            <v>3473.65</v>
          </cell>
          <cell r="S183">
            <v>3473.65</v>
          </cell>
          <cell r="T183">
            <v>3473.65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1124.6099999999999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I186">
            <v>1122</v>
          </cell>
          <cell r="J186">
            <v>1122</v>
          </cell>
          <cell r="K186">
            <v>1122</v>
          </cell>
          <cell r="L186">
            <v>1122</v>
          </cell>
          <cell r="M186">
            <v>1122</v>
          </cell>
          <cell r="N186">
            <v>2443.25</v>
          </cell>
          <cell r="O186">
            <v>2683.25</v>
          </cell>
          <cell r="P186">
            <v>2683.25</v>
          </cell>
          <cell r="Q186">
            <v>2683.25</v>
          </cell>
          <cell r="R186">
            <v>2683.25</v>
          </cell>
          <cell r="S186">
            <v>2683.25</v>
          </cell>
          <cell r="T186">
            <v>2683.25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172.5</v>
          </cell>
          <cell r="R188">
            <v>172.5</v>
          </cell>
          <cell r="S188">
            <v>172.5</v>
          </cell>
          <cell r="T188">
            <v>172.5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27629.11</v>
          </cell>
          <cell r="N192">
            <v>60502.400000000001</v>
          </cell>
          <cell r="O192">
            <v>104004.48999999999</v>
          </cell>
          <cell r="P192">
            <v>138033.12</v>
          </cell>
          <cell r="Q192">
            <v>146327.32</v>
          </cell>
          <cell r="R192">
            <v>146327.32</v>
          </cell>
          <cell r="S192">
            <v>146327.32</v>
          </cell>
          <cell r="T192">
            <v>146327.32</v>
          </cell>
        </row>
        <row r="193">
          <cell r="I193">
            <v>2973.4</v>
          </cell>
          <cell r="J193">
            <v>7359.5300000000007</v>
          </cell>
          <cell r="K193">
            <v>8159.5300000000007</v>
          </cell>
          <cell r="L193">
            <v>39731.879999999997</v>
          </cell>
          <cell r="M193">
            <v>39731.879999999997</v>
          </cell>
          <cell r="N193">
            <v>39779.079999999994</v>
          </cell>
          <cell r="O193">
            <v>39779.079999999994</v>
          </cell>
          <cell r="P193">
            <v>54289.369999999995</v>
          </cell>
          <cell r="Q193">
            <v>54289.369999999995</v>
          </cell>
          <cell r="R193">
            <v>54289.369999999995</v>
          </cell>
          <cell r="S193">
            <v>54289.369999999995</v>
          </cell>
          <cell r="T193">
            <v>54289.369999999995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45940.85</v>
          </cell>
          <cell r="P194">
            <v>87772.72</v>
          </cell>
          <cell r="Q194">
            <v>156288.98000000001</v>
          </cell>
          <cell r="R194">
            <v>156288.98000000001</v>
          </cell>
          <cell r="S194">
            <v>156288.98000000001</v>
          </cell>
          <cell r="T194">
            <v>156288.98000000001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27.3</v>
          </cell>
          <cell r="M195">
            <v>27.3</v>
          </cell>
          <cell r="N195">
            <v>27.3</v>
          </cell>
          <cell r="O195">
            <v>27.3</v>
          </cell>
          <cell r="P195">
            <v>268.58999999999997</v>
          </cell>
          <cell r="Q195">
            <v>268.58999999999997</v>
          </cell>
          <cell r="R195">
            <v>268.58999999999997</v>
          </cell>
          <cell r="S195">
            <v>268.58999999999997</v>
          </cell>
          <cell r="T195">
            <v>268.58999999999997</v>
          </cell>
        </row>
        <row r="196">
          <cell r="I196">
            <v>39205.079999999994</v>
          </cell>
          <cell r="J196">
            <v>198410.63</v>
          </cell>
          <cell r="K196">
            <v>276013.94999999995</v>
          </cell>
          <cell r="L196">
            <v>713619.53</v>
          </cell>
          <cell r="M196">
            <v>806997.51</v>
          </cell>
          <cell r="N196">
            <v>833486.98</v>
          </cell>
          <cell r="O196">
            <v>844875.23</v>
          </cell>
          <cell r="P196">
            <v>902207.68</v>
          </cell>
          <cell r="Q196">
            <v>916936.82</v>
          </cell>
          <cell r="R196">
            <v>916936.82</v>
          </cell>
          <cell r="S196">
            <v>916936.82</v>
          </cell>
          <cell r="T196">
            <v>916936.82</v>
          </cell>
        </row>
        <row r="197">
          <cell r="I197">
            <v>0</v>
          </cell>
          <cell r="J197">
            <v>15685.61</v>
          </cell>
          <cell r="K197">
            <v>146.60000000000036</v>
          </cell>
          <cell r="L197">
            <v>535.07000000000039</v>
          </cell>
          <cell r="M197">
            <v>2016.7900000000004</v>
          </cell>
          <cell r="N197">
            <v>2052.7900000000004</v>
          </cell>
          <cell r="O197">
            <v>2303.2600000000002</v>
          </cell>
          <cell r="P197">
            <v>3803.26</v>
          </cell>
          <cell r="Q197">
            <v>3803.26</v>
          </cell>
          <cell r="R197">
            <v>3803.26</v>
          </cell>
          <cell r="S197">
            <v>3803.26</v>
          </cell>
          <cell r="T197">
            <v>3803.26</v>
          </cell>
        </row>
        <row r="198">
          <cell r="I198">
            <v>769.91</v>
          </cell>
          <cell r="J198">
            <v>52860.43</v>
          </cell>
          <cell r="K198">
            <v>1121.9700000000012</v>
          </cell>
          <cell r="L198">
            <v>1121.9700000000012</v>
          </cell>
          <cell r="M198">
            <v>2113.9700000000012</v>
          </cell>
          <cell r="N198">
            <v>6656.4700000000012</v>
          </cell>
          <cell r="O198">
            <v>6656.4700000000012</v>
          </cell>
          <cell r="P198">
            <v>6656.4700000000012</v>
          </cell>
          <cell r="Q198">
            <v>6656.4700000000012</v>
          </cell>
          <cell r="R198">
            <v>6656.4700000000012</v>
          </cell>
          <cell r="S198">
            <v>6656.4700000000012</v>
          </cell>
          <cell r="T198">
            <v>6656.4700000000012</v>
          </cell>
        </row>
        <row r="199">
          <cell r="I199">
            <v>616.73</v>
          </cell>
          <cell r="J199">
            <v>691.73</v>
          </cell>
          <cell r="K199">
            <v>831.73</v>
          </cell>
          <cell r="L199">
            <v>831.73</v>
          </cell>
          <cell r="M199">
            <v>1793.92</v>
          </cell>
          <cell r="N199">
            <v>1793.92</v>
          </cell>
          <cell r="O199">
            <v>1793.92</v>
          </cell>
          <cell r="P199">
            <v>1793.92</v>
          </cell>
          <cell r="Q199">
            <v>1793.92</v>
          </cell>
          <cell r="R199">
            <v>1793.92</v>
          </cell>
          <cell r="S199">
            <v>1793.92</v>
          </cell>
          <cell r="T199">
            <v>1793.92</v>
          </cell>
        </row>
        <row r="200">
          <cell r="I200">
            <v>1765.3</v>
          </cell>
          <cell r="J200">
            <v>3637.4700000000003</v>
          </cell>
          <cell r="K200">
            <v>6213.47</v>
          </cell>
          <cell r="L200">
            <v>11973.470000000001</v>
          </cell>
          <cell r="M200">
            <v>14742.050000000001</v>
          </cell>
          <cell r="N200">
            <v>14742.050000000001</v>
          </cell>
          <cell r="O200">
            <v>14742.050000000001</v>
          </cell>
          <cell r="P200">
            <v>14742.050000000001</v>
          </cell>
          <cell r="Q200">
            <v>14859.76</v>
          </cell>
          <cell r="R200">
            <v>14859.76</v>
          </cell>
          <cell r="S200">
            <v>14859.76</v>
          </cell>
          <cell r="T200">
            <v>14859.76</v>
          </cell>
        </row>
        <row r="201">
          <cell r="I201">
            <v>1359.67</v>
          </cell>
          <cell r="J201">
            <v>12390.17</v>
          </cell>
          <cell r="K201">
            <v>3394.7999999999993</v>
          </cell>
          <cell r="L201">
            <v>12277.09</v>
          </cell>
          <cell r="M201">
            <v>17948.330000000002</v>
          </cell>
          <cell r="N201">
            <v>27107.4</v>
          </cell>
          <cell r="O201">
            <v>31000.52</v>
          </cell>
          <cell r="P201">
            <v>42825.82</v>
          </cell>
          <cell r="Q201">
            <v>44647.199999999997</v>
          </cell>
          <cell r="R201">
            <v>44647.199999999997</v>
          </cell>
          <cell r="S201">
            <v>44647.199999999997</v>
          </cell>
          <cell r="T201">
            <v>44647.199999999997</v>
          </cell>
        </row>
        <row r="202">
          <cell r="I202">
            <v>30155</v>
          </cell>
          <cell r="J202">
            <v>32455</v>
          </cell>
          <cell r="K202">
            <v>42412.6</v>
          </cell>
          <cell r="L202">
            <v>42412.6</v>
          </cell>
          <cell r="M202">
            <v>42505.83</v>
          </cell>
          <cell r="N202">
            <v>48841.71</v>
          </cell>
          <cell r="O202">
            <v>48841.71</v>
          </cell>
          <cell r="P202">
            <v>48936.51</v>
          </cell>
          <cell r="Q202">
            <v>48936.51</v>
          </cell>
          <cell r="R202">
            <v>48936.51</v>
          </cell>
          <cell r="S202">
            <v>48936.51</v>
          </cell>
          <cell r="T202">
            <v>48936.51</v>
          </cell>
        </row>
        <row r="203">
          <cell r="I203">
            <v>32</v>
          </cell>
          <cell r="J203">
            <v>57.96</v>
          </cell>
          <cell r="K203">
            <v>4082.96</v>
          </cell>
          <cell r="L203">
            <v>5175.21</v>
          </cell>
          <cell r="M203">
            <v>5175.21</v>
          </cell>
          <cell r="N203">
            <v>5270.74</v>
          </cell>
          <cell r="O203">
            <v>5270.74</v>
          </cell>
          <cell r="P203">
            <v>9186.17</v>
          </cell>
          <cell r="Q203">
            <v>13472.07</v>
          </cell>
          <cell r="R203">
            <v>13472.07</v>
          </cell>
          <cell r="S203">
            <v>13472.07</v>
          </cell>
          <cell r="T203">
            <v>13472.07</v>
          </cell>
        </row>
        <row r="204">
          <cell r="I204">
            <v>650.45000000000005</v>
          </cell>
          <cell r="J204">
            <v>663.97</v>
          </cell>
          <cell r="K204">
            <v>1912.34</v>
          </cell>
          <cell r="L204">
            <v>3864.73</v>
          </cell>
          <cell r="M204">
            <v>4493.08</v>
          </cell>
          <cell r="N204">
            <v>5152.04</v>
          </cell>
          <cell r="O204">
            <v>5292.34</v>
          </cell>
          <cell r="P204">
            <v>5292.34</v>
          </cell>
          <cell r="Q204">
            <v>5336.34</v>
          </cell>
          <cell r="R204">
            <v>5336.34</v>
          </cell>
          <cell r="S204">
            <v>5336.34</v>
          </cell>
          <cell r="T204">
            <v>5336.34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3187.5</v>
          </cell>
          <cell r="M205">
            <v>3187.5</v>
          </cell>
          <cell r="N205">
            <v>3187.5</v>
          </cell>
          <cell r="O205">
            <v>3187.5</v>
          </cell>
          <cell r="P205">
            <v>5070.55</v>
          </cell>
          <cell r="Q205">
            <v>5070.55</v>
          </cell>
          <cell r="R205">
            <v>5070.55</v>
          </cell>
          <cell r="S205">
            <v>5070.55</v>
          </cell>
          <cell r="T205">
            <v>5070.55</v>
          </cell>
        </row>
        <row r="206">
          <cell r="I206">
            <v>1059.52</v>
          </cell>
          <cell r="J206">
            <v>7714.0400000000009</v>
          </cell>
          <cell r="K206">
            <v>7991.6000000000013</v>
          </cell>
          <cell r="L206">
            <v>46694.51</v>
          </cell>
          <cell r="M206">
            <v>46694.51</v>
          </cell>
          <cell r="N206">
            <v>46694.51</v>
          </cell>
          <cell r="O206">
            <v>46694.51</v>
          </cell>
          <cell r="P206">
            <v>47782.51</v>
          </cell>
          <cell r="Q206">
            <v>47782.51</v>
          </cell>
          <cell r="R206">
            <v>47782.51</v>
          </cell>
          <cell r="S206">
            <v>47782.51</v>
          </cell>
          <cell r="T206">
            <v>47782.51</v>
          </cell>
        </row>
        <row r="207">
          <cell r="I207">
            <v>66</v>
          </cell>
          <cell r="J207">
            <v>66</v>
          </cell>
          <cell r="K207">
            <v>66</v>
          </cell>
          <cell r="L207">
            <v>66</v>
          </cell>
          <cell r="M207">
            <v>66</v>
          </cell>
          <cell r="N207">
            <v>66</v>
          </cell>
          <cell r="O207">
            <v>66</v>
          </cell>
          <cell r="P207">
            <v>66</v>
          </cell>
          <cell r="Q207">
            <v>66</v>
          </cell>
          <cell r="R207">
            <v>66</v>
          </cell>
          <cell r="S207">
            <v>66</v>
          </cell>
          <cell r="T207">
            <v>66</v>
          </cell>
        </row>
        <row r="208">
          <cell r="I208">
            <v>0</v>
          </cell>
          <cell r="J208">
            <v>0</v>
          </cell>
          <cell r="K208">
            <v>193898.62</v>
          </cell>
          <cell r="L208">
            <v>562483.89</v>
          </cell>
          <cell r="M208">
            <v>607437.1</v>
          </cell>
          <cell r="N208">
            <v>608627.1</v>
          </cell>
          <cell r="O208">
            <v>608627.1</v>
          </cell>
          <cell r="P208">
            <v>628085.77</v>
          </cell>
          <cell r="Q208">
            <v>628085.77</v>
          </cell>
          <cell r="R208">
            <v>628085.77</v>
          </cell>
          <cell r="S208">
            <v>628085.77</v>
          </cell>
          <cell r="T208">
            <v>628085.77</v>
          </cell>
        </row>
        <row r="209">
          <cell r="I209">
            <v>2730.5</v>
          </cell>
          <cell r="J209">
            <v>72188.25</v>
          </cell>
          <cell r="K209">
            <v>14104.349999999999</v>
          </cell>
          <cell r="L209">
            <v>20423.649999999998</v>
          </cell>
          <cell r="M209">
            <v>24285.129999999997</v>
          </cell>
          <cell r="N209">
            <v>25392.409999999996</v>
          </cell>
          <cell r="O209">
            <v>25803.159999999996</v>
          </cell>
          <cell r="P209">
            <v>26982.769999999997</v>
          </cell>
          <cell r="Q209">
            <v>27454.939999999995</v>
          </cell>
          <cell r="R209">
            <v>27454.939999999995</v>
          </cell>
          <cell r="S209">
            <v>27454.939999999995</v>
          </cell>
          <cell r="T209">
            <v>27454.939999999995</v>
          </cell>
        </row>
        <row r="210">
          <cell r="I210">
            <v>0</v>
          </cell>
          <cell r="J210">
            <v>0</v>
          </cell>
          <cell r="K210">
            <v>-163.09</v>
          </cell>
          <cell r="L210">
            <v>2572.1099999999997</v>
          </cell>
          <cell r="M210">
            <v>34538.089999999997</v>
          </cell>
          <cell r="N210">
            <v>37902.339999999997</v>
          </cell>
          <cell r="O210">
            <v>44595.95</v>
          </cell>
          <cell r="P210">
            <v>60983.539999999994</v>
          </cell>
          <cell r="Q210">
            <v>68971.51999999999</v>
          </cell>
          <cell r="R210">
            <v>68971.51999999999</v>
          </cell>
          <cell r="S210">
            <v>68971.51999999999</v>
          </cell>
          <cell r="T210">
            <v>68971.51999999999</v>
          </cell>
        </row>
        <row r="211">
          <cell r="I211">
            <v>133232.39000000001</v>
          </cell>
          <cell r="J211">
            <v>216239.47999999998</v>
          </cell>
          <cell r="K211">
            <v>244024.5</v>
          </cell>
          <cell r="L211">
            <v>491132.33</v>
          </cell>
          <cell r="M211">
            <v>772801.2</v>
          </cell>
          <cell r="N211">
            <v>1215812.23</v>
          </cell>
          <cell r="O211">
            <v>1496179.3299999998</v>
          </cell>
          <cell r="P211">
            <v>1853603.2399999998</v>
          </cell>
          <cell r="Q211">
            <v>2537543.3899999997</v>
          </cell>
          <cell r="R211">
            <v>2537543.3899999997</v>
          </cell>
          <cell r="S211">
            <v>2537543.3899999997</v>
          </cell>
          <cell r="T211">
            <v>2537543.3899999997</v>
          </cell>
        </row>
        <row r="212">
          <cell r="I212">
            <v>11.5</v>
          </cell>
          <cell r="J212">
            <v>11.5</v>
          </cell>
          <cell r="K212">
            <v>89.5</v>
          </cell>
          <cell r="L212">
            <v>1680.36</v>
          </cell>
          <cell r="M212">
            <v>2370.54</v>
          </cell>
          <cell r="N212">
            <v>2370.54</v>
          </cell>
          <cell r="O212">
            <v>2370.54</v>
          </cell>
          <cell r="P212">
            <v>2370.54</v>
          </cell>
          <cell r="Q212">
            <v>2370.54</v>
          </cell>
          <cell r="R212">
            <v>2370.54</v>
          </cell>
          <cell r="S212">
            <v>2370.54</v>
          </cell>
          <cell r="T212">
            <v>2370.54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22.08</v>
          </cell>
          <cell r="M214">
            <v>22.08</v>
          </cell>
          <cell r="N214">
            <v>22.08</v>
          </cell>
          <cell r="O214">
            <v>22.08</v>
          </cell>
          <cell r="P214">
            <v>22.08</v>
          </cell>
          <cell r="Q214">
            <v>73.199999999999989</v>
          </cell>
          <cell r="R214">
            <v>73.199999999999989</v>
          </cell>
          <cell r="S214">
            <v>73.199999999999989</v>
          </cell>
          <cell r="T214">
            <v>73.199999999999989</v>
          </cell>
        </row>
        <row r="215">
          <cell r="I215">
            <v>98</v>
          </cell>
          <cell r="J215">
            <v>358.4</v>
          </cell>
          <cell r="K215">
            <v>28000.25</v>
          </cell>
          <cell r="L215">
            <v>28126.95</v>
          </cell>
          <cell r="M215">
            <v>28466.15</v>
          </cell>
          <cell r="N215">
            <v>40547.54</v>
          </cell>
          <cell r="O215">
            <v>40775.15</v>
          </cell>
          <cell r="P215">
            <v>40798.15</v>
          </cell>
          <cell r="Q215">
            <v>44416</v>
          </cell>
          <cell r="R215">
            <v>44416</v>
          </cell>
          <cell r="S215">
            <v>44416</v>
          </cell>
          <cell r="T215">
            <v>44416</v>
          </cell>
        </row>
        <row r="216">
          <cell r="I216">
            <v>7440.04</v>
          </cell>
          <cell r="J216">
            <v>26190.79</v>
          </cell>
          <cell r="K216">
            <v>44954.850000000006</v>
          </cell>
          <cell r="L216">
            <v>67711.290000000008</v>
          </cell>
          <cell r="M216">
            <v>102102.26000000001</v>
          </cell>
          <cell r="N216">
            <v>132339.93</v>
          </cell>
          <cell r="O216">
            <v>149066.99</v>
          </cell>
          <cell r="P216">
            <v>157127.13999999998</v>
          </cell>
          <cell r="Q216">
            <v>160246.62</v>
          </cell>
          <cell r="R216">
            <v>160246.62</v>
          </cell>
          <cell r="S216">
            <v>160246.62</v>
          </cell>
          <cell r="T216">
            <v>160246.62</v>
          </cell>
        </row>
        <row r="217">
          <cell r="I217">
            <v>4276.03</v>
          </cell>
          <cell r="J217">
            <v>8937.7199999999993</v>
          </cell>
          <cell r="K217">
            <v>24508.37</v>
          </cell>
          <cell r="L217">
            <v>54464.24</v>
          </cell>
          <cell r="M217">
            <v>70082.09</v>
          </cell>
          <cell r="N217">
            <v>76649.429999999993</v>
          </cell>
          <cell r="O217">
            <v>81288.599999999991</v>
          </cell>
          <cell r="P217">
            <v>111510.60999999999</v>
          </cell>
          <cell r="Q217">
            <v>115703.79999999999</v>
          </cell>
          <cell r="R217">
            <v>115703.79999999999</v>
          </cell>
          <cell r="S217">
            <v>115703.79999999999</v>
          </cell>
          <cell r="T217">
            <v>115703.79999999999</v>
          </cell>
        </row>
        <row r="218">
          <cell r="I218">
            <v>1350</v>
          </cell>
          <cell r="J218">
            <v>1637.81</v>
          </cell>
          <cell r="K218">
            <v>2371.71</v>
          </cell>
          <cell r="L218">
            <v>3203.6</v>
          </cell>
          <cell r="M218">
            <v>4508.8099999999995</v>
          </cell>
          <cell r="N218">
            <v>8388.2799999999988</v>
          </cell>
          <cell r="O218">
            <v>10988.81</v>
          </cell>
          <cell r="P218">
            <v>35495.53</v>
          </cell>
          <cell r="Q218">
            <v>44029.27</v>
          </cell>
          <cell r="R218">
            <v>44029.27</v>
          </cell>
          <cell r="S218">
            <v>44029.27</v>
          </cell>
          <cell r="T218">
            <v>44029.27</v>
          </cell>
        </row>
        <row r="219">
          <cell r="I219">
            <v>5470.86</v>
          </cell>
          <cell r="J219">
            <v>60918.11</v>
          </cell>
          <cell r="K219">
            <v>14369.21</v>
          </cell>
          <cell r="L219">
            <v>30377.16</v>
          </cell>
          <cell r="M219">
            <v>51046.79</v>
          </cell>
          <cell r="N219">
            <v>63640.78</v>
          </cell>
          <cell r="O219">
            <v>71946.22</v>
          </cell>
          <cell r="P219">
            <v>81516.600000000006</v>
          </cell>
          <cell r="Q219">
            <v>88338.62000000001</v>
          </cell>
          <cell r="R219">
            <v>88338.62000000001</v>
          </cell>
          <cell r="S219">
            <v>88338.62000000001</v>
          </cell>
          <cell r="T219">
            <v>88338.62000000001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4471.38</v>
          </cell>
          <cell r="P220">
            <v>18573.080000000002</v>
          </cell>
          <cell r="Q220">
            <v>20989.08</v>
          </cell>
          <cell r="R220">
            <v>20989.08</v>
          </cell>
          <cell r="S220">
            <v>20989.08</v>
          </cell>
          <cell r="T220">
            <v>20989.08</v>
          </cell>
        </row>
        <row r="221">
          <cell r="I221">
            <v>0</v>
          </cell>
          <cell r="J221">
            <v>18.2</v>
          </cell>
          <cell r="K221">
            <v>18.2</v>
          </cell>
          <cell r="L221">
            <v>18.2</v>
          </cell>
          <cell r="M221">
            <v>18.2</v>
          </cell>
          <cell r="N221">
            <v>14521.67</v>
          </cell>
          <cell r="O221">
            <v>33796.080000000002</v>
          </cell>
          <cell r="P221">
            <v>68962.89</v>
          </cell>
          <cell r="Q221">
            <v>81883.92</v>
          </cell>
          <cell r="R221">
            <v>81883.92</v>
          </cell>
          <cell r="S221">
            <v>81883.92</v>
          </cell>
          <cell r="T221">
            <v>81883.92</v>
          </cell>
        </row>
        <row r="222">
          <cell r="I222">
            <v>125</v>
          </cell>
          <cell r="J222">
            <v>325</v>
          </cell>
          <cell r="K222">
            <v>500</v>
          </cell>
          <cell r="L222">
            <v>505</v>
          </cell>
          <cell r="M222">
            <v>505</v>
          </cell>
          <cell r="N222">
            <v>1148.2</v>
          </cell>
          <cell r="O222">
            <v>2972.3</v>
          </cell>
          <cell r="P222">
            <v>20986.6</v>
          </cell>
          <cell r="Q222">
            <v>66617.13</v>
          </cell>
          <cell r="R222">
            <v>66617.13</v>
          </cell>
          <cell r="S222">
            <v>66617.13</v>
          </cell>
          <cell r="T222">
            <v>66617.13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25765.7</v>
          </cell>
          <cell r="O223">
            <v>25765.7</v>
          </cell>
          <cell r="P223">
            <v>53705.760000000002</v>
          </cell>
          <cell r="Q223">
            <v>88430.43</v>
          </cell>
          <cell r="R223">
            <v>88430.43</v>
          </cell>
          <cell r="S223">
            <v>88430.43</v>
          </cell>
          <cell r="T223">
            <v>88430.43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154038.65</v>
          </cell>
          <cell r="N224">
            <v>214073.53999999998</v>
          </cell>
          <cell r="O224">
            <v>273949.32999999996</v>
          </cell>
          <cell r="P224">
            <v>280036.49999999994</v>
          </cell>
          <cell r="Q224">
            <v>289422.40999999992</v>
          </cell>
          <cell r="R224">
            <v>289422.40999999992</v>
          </cell>
          <cell r="S224">
            <v>289422.40999999992</v>
          </cell>
          <cell r="T224">
            <v>289422.40999999992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13481.88</v>
          </cell>
          <cell r="O225">
            <v>13803.589999999998</v>
          </cell>
          <cell r="P225">
            <v>13803.589999999998</v>
          </cell>
          <cell r="Q225">
            <v>13803.589999999998</v>
          </cell>
          <cell r="R225">
            <v>13803.589999999998</v>
          </cell>
          <cell r="S225">
            <v>13803.589999999998</v>
          </cell>
          <cell r="T225">
            <v>13803.589999999998</v>
          </cell>
        </row>
        <row r="226">
          <cell r="I226">
            <v>928.7</v>
          </cell>
          <cell r="J226">
            <v>1386.85</v>
          </cell>
          <cell r="K226">
            <v>5420.7</v>
          </cell>
          <cell r="L226">
            <v>16852.27</v>
          </cell>
          <cell r="M226">
            <v>41908.78</v>
          </cell>
          <cell r="N226">
            <v>69039.81</v>
          </cell>
          <cell r="O226">
            <v>159169.96</v>
          </cell>
          <cell r="P226">
            <v>167098.25</v>
          </cell>
          <cell r="Q226">
            <v>197111.15</v>
          </cell>
          <cell r="R226">
            <v>197111.15</v>
          </cell>
          <cell r="S226">
            <v>197111.15</v>
          </cell>
          <cell r="T226">
            <v>197111.15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I228">
            <v>0</v>
          </cell>
          <cell r="J228">
            <v>26.75</v>
          </cell>
          <cell r="K228">
            <v>62.05</v>
          </cell>
          <cell r="L228">
            <v>433.17</v>
          </cell>
          <cell r="M228">
            <v>822.33</v>
          </cell>
          <cell r="N228">
            <v>2621.42</v>
          </cell>
          <cell r="O228">
            <v>8863.89</v>
          </cell>
          <cell r="P228">
            <v>23554.61</v>
          </cell>
          <cell r="Q228">
            <v>34358.660000000003</v>
          </cell>
          <cell r="R228">
            <v>34358.660000000003</v>
          </cell>
          <cell r="S228">
            <v>34358.660000000003</v>
          </cell>
          <cell r="T228">
            <v>34358.660000000003</v>
          </cell>
        </row>
        <row r="229">
          <cell r="I229">
            <v>0</v>
          </cell>
          <cell r="J229">
            <v>2106.67</v>
          </cell>
          <cell r="K229">
            <v>7146.86</v>
          </cell>
          <cell r="L229">
            <v>13928.77</v>
          </cell>
          <cell r="M229">
            <v>24302.190000000002</v>
          </cell>
          <cell r="N229">
            <v>41447.090000000004</v>
          </cell>
          <cell r="O229">
            <v>55038.920000000006</v>
          </cell>
          <cell r="P229">
            <v>67030.450000000012</v>
          </cell>
          <cell r="Q229">
            <v>74797.450000000012</v>
          </cell>
          <cell r="R229">
            <v>74797.450000000012</v>
          </cell>
          <cell r="S229">
            <v>74797.450000000012</v>
          </cell>
          <cell r="T229">
            <v>74797.450000000012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67799.649999999994</v>
          </cell>
          <cell r="R232">
            <v>67799.649999999994</v>
          </cell>
          <cell r="S232">
            <v>67799.649999999994</v>
          </cell>
          <cell r="T232">
            <v>67799.649999999994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676.82</v>
          </cell>
          <cell r="M233">
            <v>3274.82</v>
          </cell>
          <cell r="N233">
            <v>15592.77</v>
          </cell>
          <cell r="O233">
            <v>30983.260000000002</v>
          </cell>
          <cell r="P233">
            <v>47279.5</v>
          </cell>
          <cell r="Q233">
            <v>54125.979999999996</v>
          </cell>
          <cell r="R233">
            <v>54125.979999999996</v>
          </cell>
          <cell r="S233">
            <v>54125.979999999996</v>
          </cell>
          <cell r="T233">
            <v>54125.979999999996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16775.849999999999</v>
          </cell>
          <cell r="Q235">
            <v>53287.299999999996</v>
          </cell>
          <cell r="R235">
            <v>53287.299999999996</v>
          </cell>
          <cell r="S235">
            <v>53287.299999999996</v>
          </cell>
          <cell r="T235">
            <v>53287.299999999996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8940</v>
          </cell>
          <cell r="Q236">
            <v>8940</v>
          </cell>
          <cell r="R236">
            <v>8940</v>
          </cell>
          <cell r="S236">
            <v>8940</v>
          </cell>
          <cell r="T236">
            <v>8940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28.92</v>
          </cell>
          <cell r="M237">
            <v>28.92</v>
          </cell>
          <cell r="N237">
            <v>1531.0800000000002</v>
          </cell>
          <cell r="O237">
            <v>1972.92</v>
          </cell>
          <cell r="P237">
            <v>2338.88</v>
          </cell>
          <cell r="Q237">
            <v>2676.3900000000003</v>
          </cell>
          <cell r="R237">
            <v>2676.3900000000003</v>
          </cell>
          <cell r="S237">
            <v>2676.3900000000003</v>
          </cell>
          <cell r="T237">
            <v>2676.3900000000003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28131.4</v>
          </cell>
          <cell r="R238">
            <v>28131.4</v>
          </cell>
          <cell r="S238">
            <v>28131.4</v>
          </cell>
          <cell r="T238">
            <v>28131.4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10264</v>
          </cell>
          <cell r="R239">
            <v>10264</v>
          </cell>
          <cell r="S239">
            <v>10264</v>
          </cell>
          <cell r="T239">
            <v>10264</v>
          </cell>
        </row>
        <row r="240">
          <cell r="I240">
            <v>485.81</v>
          </cell>
          <cell r="J240">
            <v>1275.23</v>
          </cell>
          <cell r="K240">
            <v>3536.35</v>
          </cell>
          <cell r="L240">
            <v>5656.1399999999994</v>
          </cell>
          <cell r="M240">
            <v>13493.91</v>
          </cell>
          <cell r="N240">
            <v>19730.63</v>
          </cell>
          <cell r="O240">
            <v>25763.97</v>
          </cell>
          <cell r="P240">
            <v>30325.230000000003</v>
          </cell>
          <cell r="Q240">
            <v>37409.090000000004</v>
          </cell>
          <cell r="R240">
            <v>37409.090000000004</v>
          </cell>
          <cell r="S240">
            <v>37409.090000000004</v>
          </cell>
          <cell r="T240">
            <v>37409.090000000004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29809.71</v>
          </cell>
          <cell r="P241">
            <v>29921.26</v>
          </cell>
          <cell r="Q241">
            <v>29921.26</v>
          </cell>
          <cell r="R241">
            <v>29921.26</v>
          </cell>
          <cell r="S241">
            <v>29921.26</v>
          </cell>
          <cell r="T241">
            <v>29921.26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218979.29</v>
          </cell>
          <cell r="R243">
            <v>218979.29</v>
          </cell>
          <cell r="S243">
            <v>218979.29</v>
          </cell>
          <cell r="T243">
            <v>218979.29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79294.31</v>
          </cell>
          <cell r="R244">
            <v>79294.31</v>
          </cell>
          <cell r="S244">
            <v>79294.31</v>
          </cell>
          <cell r="T244">
            <v>79294.31</v>
          </cell>
        </row>
        <row r="245">
          <cell r="I245">
            <v>113046.45</v>
          </cell>
          <cell r="J245">
            <v>113046.45</v>
          </cell>
          <cell r="K245">
            <v>113046.45</v>
          </cell>
          <cell r="L245">
            <v>267447.36</v>
          </cell>
          <cell r="M245">
            <v>275809.68</v>
          </cell>
          <cell r="N245">
            <v>472899.86</v>
          </cell>
          <cell r="O245">
            <v>473359.93</v>
          </cell>
          <cell r="P245">
            <v>575430.14</v>
          </cell>
          <cell r="Q245">
            <v>624122.85</v>
          </cell>
          <cell r="R245">
            <v>624122.85</v>
          </cell>
          <cell r="S245">
            <v>624122.85</v>
          </cell>
          <cell r="T245">
            <v>624122.85</v>
          </cell>
        </row>
        <row r="246">
          <cell r="I246">
            <v>188143.44999999998</v>
          </cell>
          <cell r="J246">
            <v>346577.54000000004</v>
          </cell>
          <cell r="K246">
            <v>1133474.6399999999</v>
          </cell>
          <cell r="L246">
            <v>1630614.9200000002</v>
          </cell>
          <cell r="M246">
            <v>1794340.8099999998</v>
          </cell>
          <cell r="N246">
            <v>2046791.2000000002</v>
          </cell>
          <cell r="O246">
            <v>2352890.61</v>
          </cell>
          <cell r="P246">
            <v>2803173.69</v>
          </cell>
          <cell r="Q246">
            <v>3117791.53</v>
          </cell>
          <cell r="R246">
            <v>3117791.53</v>
          </cell>
          <cell r="S246">
            <v>3117791.53</v>
          </cell>
          <cell r="T246">
            <v>3117791.53</v>
          </cell>
        </row>
        <row r="247">
          <cell r="I247">
            <v>141320.78999999998</v>
          </cell>
          <cell r="J247">
            <v>294701.66000000003</v>
          </cell>
          <cell r="K247">
            <v>569604.00999999989</v>
          </cell>
          <cell r="L247">
            <v>764560.17</v>
          </cell>
          <cell r="M247">
            <v>823401.67999999993</v>
          </cell>
          <cell r="N247">
            <v>1011386.9800000001</v>
          </cell>
          <cell r="O247">
            <v>1159308.3600000001</v>
          </cell>
          <cell r="P247">
            <v>1465071.24</v>
          </cell>
          <cell r="Q247">
            <v>1559438.7700000003</v>
          </cell>
          <cell r="R247">
            <v>1559438.7700000003</v>
          </cell>
          <cell r="S247">
            <v>1559438.7700000003</v>
          </cell>
          <cell r="T247">
            <v>1559438.7700000003</v>
          </cell>
        </row>
        <row r="248">
          <cell r="I248">
            <v>1556.47</v>
          </cell>
          <cell r="J248">
            <v>2600.29</v>
          </cell>
          <cell r="K248">
            <v>5427.2</v>
          </cell>
          <cell r="L248">
            <v>27944.25</v>
          </cell>
          <cell r="M248">
            <v>32877</v>
          </cell>
          <cell r="N248">
            <v>53634.33</v>
          </cell>
          <cell r="O248">
            <v>58282.48</v>
          </cell>
          <cell r="P248">
            <v>61956.51</v>
          </cell>
          <cell r="Q248">
            <v>69780.95</v>
          </cell>
          <cell r="R248">
            <v>69780.95</v>
          </cell>
          <cell r="S248">
            <v>69780.95</v>
          </cell>
          <cell r="T248">
            <v>69780.95</v>
          </cell>
        </row>
        <row r="249">
          <cell r="I249">
            <v>1732.91</v>
          </cell>
          <cell r="J249">
            <v>25024.37</v>
          </cell>
          <cell r="K249">
            <v>29083.34</v>
          </cell>
          <cell r="L249">
            <v>38519.94</v>
          </cell>
          <cell r="M249">
            <v>39381.68</v>
          </cell>
          <cell r="N249">
            <v>44373.74</v>
          </cell>
          <cell r="O249">
            <v>52259.31</v>
          </cell>
          <cell r="P249">
            <v>58098.96</v>
          </cell>
          <cell r="Q249">
            <v>58392.14</v>
          </cell>
          <cell r="R249">
            <v>58392.14</v>
          </cell>
          <cell r="S249">
            <v>58392.14</v>
          </cell>
          <cell r="T249">
            <v>58392.14</v>
          </cell>
        </row>
        <row r="250">
          <cell r="I250">
            <v>3018.36</v>
          </cell>
          <cell r="J250">
            <v>4730.2800000000007</v>
          </cell>
          <cell r="K250">
            <v>9435.25</v>
          </cell>
          <cell r="L250">
            <v>18087.349999999999</v>
          </cell>
          <cell r="M250">
            <v>32347.989999999998</v>
          </cell>
          <cell r="N250">
            <v>45265.53</v>
          </cell>
          <cell r="O250">
            <v>47541.13</v>
          </cell>
          <cell r="P250">
            <v>64756.299999999996</v>
          </cell>
          <cell r="Q250">
            <v>67174.539999999994</v>
          </cell>
          <cell r="R250">
            <v>67174.539999999994</v>
          </cell>
          <cell r="S250">
            <v>67174.539999999994</v>
          </cell>
          <cell r="T250">
            <v>67174.539999999994</v>
          </cell>
        </row>
        <row r="251">
          <cell r="I251">
            <v>212.74</v>
          </cell>
          <cell r="J251">
            <v>212.74</v>
          </cell>
          <cell r="K251">
            <v>441.45000000000005</v>
          </cell>
          <cell r="L251">
            <v>559.71</v>
          </cell>
          <cell r="M251">
            <v>1020.26</v>
          </cell>
          <cell r="N251">
            <v>1063.8499999999999</v>
          </cell>
          <cell r="O251">
            <v>2685.0699999999997</v>
          </cell>
          <cell r="P251">
            <v>3684.8399999999997</v>
          </cell>
          <cell r="Q251">
            <v>4066.0599999999995</v>
          </cell>
          <cell r="R251">
            <v>4066.0599999999995</v>
          </cell>
          <cell r="S251">
            <v>4066.0599999999995</v>
          </cell>
          <cell r="T251">
            <v>4066.0599999999995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I253">
            <v>0</v>
          </cell>
          <cell r="J253">
            <v>9.1199999999999992</v>
          </cell>
          <cell r="K253">
            <v>9.1199999999999992</v>
          </cell>
          <cell r="L253">
            <v>9.1199999999999992</v>
          </cell>
          <cell r="M253">
            <v>227.07</v>
          </cell>
          <cell r="N253">
            <v>15619.63</v>
          </cell>
          <cell r="O253">
            <v>18923.09</v>
          </cell>
          <cell r="P253">
            <v>53675.19</v>
          </cell>
          <cell r="Q253">
            <v>95048.03</v>
          </cell>
          <cell r="R253">
            <v>95048.03</v>
          </cell>
          <cell r="S253">
            <v>95048.03</v>
          </cell>
          <cell r="T253">
            <v>95048.03</v>
          </cell>
        </row>
        <row r="254">
          <cell r="I254">
            <v>0</v>
          </cell>
          <cell r="J254">
            <v>16932.8</v>
          </cell>
          <cell r="K254">
            <v>68393.600000000006</v>
          </cell>
          <cell r="L254">
            <v>76379.5</v>
          </cell>
          <cell r="M254">
            <v>89162.7</v>
          </cell>
          <cell r="N254">
            <v>89162.7</v>
          </cell>
          <cell r="O254">
            <v>122785.62</v>
          </cell>
          <cell r="P254">
            <v>205813.39</v>
          </cell>
          <cell r="Q254">
            <v>205963.40000000002</v>
          </cell>
          <cell r="R254">
            <v>205963.40000000002</v>
          </cell>
          <cell r="S254">
            <v>205963.40000000002</v>
          </cell>
          <cell r="T254">
            <v>205963.40000000002</v>
          </cell>
        </row>
        <row r="255">
          <cell r="I255">
            <v>646.17999999999995</v>
          </cell>
          <cell r="J255">
            <v>108725.81</v>
          </cell>
          <cell r="K255">
            <v>120341.23999999999</v>
          </cell>
          <cell r="L255">
            <v>130144.26999999999</v>
          </cell>
          <cell r="M255">
            <v>132542.56</v>
          </cell>
          <cell r="N255">
            <v>164257.47999999998</v>
          </cell>
          <cell r="O255">
            <v>168666.4</v>
          </cell>
          <cell r="P255">
            <v>209102.2</v>
          </cell>
          <cell r="Q255">
            <v>209698.19</v>
          </cell>
          <cell r="R255">
            <v>209698.19</v>
          </cell>
          <cell r="S255">
            <v>209698.19</v>
          </cell>
          <cell r="T255">
            <v>209698.19</v>
          </cell>
        </row>
        <row r="256">
          <cell r="I256">
            <v>336</v>
          </cell>
          <cell r="J256">
            <v>1242.8400000000001</v>
          </cell>
          <cell r="K256">
            <v>116690.92</v>
          </cell>
          <cell r="L256">
            <v>117237.24</v>
          </cell>
          <cell r="M256">
            <v>123485.89</v>
          </cell>
          <cell r="N256">
            <v>144568.57</v>
          </cell>
          <cell r="O256">
            <v>192906.62</v>
          </cell>
          <cell r="P256">
            <v>223883.47</v>
          </cell>
          <cell r="Q256">
            <v>250147.98</v>
          </cell>
          <cell r="R256">
            <v>250147.98</v>
          </cell>
          <cell r="S256">
            <v>250147.98</v>
          </cell>
          <cell r="T256">
            <v>250147.98</v>
          </cell>
        </row>
        <row r="257">
          <cell r="I257">
            <v>2007</v>
          </cell>
          <cell r="J257">
            <v>2007</v>
          </cell>
          <cell r="K257">
            <v>3710.54</v>
          </cell>
          <cell r="L257">
            <v>29201.09</v>
          </cell>
          <cell r="M257">
            <v>29201.09</v>
          </cell>
          <cell r="N257">
            <v>29201.09</v>
          </cell>
          <cell r="O257">
            <v>57863.81</v>
          </cell>
          <cell r="P257">
            <v>59710.61</v>
          </cell>
          <cell r="Q257">
            <v>60271.270000000004</v>
          </cell>
          <cell r="R257">
            <v>60271.270000000004</v>
          </cell>
          <cell r="S257">
            <v>60271.270000000004</v>
          </cell>
          <cell r="T257">
            <v>60271.270000000004</v>
          </cell>
        </row>
        <row r="258">
          <cell r="I258">
            <v>0</v>
          </cell>
          <cell r="J258">
            <v>0</v>
          </cell>
          <cell r="K258">
            <v>54601</v>
          </cell>
          <cell r="L258">
            <v>57335.5</v>
          </cell>
          <cell r="M258">
            <v>57335.5</v>
          </cell>
          <cell r="N258">
            <v>57335.5</v>
          </cell>
          <cell r="O258">
            <v>60172.12</v>
          </cell>
          <cell r="P258">
            <v>60172.12</v>
          </cell>
          <cell r="Q258">
            <v>60172.12</v>
          </cell>
          <cell r="R258">
            <v>60172.12</v>
          </cell>
          <cell r="S258">
            <v>60172.12</v>
          </cell>
          <cell r="T258">
            <v>60172.12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716.08</v>
          </cell>
          <cell r="P259">
            <v>716.08</v>
          </cell>
          <cell r="Q259">
            <v>960.68000000000006</v>
          </cell>
          <cell r="R259">
            <v>960.68000000000006</v>
          </cell>
          <cell r="S259">
            <v>960.68000000000006</v>
          </cell>
          <cell r="T259">
            <v>960.68000000000006</v>
          </cell>
        </row>
        <row r="260">
          <cell r="I260">
            <v>124504</v>
          </cell>
          <cell r="J260">
            <v>124504</v>
          </cell>
          <cell r="K260">
            <v>150594.81</v>
          </cell>
          <cell r="L260">
            <v>253491.09999999998</v>
          </cell>
          <cell r="M260">
            <v>264397.94</v>
          </cell>
          <cell r="N260">
            <v>340326.69</v>
          </cell>
          <cell r="O260">
            <v>343939.79</v>
          </cell>
          <cell r="P260">
            <v>421197.79</v>
          </cell>
          <cell r="Q260">
            <v>421197.79</v>
          </cell>
          <cell r="R260">
            <v>421197.79</v>
          </cell>
          <cell r="S260">
            <v>421197.79</v>
          </cell>
          <cell r="T260">
            <v>421197.79</v>
          </cell>
        </row>
        <row r="261">
          <cell r="I261">
            <v>4851.3</v>
          </cell>
          <cell r="J261">
            <v>5495.46</v>
          </cell>
          <cell r="K261">
            <v>6615.72</v>
          </cell>
          <cell r="L261">
            <v>9565.11</v>
          </cell>
          <cell r="M261">
            <v>12877.86</v>
          </cell>
          <cell r="N261">
            <v>16767.68</v>
          </cell>
          <cell r="O261">
            <v>21507</v>
          </cell>
          <cell r="P261">
            <v>30286.05</v>
          </cell>
          <cell r="Q261">
            <v>42532</v>
          </cell>
          <cell r="R261">
            <v>42532</v>
          </cell>
          <cell r="S261">
            <v>42532</v>
          </cell>
          <cell r="T261">
            <v>42532</v>
          </cell>
        </row>
        <row r="262">
          <cell r="I262">
            <v>2455.83</v>
          </cell>
          <cell r="J262">
            <v>3216.95</v>
          </cell>
          <cell r="K262">
            <v>4259.82</v>
          </cell>
          <cell r="L262">
            <v>6085.99</v>
          </cell>
          <cell r="M262">
            <v>8544.14</v>
          </cell>
          <cell r="N262">
            <v>9810.1899999999987</v>
          </cell>
          <cell r="O262">
            <v>11059.839999999998</v>
          </cell>
          <cell r="P262">
            <v>12017.729999999998</v>
          </cell>
          <cell r="Q262">
            <v>14033.619999999997</v>
          </cell>
          <cell r="R262">
            <v>14033.619999999997</v>
          </cell>
          <cell r="S262">
            <v>14033.619999999997</v>
          </cell>
          <cell r="T262">
            <v>14033.619999999997</v>
          </cell>
        </row>
        <row r="263">
          <cell r="I263">
            <v>40822.659999999996</v>
          </cell>
          <cell r="J263">
            <v>45511.68</v>
          </cell>
          <cell r="K263">
            <v>359465.89999999997</v>
          </cell>
          <cell r="L263">
            <v>616529.03</v>
          </cell>
          <cell r="M263">
            <v>708591.97000000009</v>
          </cell>
          <cell r="N263">
            <v>773054.03</v>
          </cell>
          <cell r="O263">
            <v>825935.05</v>
          </cell>
          <cell r="P263">
            <v>970455.25000000012</v>
          </cell>
          <cell r="Q263">
            <v>1190705.56</v>
          </cell>
          <cell r="R263">
            <v>1190705.56</v>
          </cell>
          <cell r="S263">
            <v>1190705.56</v>
          </cell>
          <cell r="T263">
            <v>1190705.56</v>
          </cell>
        </row>
        <row r="264">
          <cell r="I264">
            <v>280.2</v>
          </cell>
          <cell r="J264">
            <v>287.03999999999996</v>
          </cell>
          <cell r="K264">
            <v>287.03999999999996</v>
          </cell>
          <cell r="L264">
            <v>1364.3</v>
          </cell>
          <cell r="M264">
            <v>1364.3</v>
          </cell>
          <cell r="N264">
            <v>1364.3</v>
          </cell>
          <cell r="O264">
            <v>1601.8</v>
          </cell>
          <cell r="P264">
            <v>3377.21</v>
          </cell>
          <cell r="Q264">
            <v>76234.36</v>
          </cell>
          <cell r="R264">
            <v>76234.36</v>
          </cell>
          <cell r="S264">
            <v>76234.36</v>
          </cell>
          <cell r="T264">
            <v>76234.36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1518.4</v>
          </cell>
          <cell r="P265">
            <v>1518.4</v>
          </cell>
          <cell r="Q265">
            <v>20865.91</v>
          </cell>
          <cell r="R265">
            <v>20865.91</v>
          </cell>
          <cell r="S265">
            <v>20865.91</v>
          </cell>
          <cell r="T265">
            <v>20865.91</v>
          </cell>
        </row>
        <row r="266">
          <cell r="I266">
            <v>14820</v>
          </cell>
          <cell r="J266">
            <v>14820</v>
          </cell>
          <cell r="K266">
            <v>14820</v>
          </cell>
          <cell r="L266">
            <v>49332</v>
          </cell>
          <cell r="M266">
            <v>49332</v>
          </cell>
          <cell r="N266">
            <v>49332</v>
          </cell>
          <cell r="O266">
            <v>49332</v>
          </cell>
          <cell r="P266">
            <v>49332</v>
          </cell>
          <cell r="Q266">
            <v>49332</v>
          </cell>
          <cell r="R266">
            <v>49332</v>
          </cell>
          <cell r="S266">
            <v>49332</v>
          </cell>
          <cell r="T266">
            <v>49332</v>
          </cell>
        </row>
        <row r="267">
          <cell r="I267">
            <v>0</v>
          </cell>
          <cell r="J267">
            <v>0</v>
          </cell>
          <cell r="K267">
            <v>234800</v>
          </cell>
          <cell r="L267">
            <v>234800</v>
          </cell>
          <cell r="M267">
            <v>235305.2</v>
          </cell>
          <cell r="N267">
            <v>235501.34000000003</v>
          </cell>
          <cell r="O267">
            <v>235983.42</v>
          </cell>
          <cell r="P267">
            <v>236022.72</v>
          </cell>
          <cell r="Q267">
            <v>236022.72</v>
          </cell>
          <cell r="R267">
            <v>236022.72</v>
          </cell>
          <cell r="S267">
            <v>236022.72</v>
          </cell>
          <cell r="T267">
            <v>236022.72</v>
          </cell>
        </row>
        <row r="268">
          <cell r="I268">
            <v>7551.96</v>
          </cell>
          <cell r="J268">
            <v>7551.96</v>
          </cell>
          <cell r="K268">
            <v>49742.06</v>
          </cell>
          <cell r="L268">
            <v>90795.66</v>
          </cell>
          <cell r="M268">
            <v>90806.46</v>
          </cell>
          <cell r="N268">
            <v>94943.46</v>
          </cell>
          <cell r="O268">
            <v>114133.51000000001</v>
          </cell>
          <cell r="P268">
            <v>141312.21000000002</v>
          </cell>
          <cell r="Q268">
            <v>154733.55000000002</v>
          </cell>
          <cell r="R268">
            <v>154733.55000000002</v>
          </cell>
          <cell r="S268">
            <v>154733.55000000002</v>
          </cell>
          <cell r="T268">
            <v>154733.55000000002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I270">
            <v>3456.19</v>
          </cell>
          <cell r="J270">
            <v>8072.57</v>
          </cell>
          <cell r="K270">
            <v>25151.65</v>
          </cell>
          <cell r="L270">
            <v>100495.03</v>
          </cell>
          <cell r="M270">
            <v>109889.07</v>
          </cell>
          <cell r="N270">
            <v>112063.55</v>
          </cell>
          <cell r="O270">
            <v>118964.06</v>
          </cell>
          <cell r="P270">
            <v>124061.03</v>
          </cell>
          <cell r="Q270">
            <v>126900.49</v>
          </cell>
          <cell r="R270">
            <v>126900.49</v>
          </cell>
          <cell r="S270">
            <v>126900.49</v>
          </cell>
          <cell r="T270">
            <v>126900.49</v>
          </cell>
        </row>
        <row r="271">
          <cell r="I271">
            <v>628.45000000000005</v>
          </cell>
          <cell r="J271">
            <v>628.45000000000005</v>
          </cell>
          <cell r="K271">
            <v>628.45000000000005</v>
          </cell>
          <cell r="L271">
            <v>6566.8499999999995</v>
          </cell>
          <cell r="M271">
            <v>7423.65</v>
          </cell>
          <cell r="N271">
            <v>24752.25</v>
          </cell>
          <cell r="O271">
            <v>36262.339999999997</v>
          </cell>
          <cell r="P271">
            <v>44394.84</v>
          </cell>
          <cell r="Q271">
            <v>85993.97</v>
          </cell>
          <cell r="R271">
            <v>85993.97</v>
          </cell>
          <cell r="S271">
            <v>85993.97</v>
          </cell>
          <cell r="T271">
            <v>85993.97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3517.76</v>
          </cell>
          <cell r="M272">
            <v>3517.76</v>
          </cell>
          <cell r="N272">
            <v>3517.76</v>
          </cell>
          <cell r="O272">
            <v>3517.76</v>
          </cell>
          <cell r="P272">
            <v>3517.76</v>
          </cell>
          <cell r="Q272">
            <v>3517.76</v>
          </cell>
          <cell r="R272">
            <v>3517.76</v>
          </cell>
          <cell r="S272">
            <v>3517.76</v>
          </cell>
          <cell r="T272">
            <v>3517.76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5800</v>
          </cell>
          <cell r="N273">
            <v>6530</v>
          </cell>
          <cell r="O273">
            <v>8961</v>
          </cell>
          <cell r="P273">
            <v>10293</v>
          </cell>
          <cell r="Q273">
            <v>50759.03</v>
          </cell>
          <cell r="R273">
            <v>50759.03</v>
          </cell>
          <cell r="S273">
            <v>50759.03</v>
          </cell>
          <cell r="T273">
            <v>50759.03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3622.5</v>
          </cell>
          <cell r="P274">
            <v>5265</v>
          </cell>
          <cell r="Q274">
            <v>21201.93</v>
          </cell>
          <cell r="R274">
            <v>21201.93</v>
          </cell>
          <cell r="S274">
            <v>21201.93</v>
          </cell>
          <cell r="T274">
            <v>21201.93</v>
          </cell>
        </row>
        <row r="275">
          <cell r="I275">
            <v>100</v>
          </cell>
          <cell r="J275">
            <v>100</v>
          </cell>
          <cell r="K275">
            <v>100</v>
          </cell>
          <cell r="L275">
            <v>100</v>
          </cell>
          <cell r="M275">
            <v>100</v>
          </cell>
          <cell r="N275">
            <v>100</v>
          </cell>
          <cell r="O275">
            <v>100</v>
          </cell>
          <cell r="P275">
            <v>11702</v>
          </cell>
          <cell r="Q275">
            <v>19353.96</v>
          </cell>
          <cell r="R275">
            <v>19353.96</v>
          </cell>
          <cell r="S275">
            <v>19353.96</v>
          </cell>
          <cell r="T275">
            <v>19353.96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1607.8</v>
          </cell>
          <cell r="P277">
            <v>1607.8</v>
          </cell>
          <cell r="Q277">
            <v>1653.8</v>
          </cell>
          <cell r="R277">
            <v>1653.8</v>
          </cell>
          <cell r="S277">
            <v>1653.8</v>
          </cell>
          <cell r="T277">
            <v>1653.8</v>
          </cell>
        </row>
        <row r="278">
          <cell r="I278">
            <v>13657.3</v>
          </cell>
          <cell r="J278">
            <v>13657.3</v>
          </cell>
          <cell r="K278">
            <v>32719.78</v>
          </cell>
          <cell r="L278">
            <v>124188</v>
          </cell>
          <cell r="M278">
            <v>170516.66</v>
          </cell>
          <cell r="N278">
            <v>203298.76</v>
          </cell>
          <cell r="O278">
            <v>203298.76</v>
          </cell>
          <cell r="P278">
            <v>253616.30000000002</v>
          </cell>
          <cell r="Q278">
            <v>253616.30000000002</v>
          </cell>
          <cell r="R278">
            <v>253616.30000000002</v>
          </cell>
          <cell r="S278">
            <v>253616.30000000002</v>
          </cell>
          <cell r="T278">
            <v>253616.30000000002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28738.84</v>
          </cell>
          <cell r="N279">
            <v>35638.520000000004</v>
          </cell>
          <cell r="O279">
            <v>40185.08</v>
          </cell>
          <cell r="P279">
            <v>76290.38</v>
          </cell>
          <cell r="Q279">
            <v>79109.710000000006</v>
          </cell>
          <cell r="R279">
            <v>79109.710000000006</v>
          </cell>
          <cell r="S279">
            <v>79109.710000000006</v>
          </cell>
          <cell r="T279">
            <v>79109.710000000006</v>
          </cell>
        </row>
        <row r="280">
          <cell r="I280">
            <v>328.56</v>
          </cell>
          <cell r="J280">
            <v>394.36</v>
          </cell>
          <cell r="K280">
            <v>1216.92</v>
          </cell>
          <cell r="L280">
            <v>5369.43</v>
          </cell>
          <cell r="M280">
            <v>5798.0300000000007</v>
          </cell>
          <cell r="N280">
            <v>6012.0900000000011</v>
          </cell>
          <cell r="O280">
            <v>6846.6200000000008</v>
          </cell>
          <cell r="P280">
            <v>8144.6</v>
          </cell>
          <cell r="Q280">
            <v>11410.07</v>
          </cell>
          <cell r="R280">
            <v>11410.07</v>
          </cell>
          <cell r="S280">
            <v>11410.07</v>
          </cell>
          <cell r="T280">
            <v>11410.07</v>
          </cell>
        </row>
        <row r="281">
          <cell r="I281">
            <v>6000</v>
          </cell>
          <cell r="J281">
            <v>6364.2</v>
          </cell>
          <cell r="K281">
            <v>204404.73</v>
          </cell>
          <cell r="L281">
            <v>204607.99000000002</v>
          </cell>
          <cell r="M281">
            <v>204607.99000000002</v>
          </cell>
          <cell r="N281">
            <v>204611.02000000002</v>
          </cell>
          <cell r="O281">
            <v>204611.02000000002</v>
          </cell>
          <cell r="P281">
            <v>204611.02000000002</v>
          </cell>
          <cell r="Q281">
            <v>204611.02000000002</v>
          </cell>
          <cell r="R281">
            <v>204611.02000000002</v>
          </cell>
          <cell r="S281">
            <v>204611.02000000002</v>
          </cell>
          <cell r="T281">
            <v>204611.02000000002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105297.01</v>
          </cell>
          <cell r="P282">
            <v>105297.01</v>
          </cell>
          <cell r="Q282">
            <v>105297.01</v>
          </cell>
          <cell r="R282">
            <v>105297.01</v>
          </cell>
          <cell r="S282">
            <v>105297.01</v>
          </cell>
          <cell r="T282">
            <v>105297.01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44917.73</v>
          </cell>
          <cell r="M283">
            <v>57739.170000000006</v>
          </cell>
          <cell r="N283">
            <v>57739.170000000006</v>
          </cell>
          <cell r="O283">
            <v>57739.170000000006</v>
          </cell>
          <cell r="P283">
            <v>57739.170000000006</v>
          </cell>
          <cell r="Q283">
            <v>57739.170000000006</v>
          </cell>
          <cell r="R283">
            <v>57739.170000000006</v>
          </cell>
          <cell r="S283">
            <v>57739.170000000006</v>
          </cell>
          <cell r="T283">
            <v>57739.170000000006</v>
          </cell>
        </row>
        <row r="284">
          <cell r="I284">
            <v>0</v>
          </cell>
          <cell r="J284">
            <v>0</v>
          </cell>
          <cell r="K284">
            <v>0</v>
          </cell>
          <cell r="L284">
            <v>7939.8</v>
          </cell>
          <cell r="M284">
            <v>20119.05</v>
          </cell>
          <cell r="N284">
            <v>52022.649999999994</v>
          </cell>
          <cell r="O284">
            <v>205586.62</v>
          </cell>
          <cell r="P284">
            <v>217405.47</v>
          </cell>
          <cell r="Q284">
            <v>229960.47</v>
          </cell>
          <cell r="R284">
            <v>229960.47</v>
          </cell>
          <cell r="S284">
            <v>229960.47</v>
          </cell>
          <cell r="T284">
            <v>229960.47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7939.8</v>
          </cell>
          <cell r="M285">
            <v>20119.05</v>
          </cell>
          <cell r="N285">
            <v>52022.649999999994</v>
          </cell>
          <cell r="O285">
            <v>205586.62</v>
          </cell>
          <cell r="P285">
            <v>217405.47</v>
          </cell>
          <cell r="Q285">
            <v>229960.47</v>
          </cell>
          <cell r="R285">
            <v>229960.47</v>
          </cell>
          <cell r="S285">
            <v>229960.47</v>
          </cell>
          <cell r="T285">
            <v>229960.47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24.15</v>
          </cell>
          <cell r="Q286">
            <v>473.06</v>
          </cell>
          <cell r="R286">
            <v>473.06</v>
          </cell>
          <cell r="S286">
            <v>473.06</v>
          </cell>
          <cell r="T286">
            <v>473.06</v>
          </cell>
        </row>
        <row r="287">
          <cell r="I287">
            <v>367625.23</v>
          </cell>
          <cell r="J287">
            <v>780453.07</v>
          </cell>
          <cell r="K287">
            <v>1675546.3099999998</v>
          </cell>
          <cell r="L287">
            <v>2902829.83</v>
          </cell>
          <cell r="M287">
            <v>3494765.0499999993</v>
          </cell>
          <cell r="N287">
            <v>4290298.46</v>
          </cell>
          <cell r="O287">
            <v>5127444.1499999994</v>
          </cell>
          <cell r="P287">
            <v>6106694.6099999994</v>
          </cell>
          <cell r="Q287">
            <v>7221709.919999999</v>
          </cell>
          <cell r="R287">
            <v>7221709.919999999</v>
          </cell>
          <cell r="S287">
            <v>7221709.919999999</v>
          </cell>
          <cell r="T287">
            <v>7221709.919999999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6">
          <cell r="I6">
            <v>36526</v>
          </cell>
        </row>
      </sheetData>
      <sheetData sheetId="10">
        <row r="6">
          <cell r="I6">
            <v>36526</v>
          </cell>
        </row>
      </sheetData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 IT АО  "/>
      <sheetName val="ОС школ Nulits"/>
      <sheetName val="НМА Школ Nulits"/>
      <sheetName val="Бюджет на 2011 год"/>
      <sheetName val="Лист1"/>
      <sheetName val="FX rates"/>
      <sheetName val="AKTIVITE MALIYETI MP"/>
      <sheetName val="MALIYET GERCEK"/>
    </sheetNames>
    <definedNames>
      <definedName name="as" refersTo="#ССЫЛКА!"/>
      <definedName name="кк" refersTo="#ССЫЛКА!"/>
    </definedNames>
    <sheetDataSet>
      <sheetData sheetId="0">
        <row r="50">
          <cell r="H50">
            <v>1140536228.192857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Capex"/>
      <sheetName val="Форма2"/>
      <sheetName val="Sample size_BAK"/>
      <sheetName val="Confirmation"/>
      <sheetName val="FES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У"/>
      <sheetName val="бюджет компании"/>
      <sheetName val="7.1"/>
      <sheetName val="Сравнение 3"/>
      <sheetName val="Предпр"/>
      <sheetName val="IFRS FS"/>
      <sheetName val="бюджет_компании"/>
      <sheetName val="7_1"/>
      <sheetName val="Сравнение_3"/>
      <sheetName val="IFRS_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hreshold Table"/>
      <sheetName val="TB"/>
      <sheetName val="PR CN"/>
      <sheetName val="FES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Assumptions"/>
      <sheetName val="PYTB"/>
      <sheetName val="Sony"/>
      <sheetName val="A-20"/>
      <sheetName val="CASH"/>
      <sheetName val="Info"/>
      <sheetName val="PR_CN"/>
      <sheetName val="Threshold_Table"/>
      <sheetName val="Загрузка_"/>
      <sheetName val="д.7.001"/>
      <sheetName val="FAAL68.XLS"/>
      <sheetName val="FDREPORT"/>
      <sheetName val="Resource Sheet"/>
      <sheetName val="Main Sheet"/>
      <sheetName val="Управление"/>
      <sheetName val="3НК"/>
      <sheetName val="ОборБалФормОтч"/>
      <sheetName val="Selection"/>
      <sheetName val="fish"/>
      <sheetName val="Anlagevermögen"/>
      <sheetName val="Assumption"/>
      <sheetName val="Calculations"/>
      <sheetName val="SGV_Oz"/>
      <sheetName val="PDC_Worksheet"/>
      <sheetName val="SUMMARY"/>
      <sheetName val="Aug"/>
      <sheetName val="July"/>
      <sheetName val="June"/>
      <sheetName val="May"/>
      <sheetName val="Sept"/>
      <sheetName val="#REF"/>
      <sheetName val="KONSOLID"/>
      <sheetName val="7.1"/>
      <sheetName val="IFRS FS"/>
      <sheetName val="Sales for 2001"/>
      <sheetName val="Ural med"/>
      <sheetName val="База"/>
      <sheetName val="\\$NDS\.EFES_KARAGANDA_SYS.ESY\"/>
      <sheetName val="KazCopper"/>
      <sheetName val="FMLK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admin"/>
      <sheetName val="B-4"/>
      <sheetName val="Лист3"/>
      <sheetName val="Cost Sheet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Securities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Macroeconomic Assumptions"/>
      <sheetName val="Production Inputs"/>
      <sheetName val="Assets Inputs"/>
      <sheetName val="Actuals Input"/>
      <sheetName val="Workings"/>
      <sheetName val="Key Assumptions"/>
      <sheetName val="Key Results"/>
      <sheetName val="Balance Sheet"/>
      <sheetName val="Profit and Loss"/>
      <sheetName val="Cash Flow"/>
      <sheetName val="Steel Sales"/>
      <sheetName val="Steel Operating Costs"/>
      <sheetName val="Fixed Assets"/>
      <sheetName val="Financing"/>
      <sheetName val="Shareholder Funds"/>
      <sheetName val="IFRS FS"/>
      <sheetName val="IK2001-update FY 2001"/>
      <sheetName val="Bonds"/>
      <sheetName val="c_data"/>
      <sheetName val="To Generate"/>
      <sheetName val="CA"/>
      <sheetName val="класс"/>
      <sheetName val="AFE's  By Afe"/>
      <sheetName val="SMSTemp"/>
      <sheetName val="Keys"/>
      <sheetName val="statement 1998"/>
      <sheetName val="Trial Balance"/>
      <sheetName val="123100 O&amp;G Assets"/>
      <sheetName val="Macroeconomic_Assumptions"/>
      <sheetName val="Production_Inputs"/>
      <sheetName val="Assets_Inputs"/>
      <sheetName val="Actuals_Input"/>
      <sheetName val="Key_Assumptions"/>
      <sheetName val="Key_Results"/>
      <sheetName val="Balance_Sheet"/>
      <sheetName val="Profit_and_Loss"/>
      <sheetName val="Cash_Flow"/>
      <sheetName val="Steel_Sales"/>
      <sheetName val="Steel_Operating_Costs"/>
      <sheetName val="Fixed_Assets"/>
      <sheetName val="Shareholder_Funds"/>
      <sheetName val="IFRS_FS"/>
      <sheetName val="IK2001-update_FY_2001"/>
      <sheetName val="To_Generate"/>
      <sheetName val="BS"/>
      <sheetName val="P&amp;L"/>
      <sheetName val="b-4"/>
    </sheetNames>
    <sheetDataSet>
      <sheetData sheetId="0">
        <row r="1">
          <cell r="D1">
            <v>1997</v>
          </cell>
        </row>
      </sheetData>
      <sheetData sheetId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</row>
        <row r="2">
          <cell r="D2" t="str">
            <v>Actual</v>
          </cell>
          <cell r="E2" t="str">
            <v>Actual</v>
          </cell>
          <cell r="F2" t="str">
            <v>Actual</v>
          </cell>
          <cell r="G2" t="str">
            <v>Actual</v>
          </cell>
          <cell r="H2" t="str">
            <v>Estimate</v>
          </cell>
          <cell r="I2" t="str">
            <v>Forecast</v>
          </cell>
          <cell r="J2" t="str">
            <v>Forecast</v>
          </cell>
          <cell r="K2" t="str">
            <v>Forecast</v>
          </cell>
          <cell r="L2" t="str">
            <v>Forecast</v>
          </cell>
          <cell r="M2" t="str">
            <v>Forecast</v>
          </cell>
          <cell r="N2" t="str">
            <v>Forecast</v>
          </cell>
          <cell r="O2" t="str">
            <v>Forecast</v>
          </cell>
          <cell r="P2" t="str">
            <v>Forecast</v>
          </cell>
        </row>
      </sheetData>
      <sheetData sheetId="2">
        <row r="1">
          <cell r="D1">
            <v>1997</v>
          </cell>
        </row>
      </sheetData>
      <sheetData sheetId="3">
        <row r="1">
          <cell r="D1">
            <v>1997</v>
          </cell>
        </row>
      </sheetData>
      <sheetData sheetId="4">
        <row r="1">
          <cell r="D1">
            <v>1997</v>
          </cell>
        </row>
      </sheetData>
      <sheetData sheetId="5">
        <row r="1">
          <cell r="D1">
            <v>1997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D1">
            <v>1997</v>
          </cell>
        </row>
      </sheetData>
      <sheetData sheetId="30">
        <row r="1">
          <cell r="D1">
            <v>1997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ЯНВАРЬ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Транс 03"/>
      <sheetName val="Транс 02"/>
      <sheetName val="Trial Balance"/>
      <sheetName val="gaeshpetco"/>
      <sheetName val="SMSTemp"/>
      <sheetName val="Параметры"/>
      <sheetName val="Справочник"/>
      <sheetName val="O__Taxes_YE_2003"/>
      <sheetName val="Standing data"/>
      <sheetName val="na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additional_data"/>
      <sheetName val="страхов"/>
      <sheetName val="комм"/>
      <sheetName val="ГПХ"/>
      <sheetName val="Plrap"/>
      <sheetName val="Plsum"/>
      <sheetName val="Pladj"/>
      <sheetName val="Cash Flow - 2004 Workings"/>
      <sheetName val="7.1"/>
      <sheetName val="2.2 ОтклОТМ"/>
      <sheetName val="1.3.2 ОТМ"/>
      <sheetName val="PP_E mvt for 2003"/>
      <sheetName val="Форма2"/>
      <sheetName val="Форма1"/>
      <sheetName val="Предпр"/>
      <sheetName val="ЦентрЗатр"/>
      <sheetName val="ЕдИзм"/>
      <sheetName val="yO302.1"/>
      <sheetName val="#ССЫЛКА"/>
      <sheetName val="ЯНВ_99"/>
      <sheetName val="N_SVOD"/>
      <sheetName val="1NK"/>
      <sheetName val="FES"/>
      <sheetName val="L-1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Anlagevermögen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US Dollar 2003"/>
      <sheetName val="SDR 2003"/>
      <sheetName val="Пр2"/>
      <sheetName val="Inputs - general"/>
      <sheetName val="ATI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Cash CCI Detail"/>
      <sheetName val="Disclosure"/>
      <sheetName val="IIb P_L short"/>
      <sheetName val="IV REVENUE  F_B"/>
      <sheetName val="Параметры"/>
      <sheetName val="TERMS"/>
      <sheetName val="Sensitivity"/>
      <sheetName val="Threshold Table"/>
      <sheetName val="БРК 1"/>
      <sheetName val="БРК 2"/>
      <sheetName val="БРК 3"/>
      <sheetName val="Управление"/>
      <sheetName val="ГБРК"/>
      <sheetName val="Произв. затрат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Prelim Cost"/>
      <sheetName val="PP&amp;E_mvt_for_20035"/>
      <sheetName val="Cash_Flow_-_2004_Workings5"/>
      <sheetName val="7_15"/>
      <sheetName val="2_2_ОтклОТМ5"/>
      <sheetName val="1_3_2_ОТМ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US_Dollar_20033"/>
      <sheetName val="SDR_20033"/>
      <sheetName val="Inputs_-_general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Macroeconomic_Assumptions2"/>
      <sheetName val="FA_register"/>
      <sheetName val="Prelim_Cost"/>
      <sheetName val="Treatment Summary"/>
      <sheetName val="cash product. plan"/>
      <sheetName val="Chart"/>
      <sheetName val="Dictionaries"/>
      <sheetName val="Range data"/>
      <sheetName val="XREF"/>
      <sheetName val="GAAP TB 30.09.01  detail p&amp;l"/>
      <sheetName val="PRECA citadis"/>
      <sheetName val="map_nat"/>
      <sheetName val="map_RPG"/>
      <sheetName val="январь"/>
      <sheetName val="ремонт 25"/>
      <sheetName val="ОПГЗ"/>
      <sheetName val="План ГЗ"/>
      <sheetName val="CPI"/>
      <sheetName val=" По скв"/>
      <sheetName val="Распределение"/>
      <sheetName val="ЦХЛ 2004"/>
      <sheetName val="Read me first"/>
      <sheetName val="DB"/>
      <sheetName val="13. Проверка"/>
      <sheetName val="11. Тест на обесценение"/>
      <sheetName val="Depr"/>
      <sheetName val="Other software VCR"/>
      <sheetName val="Control Settings"/>
      <sheetName val="M1-Main Assu"/>
      <sheetName val="Cover"/>
      <sheetName val="Master Inputs Start here"/>
      <sheetName val="I-Index"/>
      <sheetName val="доп.дан."/>
      <sheetName val="База"/>
      <sheetName val="приложение№3"/>
      <sheetName val="Range_data"/>
      <sheetName val="GAAP_TB_30_09_01__detail_p&amp;l"/>
      <sheetName val="Команда и роли"/>
      <sheetName val="NPV"/>
      <sheetName val="Служебный лист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План_ГЗ"/>
      <sheetName val="Master_Inputs_Start_here"/>
      <sheetName val="консалт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Sheet1"/>
      <sheetName val="Info"/>
      <sheetName val="yO302.1"/>
      <sheetName val="Cash Flow - 2004 Workings"/>
      <sheetName val="co_code"/>
      <sheetName val="UNITPRICES"/>
      <sheetName val="- 1 -"/>
      <sheetName val="UOG_TB"/>
      <sheetName val="definitions"/>
      <sheetName val="Sales for 2001"/>
      <sheetName val="GAAP TB 31.12.01  detail p&amp;l"/>
      <sheetName val="д.7.001"/>
      <sheetName val="Виды оплат"/>
      <sheetName val="Цеха"/>
      <sheetName val="Catalogue"/>
      <sheetName val="demir kzt"/>
      <sheetName val="Cash Flow - CY Workings"/>
      <sheetName val="TB"/>
      <sheetName val="PR CN"/>
      <sheetName val="Actuals Input"/>
      <sheetName val="FS-97"/>
      <sheetName val="Arna billing - 2001"/>
      <sheetName val="Summary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map_nat"/>
      <sheetName val="map_RPG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Conditions 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Settings"/>
      <sheetName val="ремонтТ9"/>
      <sheetName val="_FES"/>
      <sheetName val="t0_name"/>
      <sheetName val="Фин.обязат."/>
      <sheetName val="ЦентрЗатр"/>
      <sheetName val="ЕдИзм"/>
      <sheetName val="Предпр"/>
      <sheetName val="December(начис)_ZKM-ZinBV"/>
      <sheetName val="K_750_Sl_KPMG_report_Test"/>
      <sheetName val="K_300_RFD_KMG EP"/>
      <sheetName val="K_200_ES"/>
      <sheetName val="K_101_DDA_LS"/>
      <sheetName val="K_310_RFD_Uzen_rev"/>
      <sheetName val="K_120_FA_Sale"/>
      <sheetName val="факт 2005 г."/>
      <sheetName val="InputTD"/>
      <sheetName val="Баланс"/>
      <sheetName val="Financial ratios А3"/>
      <sheetName val="6НК"/>
      <sheetName val="Transport overview"/>
      <sheetName val="I-Index"/>
      <sheetName val="Contro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2.2 ОтклОТМ"/>
      <sheetName val="1.3.2 ОТМ"/>
      <sheetName val="Comp"/>
      <sheetName val="К1.2"/>
      <sheetName val="депозиты"/>
      <sheetName val="Статьи"/>
      <sheetName val="MAIN"/>
      <sheetName val="Справочник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струк"/>
      <sheetName val="1_Бюджет расходов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ОТиТБ"/>
      <sheetName val="ОРУ ДО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Добыча нефти4"/>
      <sheetName val="поставка сравн13"/>
      <sheetName val="из сем"/>
      <sheetName val="Форма3.6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K_300_RFD_KMG_EP"/>
      <sheetName val="факт_2005_г_"/>
      <sheetName val="Financial_ratios_А3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2_2_ОтклОТМ"/>
      <sheetName val="1_3_2_ОТМ"/>
      <sheetName val="К1_2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1_Бюджет_расходов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Production_Ref_Q-1-3"/>
      <sheetName val="касса_2015-2019_год_займы_16081"/>
      <sheetName val="FA_Movement_Kyrg"/>
      <sheetName val="ОРУ_ДО"/>
      <sheetName val="бюджет_2015_займы_200815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Добыча_нефти4"/>
      <sheetName val="поставка_сравн13"/>
      <sheetName val="из_сем"/>
      <sheetName val="Форма3_6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Hidden"/>
      <sheetName val=""/>
      <sheetName val="Расчет эксп бурения"/>
      <sheetName val="свод КВЛ (на печать)"/>
      <sheetName val="КВЛ новые проекты"/>
      <sheetName val="ЭЭ"/>
      <sheetName val="Общий объем потребления "/>
      <sheetName val="объем оказ. услуг"/>
      <sheetName val="Forms"/>
      <sheetName val="2_8 ТР_ТО_и_ПН"/>
      <sheetName val="Объемы нетто 2013 "/>
      <sheetName val="свод ао"/>
      <sheetName val="ANX16-source_COGS (12)"/>
      <sheetName val="OCC (12)"/>
      <sheetName val="OCIS (12)"/>
      <sheetName val="51"/>
      <sheetName val="57"/>
      <sheetName val="Input TD"/>
      <sheetName val="Титул1"/>
      <sheetName val="ДР 2011"/>
      <sheetName val="себ с ув."/>
      <sheetName val="KR(СВОД)"/>
      <sheetName val="д1"/>
      <sheetName val="СИС"/>
      <sheetName val="сброс"/>
      <sheetName val="Б.мчас (П)"/>
      <sheetName val="1 вариант  2009 "/>
      <sheetName val="3"/>
      <sheetName val="CMA TOD"/>
      <sheetName val="Пр2"/>
      <sheetName val="новый ЕКР"/>
      <sheetName val="Водопад 3 для ЧП"/>
      <sheetName val="Бюджет"/>
      <sheetName val="КВЛ_новые_проекты"/>
      <sheetName val="2_8_ТР_ТО_и_ПН"/>
      <sheetName val="Расчет_эксп_бурения"/>
      <sheetName val="свод_КВЛ_(на_печать)"/>
      <sheetName val="Общий_объем_потребления_"/>
      <sheetName val="объем_оказ__услуг"/>
      <sheetName val="Финансовые показатели"/>
      <sheetName val="Gen Data"/>
      <sheetName val="TDSheet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#ССЫЛКА"/>
      <sheetName val="Труд"/>
      <sheetName val="ОРУ сторон"/>
      <sheetName val="ОРУ КМ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Lists"/>
      <sheetName val="расчёт доходов"/>
      <sheetName val="4.1.1"/>
      <sheetName val="7.2"/>
      <sheetName val="2.1 NI"/>
      <sheetName val="3 БО"/>
      <sheetName val="6БО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3_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База"/>
      <sheetName val="Anlagevermögen"/>
      <sheetName val="Loans_010107"/>
      <sheetName val="U2.1010"/>
      <sheetName val="JobDetails"/>
      <sheetName val="客戶清單customer list"/>
      <sheetName val="F-1,2,3_97"/>
      <sheetName val="Cash Flow - 2004 Workings"/>
      <sheetName val="Bal Sheet 2322.1"/>
      <sheetName val="Income Statement"/>
      <sheetName val="Ratios"/>
      <sheetName val="Balance Sheet"/>
      <sheetName val="группа"/>
      <sheetName val="Workings"/>
      <sheetName val="Macroeconomic Assumptions"/>
      <sheetName val="misc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Chart"/>
      <sheetName val="Threshold Table"/>
      <sheetName val="FAB별"/>
      <sheetName val="Prelim Cost"/>
      <sheetName val="RestrVB"/>
      <sheetName val="Hidden"/>
      <sheetName val="RJE_97"/>
      <sheetName val="RJE_98"/>
      <sheetName val="Equity_roll_98"/>
      <sheetName val="AJE_99"/>
      <sheetName val="RJE_99"/>
      <sheetName val="Equity_roll_99"/>
      <sheetName val="КР з.ч"/>
      <sheetName val="I-Index"/>
      <sheetName val="Карточки"/>
      <sheetName val="Summary of Misstatements"/>
      <sheetName val="Currencies"/>
      <sheetName val="cover"/>
      <sheetName val="analiz"/>
      <sheetName val="özet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Info"/>
      <sheetName val="Нет_2002г."/>
      <sheetName val="7.1"/>
      <sheetName val="Апрель"/>
      <sheetName val="Май"/>
      <sheetName val="Июнь"/>
      <sheetName val="смета"/>
      <sheetName val="ЯНВАРЬ"/>
      <sheetName val="Справочник"/>
      <sheetName val="П_7_Оборуд (инвест.план)2020"/>
      <sheetName val="расп_приб"/>
      <sheetName val="движ_ден_4"/>
      <sheetName val="8_движ_денег"/>
      <sheetName val="з-плата_послед-проверено"/>
      <sheetName val="Свод_ФОТ-проверено"/>
      <sheetName val="фин_план_утвержд"/>
      <sheetName val="Тариф_(2)"/>
      <sheetName val="фин_план"/>
      <sheetName val="расх__пер"/>
      <sheetName val="прочие_прямые"/>
      <sheetName val="тран-свод_21"/>
      <sheetName val="свод_затрат_7"/>
      <sheetName val="смета_1_8"/>
      <sheetName val="Свот_ФОТ-2"/>
      <sheetName val="ФОТ-вар_Абдул"/>
      <sheetName val="соц_выпл12а"/>
      <sheetName val="подг_кадр_13"/>
      <sheetName val="команд_14"/>
      <sheetName val="_команд_(2)_15"/>
      <sheetName val="аморт_свод_16"/>
      <sheetName val="амр_приоб__18"/>
      <sheetName val="матер1_19"/>
      <sheetName val="матер2_20_"/>
      <sheetName val="трансп_Автобазы_22"/>
      <sheetName val="связь_23"/>
      <sheetName val="коммун_24"/>
      <sheetName val="ремонт_25"/>
      <sheetName val="охрана_25а"/>
      <sheetName val="пер__изд_27"/>
      <sheetName val="нормы_бенз_02г_"/>
      <sheetName val="предст_28"/>
      <sheetName val="усл_банка_28а"/>
      <sheetName val="аренда_29"/>
      <sheetName val="аудит_30"/>
      <sheetName val="налоги_31"/>
      <sheetName val="трансп-расш_32"/>
      <sheetName val="Тариф_анализ"/>
      <sheetName val="анализ_на__1"/>
      <sheetName val="нормы_бен_01г"/>
      <sheetName val="амр_тек_"/>
      <sheetName val="кальк_2_(2)"/>
      <sheetName val="товар_прод3_(2)"/>
      <sheetName val="движ_ден_4_(2)"/>
      <sheetName val="кальк_2"/>
      <sheetName val="товар_прод3"/>
      <sheetName val="фин_отч_5"/>
      <sheetName val="Анализ_ФОТ"/>
      <sheetName val="ФОТ-расш__Асима"/>
      <sheetName val="Нет_2002г_"/>
      <sheetName val="7_1"/>
      <sheetName val="П_7_Оборуд_(инвест_план)2020"/>
      <sheetName val="map_nat"/>
      <sheetName val="map_RPG"/>
      <sheetName val="b-4"/>
      <sheetName val="Cashflow Current"/>
      <sheetName val="Key Business Indicators"/>
      <sheetName val="Profit &amp; Loss Account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>
        <row r="10">
          <cell r="B10" t="str">
            <v>В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База"/>
      <sheetName val="FP20DB (3)"/>
      <sheetName val="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."/>
      <sheetName val="исп.см."/>
      <sheetName val="адм.расх."/>
      <sheetName val="исп.бюд."/>
      <sheetName val="исп.бюд. (2)"/>
      <sheetName val="исп.бюд. (3)"/>
      <sheetName val="Динамика"/>
      <sheetName val="Динамика (2)"/>
      <sheetName val="мат-лы"/>
      <sheetName val="бюд.цент за 12 м.с об рас"/>
      <sheetName val="A93-98"/>
      <sheetName val="ремонт 25"/>
      <sheetName val="Форма2"/>
      <sheetName val="из сем"/>
      <sheetName val="Форма1"/>
      <sheetName val="Добыча нефти4"/>
      <sheetName val="поставка сравн13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Пр2"/>
      <sheetName val="Sheet2"/>
      <sheetName val=".List"/>
      <sheetName val="Дт-Кт"/>
      <sheetName val="бюдж_"/>
      <sheetName val="исп_см_"/>
      <sheetName val="адм_расх_"/>
      <sheetName val="исп_бюд_"/>
      <sheetName val="исп_бюд__(2)"/>
      <sheetName val="исп_бюд__(3)"/>
      <sheetName val="Динамика_(2)"/>
      <sheetName val="бюд_цент_за_12_м_с_об_рас"/>
      <sheetName val="ремонт_25"/>
      <sheetName val="из_сем"/>
      <sheetName val="Добыча_нефти4"/>
      <sheetName val="поставка_сравн13"/>
      <sheetName val="7_аффил"/>
      <sheetName val="8_банк"/>
      <sheetName val="10_ОСГПО"/>
      <sheetName val="6_повыш_квалиф"/>
      <sheetName val="3_Командировоч"/>
      <sheetName val="11_материалы"/>
      <sheetName val="4_представит"/>
      <sheetName val="12_проч"/>
      <sheetName val="5_связь"/>
      <sheetName val="9_соцпрог"/>
      <sheetName val="1__ФОТ"/>
      <sheetName val="_List"/>
      <sheetName val="confwh"/>
      <sheetName val="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Содержание"/>
      <sheetName val="US Dollar 2003"/>
      <sheetName val="SDR 2003"/>
      <sheetName val="ЯНВАРЬ"/>
      <sheetName val="Ввод"/>
      <sheetName val="BY Line Item"/>
      <sheetName val="Captions"/>
      <sheetName val="hiddenА"/>
      <sheetName val="K31X"/>
      <sheetName val="jule-september2000"/>
      <sheetName val="Consolidator Inputs"/>
      <sheetName val="SETUP"/>
      <sheetName val="Control"/>
      <sheetName val="Language"/>
      <sheetName val="Configuration"/>
      <sheetName val="Lists"/>
      <sheetName val="Checks"/>
      <sheetName val="B-4"/>
      <sheetName val="DCF"/>
      <sheetName val="ATI"/>
      <sheetName val="Test catalysts"/>
      <sheetName val="Hidden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Cost 99v98"/>
      <sheetName val="Проек_расх"/>
      <sheetName val="Проч_расх_"/>
      <sheetName val="US_Dollar_2003"/>
      <sheetName val="SDR_2003"/>
      <sheetName val="BY_Line_Item"/>
      <sheetName val="KCC"/>
      <sheetName val="SMSTemp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3НК"/>
      <sheetName val="L&amp;E"/>
      <sheetName val="TB"/>
      <sheetName val="PR CN"/>
      <sheetName val="fes"/>
    </sheetNames>
    <sheetDataSet>
      <sheetData sheetId="0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Проек_расх"/>
      <sheetName val="Проч_расх_"/>
      <sheetName val="finbal10"/>
      <sheetName val="SETUP"/>
      <sheetName val="KCC"/>
      <sheetName val="прочие"/>
      <sheetName val="US Dollar 2003"/>
      <sheetName val="SDR 2003"/>
      <sheetName val="#511BkRec"/>
      <sheetName val="#511-DEC97"/>
      <sheetName val="#511-SEPT97"/>
      <sheetName val="#511-OCT97"/>
      <sheetName val="#511-NOV97"/>
      <sheetName val=""/>
      <sheetName val="Форма2"/>
      <sheetName val="Hidden"/>
      <sheetName val="FIYATLAR"/>
      <sheetName val="Concentrate"/>
      <sheetName val="Проек_расх1"/>
      <sheetName val="Проч_расх_1"/>
      <sheetName val="Deep_Water_International"/>
      <sheetName val="Monthly_Graphs_01"/>
      <sheetName val="Monthly_Graphs_00"/>
      <sheetName val="Курс_валют"/>
      <sheetName val="ФОИ-Сен25_12"/>
      <sheetName val="Excess_Calc_Payroll"/>
      <sheetName val="Предпосылки"/>
      <sheetName val="Consolidator Inputs"/>
      <sheetName val="threshold table"/>
      <sheetName val="fes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3">
          <cell r="A3">
            <v>101</v>
          </cell>
        </row>
      </sheetData>
      <sheetData sheetId="39">
        <row r="3">
          <cell r="A3">
            <v>101</v>
          </cell>
        </row>
      </sheetData>
      <sheetData sheetId="40">
        <row r="3">
          <cell r="A3">
            <v>101</v>
          </cell>
        </row>
      </sheetData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сп.см."/>
      <sheetName val="из сем"/>
      <sheetName val="Instructions"/>
      <sheetName val="US Dollar 2003"/>
      <sheetName val="SDR 2003"/>
      <sheetName val="Captions"/>
      <sheetName val="1NK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Control Settings"/>
      <sheetName val="L&amp;E"/>
      <sheetName val="Const"/>
      <sheetName val="Dep_OpEx"/>
      <sheetName val="Input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U2 775 - COGS comparison per su"/>
      <sheetName val="Financial ratios А3"/>
      <sheetName val="2_2 ОтклОТМ"/>
      <sheetName val="1_3_2 ОТМ"/>
      <sheetName val="I. Прогноз доходов"/>
      <sheetName val="Production_ref_Q4"/>
      <sheetName val="Sales-COS"/>
      <sheetName val="SMSTemp"/>
      <sheetName val="Non-Statistical Sampling Master"/>
      <sheetName val="Global Data"/>
      <sheetName val="Cash flows - PBC"/>
      <sheetName val="FA register"/>
      <sheetName val="H3.100 Rollforward"/>
      <sheetName val="свод"/>
      <sheetName val="calc"/>
      <sheetName val="Налоги"/>
      <sheetName val="Б.мчас (П)"/>
      <sheetName val="Собственный капитал"/>
      <sheetName val="IS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5R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A-20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Common"/>
      <sheetName val="OPEX&amp;FIN"/>
      <sheetName val="Оборудование_стоим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pex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K-800 Imp. test"/>
      <sheetName val="Гр5(о)"/>
      <sheetName val="Макро"/>
      <sheetName val="$ IS"/>
      <sheetName val="7"/>
      <sheetName val="10"/>
      <sheetName val="УПРАВЛЕНИЕ11"/>
      <sheetName val="факс(2005-20гг_)"/>
      <sheetName val="Keys"/>
      <sheetName val="Precios"/>
      <sheetName val="Analytics"/>
      <sheetName val="FA Movement Kyrg"/>
      <sheetName val="Reference"/>
      <sheetName val="78"/>
      <sheetName val="PM-TE"/>
      <sheetName val="Test"/>
      <sheetName val="PIT&amp;PP(2)"/>
      <sheetName val="Settings"/>
      <sheetName val="153541"/>
      <sheetName val="Бюджет тек. затрат"/>
      <sheetName val="коммун."/>
      <sheetName val="Служебный ФКРБ"/>
      <sheetName val="Источник финансирования"/>
      <sheetName val="Способ закупки"/>
      <sheetName val="Тип пункта плана"/>
      <sheetName val="misc"/>
      <sheetName val="-расчет налогов от ФОТ  на 2014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etaData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fish"/>
      <sheetName val="ЛСЦ начисленное на 31.12.08"/>
      <sheetName val="ЛЛизинг начис. на 31.12.08"/>
      <sheetName val="ВОЛС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6 NK"/>
      <sheetName val="1кв. "/>
      <sheetName val="замер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Добыча_нефти46"/>
      <sheetName val="поставка_сравн13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PP&amp;E_mvt_for_20033"/>
      <sheetName val="FP20DB_(3)3"/>
      <sheetName val="Курс_валют3"/>
      <sheetName val="Другие_расходы3"/>
      <sheetName val="Форма_4_кап_зат-ты_(2)3"/>
      <sheetName val="2006_AJE_RJE3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АПК_реформа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FA_register2"/>
      <sheetName val="H3_100_Rollforward3"/>
      <sheetName val="Б_мчас_(П)3"/>
      <sheetName val="Собственный_капитал3"/>
      <sheetName val="2008_ГСМ3"/>
      <sheetName val="Плата_за_загрязнение_3"/>
      <sheetName val="факс(2005-20гг_)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1_(2)2"/>
      <sheetName val="ОТЧЕТ_КТЖ_01_01_092"/>
      <sheetName val="8180_(8181,8182)2"/>
      <sheetName val="Balance_Sheet2"/>
      <sheetName val="1_вариант__2009_2"/>
      <sheetName val="Список_документов2"/>
      <sheetName val="GAAP_TB_30_09_01__detail_p&amp;l2"/>
      <sheetName val="O_500_Property_Tax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SA_Procedures2"/>
      <sheetName val="ГМ_2"/>
      <sheetName val="форма_3_смета_затрат2"/>
      <sheetName val="Спр__раб_2"/>
      <sheetName val="Авансы_уплач,деньги_в_регионах3"/>
      <sheetName val="Авансы_уплач,деньги_в_регионах4"/>
      <sheetName val="PLтв_-_Б2"/>
      <sheetName val="K-800_Imp__test2"/>
      <sheetName val="$_IS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Служебный_ФКРБ1"/>
      <sheetName val="Источник_финансирования1"/>
      <sheetName val="Способ_закупки1"/>
      <sheetName val="Тип_пункта_плана1"/>
      <sheetName val="16_121"/>
      <sheetName val="Бюджет_тек__затрат2"/>
      <sheetName val="коммун_2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ТД_РАП1"/>
      <sheetName val="Все_ТЭП"/>
      <sheetName val="èç_ñåì"/>
      <sheetName val="Служебный_ФК"/>
      <sheetName val="КР з.ч"/>
      <sheetName val="Chart_data"/>
      <sheetName val="Project Detail Inputs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Lists"/>
      <sheetName val="[form.xls]6НК/"/>
      <sheetName val="[form.xls][form.xls]6НК/"/>
      <sheetName val="assumpt."/>
      <sheetName val="НДПИ"/>
      <sheetName val="CD-실적"/>
      <sheetName val="25. Hidden"/>
      <sheetName val="2. Inputs"/>
      <sheetName val="Залоги c RS"/>
      <sheetName val="MS"/>
      <sheetName val="FS-97"/>
      <sheetName val="Управление"/>
      <sheetName val="input_data"/>
      <sheetName val="Финбюджет свод "/>
      <sheetName val="Staff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всп"/>
      <sheetName val="6НК/_x0000_렀£"/>
      <sheetName val="Пром1"/>
      <sheetName val="Ural med"/>
      <sheetName val="CONB001A_010_30"/>
      <sheetName val="Store"/>
      <sheetName val="КС 2018"/>
      <sheetName val="Коэфф"/>
      <sheetName val="[form.xls]6НК/_x0000_렀£"/>
      <sheetName val="98-02E&amp;PSUM"/>
      <sheetName val="4НК"/>
      <sheetName val="БРК УЖ"/>
      <sheetName val="БРК ЮКО свод"/>
      <sheetName val="Сбер 1450"/>
      <sheetName val="Сбер 1300"/>
      <sheetName val="Сбер 2500"/>
      <sheetName val="Сбер 3750"/>
      <sheetName val="[form.xls]6НК/_x0000_�¹"/>
      <sheetName val="[form.xls][form.xls]6НК/_x0000_�¹"/>
      <sheetName val="Все виды материалов D`1-18"/>
      <sheetName val="b-4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3.ФОТ"/>
      <sheetName val="4.Налоги"/>
      <sheetName val="Исх"/>
      <sheetName val="WBS98"/>
      <sheetName val="Служебный ФК _x0000_"/>
      <sheetName val="Служебный ФК "/>
      <sheetName val="[form.xls][form.xls]6НК/_x0000_렀£"/>
      <sheetName val="6НК쌊 /_x0000_"/>
      <sheetName val="Конс "/>
      <sheetName val="Конфигурация МАКРО"/>
      <sheetName val="показатели"/>
      <sheetName val="3.3.31."/>
      <sheetName val="TMP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6НК쌊 /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ïîñòàâêà ñðàâí13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DATA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22"/>
      <sheetName val="ЗАО_н.ит_x0000_伔⡇躁⬦_x0011_[form.xl"/>
      <sheetName val="form.xls"/>
      <sheetName val="Depr"/>
      <sheetName val="ф 03а-03(1)"/>
      <sheetName val="консал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 refreshError="1"/>
      <sheetData sheetId="928" refreshError="1"/>
      <sheetData sheetId="929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/>
      <sheetData sheetId="1083"/>
      <sheetData sheetId="1084" refreshError="1"/>
      <sheetData sheetId="1085" refreshError="1"/>
      <sheetData sheetId="1086" refreshError="1"/>
      <sheetData sheetId="1087" refreshError="1"/>
      <sheetData sheetId="1088"/>
      <sheetData sheetId="1089"/>
      <sheetData sheetId="1090" refreshError="1"/>
      <sheetData sheetId="1091"/>
      <sheetData sheetId="1092"/>
      <sheetData sheetId="1093" refreshError="1"/>
      <sheetData sheetId="1094" refreshError="1"/>
      <sheetData sheetId="1095"/>
      <sheetData sheetId="1096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 refreshError="1"/>
      <sheetData sheetId="1126" refreshError="1"/>
      <sheetData sheetId="1127"/>
      <sheetData sheetId="1128"/>
      <sheetData sheetId="1129"/>
      <sheetData sheetId="1130"/>
      <sheetData sheetId="113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/>
      <sheetData sheetId="1151" refreshError="1"/>
      <sheetData sheetId="1152" refreshError="1"/>
      <sheetData sheetId="115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US Dollar 2003"/>
      <sheetName val="SDR 2003"/>
      <sheetName val="GAAP TB 31.12.01  detail p&amp;l"/>
      <sheetName val="Auxilliary_Info"/>
      <sheetName val="Links"/>
      <sheetName val="Статьи"/>
      <sheetName val="TB 2005"/>
      <sheetName val="1NK"/>
      <sheetName val="Hidden"/>
      <sheetName val="Betas by Sector"/>
      <sheetName val="RTS_tl"/>
      <sheetName val="Risk Country rating"/>
      <sheetName val="Risk Company Size"/>
      <sheetName val="GKO"/>
      <sheetName val="RTS"/>
      <sheetName val="I. Прогноз доходов"/>
      <sheetName val="TB KMG Fin 2007"/>
      <sheetName val="Форма2"/>
      <sheetName val="IAS0899"/>
      <sheetName val="Assumptions"/>
      <sheetName val="MAIN"/>
      <sheetName val=""/>
      <sheetName val="Consolidator Inputs"/>
      <sheetName val="D-BudgetControls"/>
      <sheetName val="DropDown"/>
      <sheetName val="AR Drop Downs"/>
      <sheetName val="17"/>
      <sheetName val="Drop Down"/>
      <sheetName val="K_760"/>
      <sheetName val="KAZAK_RECO_ST_99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Const"/>
      <sheetName val="Dep_OpEx"/>
      <sheetName val="25. Hidden"/>
      <sheetName val="2. Inputs"/>
      <sheetName val="AKTIVITE MALIYETI MP"/>
      <sheetName val="MALIYET GERCE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ISPAT KARMET</v>
          </cell>
        </row>
      </sheetData>
      <sheetData sheetId="34">
        <row r="1">
          <cell r="A1" t="str">
            <v>ISPAT KARMET</v>
          </cell>
          <cell r="AO1">
            <v>36360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  <cell r="AM4" t="str">
            <v>TOTAL 99</v>
          </cell>
          <cell r="AO4" t="str">
            <v>REMARKS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  <cell r="AL6" t="str">
            <v>TENGE X 1000</v>
          </cell>
          <cell r="AM6" t="str">
            <v>USD X 1000</v>
          </cell>
          <cell r="AN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  <cell r="AL11">
            <v>46154378.056999996</v>
          </cell>
          <cell r="AM11">
            <v>403621.52405056887</v>
          </cell>
          <cell r="AN11">
            <v>114.35063619455887</v>
          </cell>
        </row>
        <row r="12">
          <cell r="AL12">
            <v>0</v>
          </cell>
          <cell r="AM12">
            <v>0</v>
          </cell>
          <cell r="AN12" t="e">
            <v>#DIV/0!</v>
          </cell>
        </row>
        <row r="13">
          <cell r="A13" t="str">
            <v>Adjustments for KAS / IAS :</v>
          </cell>
          <cell r="AL13">
            <v>0</v>
          </cell>
          <cell r="AM13">
            <v>0</v>
          </cell>
          <cell r="AN13" t="e">
            <v>#DIV/0!</v>
          </cell>
        </row>
        <row r="14">
          <cell r="AL14">
            <v>0</v>
          </cell>
          <cell r="AM14">
            <v>0</v>
          </cell>
          <cell r="AN14" t="e">
            <v>#DIV/0!</v>
          </cell>
        </row>
        <row r="15">
          <cell r="A15" t="str">
            <v>Adjustments for Variable Cost  :</v>
          </cell>
          <cell r="AL15">
            <v>0</v>
          </cell>
          <cell r="AM15">
            <v>0</v>
          </cell>
          <cell r="AN15" t="e">
            <v>#DIV/0!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  <cell r="AL17">
            <v>46154378.056999996</v>
          </cell>
          <cell r="AM17">
            <v>403621.52405056887</v>
          </cell>
          <cell r="AN17">
            <v>114.35063619455887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  <cell r="AL19">
            <v>0</v>
          </cell>
          <cell r="AM19">
            <v>0</v>
          </cell>
          <cell r="AN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  <cell r="AL20">
            <v>0</v>
          </cell>
          <cell r="AM20">
            <v>-19193.899729765639</v>
          </cell>
          <cell r="AN20">
            <v>0</v>
          </cell>
          <cell r="AO20" t="str">
            <v>Reversal of $ translation of Exchange Gain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  <cell r="AL21">
            <v>0</v>
          </cell>
          <cell r="AM21">
            <v>1505.3817125611022</v>
          </cell>
          <cell r="AN21">
            <v>0</v>
          </cell>
          <cell r="AO21" t="str">
            <v>Reversal of $ translation of Exchange Loss</v>
          </cell>
        </row>
        <row r="22">
          <cell r="AL22">
            <v>0</v>
          </cell>
          <cell r="AM22">
            <v>0</v>
          </cell>
          <cell r="AN22" t="e">
            <v>#DIV/0!</v>
          </cell>
        </row>
        <row r="23">
          <cell r="A23" t="str">
            <v>Journal Entry Trf to Other Income</v>
          </cell>
          <cell r="AL23">
            <v>-123725</v>
          </cell>
          <cell r="AM23">
            <v>-1414</v>
          </cell>
          <cell r="AN23">
            <v>87.5</v>
          </cell>
          <cell r="AO23" t="str">
            <v>Contra Cost of Sales $ 839 /other income $ 575 TH</v>
          </cell>
        </row>
        <row r="24">
          <cell r="AL24">
            <v>0</v>
          </cell>
          <cell r="AM24">
            <v>0</v>
          </cell>
          <cell r="AN24" t="e">
            <v>#DIV/0!</v>
          </cell>
          <cell r="AO24" t="str">
            <v>Contra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  <cell r="AL26">
            <v>46030653.056999996</v>
          </cell>
          <cell r="AM26">
            <v>384519.00603336433</v>
          </cell>
          <cell r="AN26">
            <v>119.70969531999144</v>
          </cell>
        </row>
        <row r="27">
          <cell r="AL27">
            <v>0</v>
          </cell>
          <cell r="AM27">
            <v>0</v>
          </cell>
          <cell r="AO27" t="str">
            <v>check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  <cell r="AL33">
            <v>-36629683.674000002</v>
          </cell>
          <cell r="AM33">
            <v>-329605.39022939093</v>
          </cell>
          <cell r="AN33">
            <v>111.13193157583784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  <cell r="AL40">
            <v>-367431</v>
          </cell>
          <cell r="AM40">
            <v>6645</v>
          </cell>
          <cell r="AN40">
            <v>-55.29435665914221</v>
          </cell>
          <cell r="AO40" t="str">
            <v>Contra Inventory A/c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  <cell r="AL42">
            <v>368425</v>
          </cell>
          <cell r="AM42">
            <v>-3752</v>
          </cell>
          <cell r="AN42">
            <v>-98.194296375266518</v>
          </cell>
          <cell r="AO42" t="str">
            <v>Contra Inventory A/c</v>
          </cell>
        </row>
        <row r="43">
          <cell r="A43" t="str">
            <v>incorporated for the month</v>
          </cell>
          <cell r="AO43" t="str">
            <v>( refer Inventory Schedule )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  <cell r="AL45">
            <v>-36628689.674000002</v>
          </cell>
          <cell r="AM45">
            <v>-326712.39022939093</v>
          </cell>
          <cell r="AN45">
            <v>112.11294939956917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  <cell r="AL47">
            <v>0</v>
          </cell>
          <cell r="AM47">
            <v>0</v>
          </cell>
          <cell r="AN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  <cell r="AL49">
            <v>881705</v>
          </cell>
          <cell r="AM49">
            <v>287.30000000000018</v>
          </cell>
          <cell r="AN49">
            <v>3068.9349112426016</v>
          </cell>
          <cell r="AO49" t="str">
            <v>Contra Inter Unit a/c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  <cell r="AL51">
            <v>-84042.7</v>
          </cell>
          <cell r="AM51">
            <v>-798</v>
          </cell>
          <cell r="AN51">
            <v>105.31666666666666</v>
          </cell>
          <cell r="AO51" t="str">
            <v>Contra - RBL not provided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  <cell r="AL54">
            <v>0</v>
          </cell>
          <cell r="AM54">
            <v>0</v>
          </cell>
          <cell r="AN54" t="e">
            <v>#DIV/0!</v>
          </cell>
          <cell r="AO54" t="str">
            <v>Contra Fixed Assets</v>
          </cell>
        </row>
        <row r="55">
          <cell r="AL55">
            <v>0</v>
          </cell>
          <cell r="AM55">
            <v>0</v>
          </cell>
          <cell r="AN55" t="e">
            <v>#DIV/0!</v>
          </cell>
          <cell r="AO55" t="str">
            <v>( Refer Fixed Assets schedule )</v>
          </cell>
        </row>
        <row r="56">
          <cell r="AL56">
            <v>0</v>
          </cell>
          <cell r="AM56">
            <v>0</v>
          </cell>
          <cell r="AN56" t="e">
            <v>#DIV/0!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  <cell r="AL57">
            <v>0</v>
          </cell>
          <cell r="AM57">
            <v>0</v>
          </cell>
          <cell r="AN57" t="e">
            <v>#DIV/0!</v>
          </cell>
          <cell r="AO57" t="str">
            <v>Contra Trade &amp; Other Creditors</v>
          </cell>
        </row>
        <row r="58">
          <cell r="AL58">
            <v>0</v>
          </cell>
          <cell r="AM58">
            <v>0</v>
          </cell>
          <cell r="AN58" t="e">
            <v>#DIV/0!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  <cell r="AL59">
            <v>0</v>
          </cell>
          <cell r="AM59">
            <v>0</v>
          </cell>
          <cell r="AN59" t="e">
            <v>#DIV/0!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  <cell r="AL62">
            <v>0</v>
          </cell>
          <cell r="AM62">
            <v>0</v>
          </cell>
          <cell r="AN62" t="e">
            <v>#DIV/0!</v>
          </cell>
        </row>
        <row r="65">
          <cell r="AL65">
            <v>0</v>
          </cell>
          <cell r="AM65">
            <v>0</v>
          </cell>
          <cell r="AN65" t="e">
            <v>#DIV/0!</v>
          </cell>
          <cell r="AO65" t="str">
            <v>Contra COS</v>
          </cell>
        </row>
        <row r="68">
          <cell r="AL68">
            <v>0</v>
          </cell>
          <cell r="AM68">
            <v>0</v>
          </cell>
          <cell r="AN68" t="e">
            <v>#DIV/0!</v>
          </cell>
          <cell r="AO68" t="str">
            <v>Contra Fixed Assets</v>
          </cell>
        </row>
        <row r="70">
          <cell r="AL70">
            <v>0</v>
          </cell>
          <cell r="AM70">
            <v>0</v>
          </cell>
          <cell r="AN70" t="e">
            <v>#DIV/0!</v>
          </cell>
          <cell r="AO70" t="str">
            <v>Contra Fixed Assets</v>
          </cell>
        </row>
        <row r="72">
          <cell r="AL72">
            <v>0</v>
          </cell>
          <cell r="AM72">
            <v>0</v>
          </cell>
          <cell r="AN72" t="e">
            <v>#DIV/0!</v>
          </cell>
          <cell r="AO72" t="str">
            <v>Contra Fixed Assets</v>
          </cell>
        </row>
        <row r="74">
          <cell r="AL74">
            <v>0</v>
          </cell>
          <cell r="AM74">
            <v>0</v>
          </cell>
          <cell r="AN74" t="e">
            <v>#DIV/0!</v>
          </cell>
          <cell r="AO74" t="str">
            <v>Contra Fixed Assets</v>
          </cell>
        </row>
        <row r="76">
          <cell r="AL76">
            <v>0</v>
          </cell>
          <cell r="AM76">
            <v>0</v>
          </cell>
          <cell r="AN76" t="e">
            <v>#DIV/0!</v>
          </cell>
          <cell r="AO76" t="str">
            <v>Contra Trade &amp; Other Creditors</v>
          </cell>
        </row>
        <row r="78">
          <cell r="AL78">
            <v>0</v>
          </cell>
          <cell r="AM78">
            <v>0</v>
          </cell>
          <cell r="AN78" t="e">
            <v>#DIV/0!</v>
          </cell>
          <cell r="AO78" t="str">
            <v>Contra Investments</v>
          </cell>
        </row>
        <row r="80">
          <cell r="AL80">
            <v>0</v>
          </cell>
          <cell r="AM80">
            <v>0</v>
          </cell>
          <cell r="AN80" t="e">
            <v>#DIV/0!</v>
          </cell>
          <cell r="AO80" t="str">
            <v>Contra Accounts Receivable</v>
          </cell>
        </row>
        <row r="82">
          <cell r="AL82">
            <v>0</v>
          </cell>
          <cell r="AM82">
            <v>0</v>
          </cell>
          <cell r="AN82" t="e">
            <v>#DIV/0!</v>
          </cell>
          <cell r="AO82" t="str">
            <v>Contra Retirement benefit liability</v>
          </cell>
        </row>
        <row r="85">
          <cell r="AL85">
            <v>0</v>
          </cell>
          <cell r="AM85">
            <v>0</v>
          </cell>
          <cell r="AN85" t="e">
            <v>#DIV/0!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  <cell r="AL87">
            <v>-35831027.374000005</v>
          </cell>
          <cell r="AM87">
            <v>-327223.09022939095</v>
          </cell>
          <cell r="AN87">
            <v>109.50030252718911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  <cell r="AL89">
            <v>659938</v>
          </cell>
          <cell r="AM89">
            <v>6735.0560988413363</v>
          </cell>
          <cell r="AN89">
            <v>97.98552384939039</v>
          </cell>
          <cell r="AO89" t="str">
            <v xml:space="preserve">Contra Creditors 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  <cell r="AL90">
            <v>0.20000000001164153</v>
          </cell>
          <cell r="AM90">
            <v>0</v>
          </cell>
          <cell r="AN90" t="e">
            <v>#DIV/0!</v>
          </cell>
          <cell r="AO90" t="str">
            <v xml:space="preserve">Contra Creditors 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  <cell r="AL91">
            <v>-124350</v>
          </cell>
          <cell r="AM91">
            <v>3647</v>
          </cell>
          <cell r="AN91">
            <v>-34.096517685769122</v>
          </cell>
          <cell r="AO91" t="str">
            <v>Contra Inventory A/c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  <cell r="AL93">
            <v>135080</v>
          </cell>
          <cell r="AM93">
            <v>-2675</v>
          </cell>
          <cell r="AN93">
            <v>-50.497196261682241</v>
          </cell>
          <cell r="AO93" t="str">
            <v>Contra Inventory A/c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  <cell r="AL95">
            <v>0</v>
          </cell>
          <cell r="AM95">
            <v>0</v>
          </cell>
          <cell r="AN95" t="e">
            <v>#DIV/0!</v>
          </cell>
          <cell r="AO95" t="str">
            <v>Contra PPE a/c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  <cell r="AL97">
            <v>0</v>
          </cell>
          <cell r="AM97">
            <v>383.72555828026299</v>
          </cell>
          <cell r="AN97">
            <v>0</v>
          </cell>
          <cell r="AO97" t="str">
            <v>Reversal of $ translation of Exchange Gain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  <cell r="AL98">
            <v>0</v>
          </cell>
          <cell r="AM98">
            <v>11969.285030861232</v>
          </cell>
          <cell r="AN98">
            <v>0</v>
          </cell>
          <cell r="AO98" t="str">
            <v>Reversal of $ translation of Exchange Loss</v>
          </cell>
        </row>
        <row r="99">
          <cell r="AL99">
            <v>0</v>
          </cell>
          <cell r="AM99">
            <v>0</v>
          </cell>
          <cell r="AN99" t="e">
            <v>#DIV/0!</v>
          </cell>
        </row>
        <row r="100">
          <cell r="A100" t="str">
            <v>Trf from sales</v>
          </cell>
          <cell r="AL100">
            <v>73413</v>
          </cell>
          <cell r="AM100">
            <v>839</v>
          </cell>
          <cell r="AN100">
            <v>87.500595947556619</v>
          </cell>
          <cell r="AO100" t="str">
            <v>Contra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  <cell r="AL101">
            <v>0</v>
          </cell>
          <cell r="AM101">
            <v>0</v>
          </cell>
          <cell r="AN101" t="e">
            <v>#DIV/0!</v>
          </cell>
          <cell r="AO101" t="str">
            <v>Contra Creditor</v>
          </cell>
        </row>
        <row r="102">
          <cell r="A102" t="str">
            <v>Provision for Doubtful Debts 99</v>
          </cell>
          <cell r="AL102">
            <v>0</v>
          </cell>
          <cell r="AM102">
            <v>0</v>
          </cell>
          <cell r="AN102" t="e">
            <v>#DIV/0!</v>
          </cell>
          <cell r="AO102" t="str">
            <v>Contra A/receivable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  <cell r="AL103">
            <v>0</v>
          </cell>
          <cell r="AM103">
            <v>0</v>
          </cell>
          <cell r="AN103" t="e">
            <v>#DIV/0!</v>
          </cell>
          <cell r="AO103" t="str">
            <v>Contra Inventory</v>
          </cell>
        </row>
        <row r="104">
          <cell r="A104" t="str">
            <v>( 7298-4380 = 2918 )</v>
          </cell>
          <cell r="AL104">
            <v>0</v>
          </cell>
          <cell r="AM104">
            <v>0</v>
          </cell>
          <cell r="AN104" t="e">
            <v>#DIV/0!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  <cell r="AL105">
            <v>0</v>
          </cell>
          <cell r="AM105">
            <v>10500</v>
          </cell>
          <cell r="AN105">
            <v>0</v>
          </cell>
          <cell r="AO105" t="str">
            <v>Contra RBL</v>
          </cell>
        </row>
        <row r="106">
          <cell r="A106" t="str">
            <v>- Relating to $ ( as its devaluation factor ) tenge taken to Reserves</v>
          </cell>
          <cell r="AL106">
            <v>0</v>
          </cell>
          <cell r="AM106">
            <v>0</v>
          </cell>
          <cell r="AN106" t="e">
            <v>#DIV/0!</v>
          </cell>
        </row>
        <row r="107">
          <cell r="AL107">
            <v>0</v>
          </cell>
          <cell r="AM107">
            <v>0</v>
          </cell>
          <cell r="AN107" t="e">
            <v>#DIV/0!</v>
          </cell>
        </row>
        <row r="108">
          <cell r="A108" t="str">
            <v>Accounting of $ translation from KZT 99</v>
          </cell>
          <cell r="R108">
            <v>-38301</v>
          </cell>
          <cell r="AL108">
            <v>0</v>
          </cell>
          <cell r="AM108">
            <v>-38301</v>
          </cell>
          <cell r="AN108">
            <v>0</v>
          </cell>
          <cell r="AO108" t="str">
            <v>No Contra</v>
          </cell>
        </row>
        <row r="109">
          <cell r="A109" t="str">
            <v>Accounting of $ translation from KZT 98</v>
          </cell>
          <cell r="R109">
            <v>-6689</v>
          </cell>
          <cell r="AL109">
            <v>0</v>
          </cell>
          <cell r="AM109">
            <v>-6689</v>
          </cell>
          <cell r="AN109">
            <v>0</v>
          </cell>
          <cell r="AO109" t="str">
            <v>No Contra</v>
          </cell>
        </row>
        <row r="110">
          <cell r="A110" t="str">
            <v>Accounting of Inventory Valuation for FIFO</v>
          </cell>
          <cell r="R110">
            <v>23824</v>
          </cell>
          <cell r="AL110">
            <v>0</v>
          </cell>
          <cell r="AM110">
            <v>23824</v>
          </cell>
          <cell r="AN110">
            <v>0</v>
          </cell>
          <cell r="AO110" t="str">
            <v>Contra Inventory</v>
          </cell>
        </row>
        <row r="111">
          <cell r="AL111">
            <v>0</v>
          </cell>
          <cell r="AM111">
            <v>0</v>
          </cell>
          <cell r="AN111" t="e">
            <v>#DIV/0!</v>
          </cell>
        </row>
        <row r="112">
          <cell r="AL112">
            <v>0</v>
          </cell>
          <cell r="AM112">
            <v>0</v>
          </cell>
          <cell r="AN112" t="e">
            <v>#DIV/0!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  <cell r="AL114">
            <v>-35086946.174000002</v>
          </cell>
          <cell r="AM114">
            <v>-316990.02354140813</v>
          </cell>
          <cell r="AN114">
            <v>110.68785629910093</v>
          </cell>
        </row>
        <row r="115">
          <cell r="AL115">
            <v>0</v>
          </cell>
          <cell r="AM115">
            <v>0</v>
          </cell>
          <cell r="AO115" t="str">
            <v>check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  <cell r="AL121">
            <v>-26720.818000000003</v>
          </cell>
          <cell r="AM121">
            <v>-173.22197193877741</v>
          </cell>
          <cell r="AN121">
            <v>154.2576712464863</v>
          </cell>
        </row>
        <row r="123">
          <cell r="A123" t="str">
            <v>Jentry entry  trf Sales</v>
          </cell>
          <cell r="AL123">
            <v>50312</v>
          </cell>
          <cell r="AM123">
            <v>575</v>
          </cell>
          <cell r="AN123">
            <v>87.499130434782614</v>
          </cell>
          <cell r="AO123" t="str">
            <v>Contra sales</v>
          </cell>
        </row>
        <row r="125">
          <cell r="AL125">
            <v>0</v>
          </cell>
          <cell r="AM125">
            <v>0</v>
          </cell>
          <cell r="AN125" t="e">
            <v>#DIV/0!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  <cell r="AL127">
            <v>0</v>
          </cell>
          <cell r="AM127">
            <v>0</v>
          </cell>
          <cell r="AN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  <cell r="AL129">
            <v>23591.182000000001</v>
          </cell>
          <cell r="AM129">
            <v>401.77802806122259</v>
          </cell>
          <cell r="AN129">
            <v>58.716954020206394</v>
          </cell>
        </row>
        <row r="130">
          <cell r="AL130">
            <v>-3.637978807091713E-12</v>
          </cell>
          <cell r="AM130">
            <v>0</v>
          </cell>
          <cell r="AO130" t="str">
            <v>check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  <cell r="AL135">
            <v>-696763.0909999999</v>
          </cell>
          <cell r="AM135">
            <v>-5425.4355503607421</v>
          </cell>
          <cell r="AN135">
            <v>128.4252820870154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  <cell r="AL137">
            <v>-196500.15000000002</v>
          </cell>
          <cell r="AM137">
            <v>-1500.33</v>
          </cell>
          <cell r="AN137">
            <v>130.97128631701028</v>
          </cell>
          <cell r="AO137" t="str">
            <v>Contra Accounts payable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  <cell r="AL138">
            <v>0</v>
          </cell>
          <cell r="AM138">
            <v>0</v>
          </cell>
          <cell r="AN138" t="e">
            <v>#DIV/0!</v>
          </cell>
          <cell r="AO138" t="str">
            <v>Contra Accounts payable</v>
          </cell>
        </row>
        <row r="139">
          <cell r="A139" t="str">
            <v>corrected to actuals as per payments made on 17/5/99 not provided in books</v>
          </cell>
          <cell r="AL139">
            <v>0</v>
          </cell>
          <cell r="AM139">
            <v>0</v>
          </cell>
          <cell r="AN139" t="e">
            <v>#DIV/0!</v>
          </cell>
        </row>
        <row r="140">
          <cell r="A140" t="str">
            <v xml:space="preserve">provided in IAS and reversal of prov made in Nov and Dec 98 </v>
          </cell>
          <cell r="AL140">
            <v>0</v>
          </cell>
          <cell r="AM140">
            <v>0</v>
          </cell>
          <cell r="AN140" t="e">
            <v>#DIV/0!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  <cell r="AL141">
            <v>-888573</v>
          </cell>
          <cell r="AM141">
            <v>-6783</v>
          </cell>
          <cell r="AN141">
            <v>131</v>
          </cell>
          <cell r="AO141" t="str">
            <v>Contra Loan from Shareholders a/c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  <cell r="AL142">
            <v>135169</v>
          </cell>
          <cell r="AM142">
            <v>1613</v>
          </cell>
          <cell r="AN142">
            <v>83.799752014879104</v>
          </cell>
          <cell r="AO142" t="str">
            <v>Contra Trade Creditors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  <cell r="AL145">
            <v>-1646667.2409999999</v>
          </cell>
          <cell r="AM145">
            <v>-12095.765550360742</v>
          </cell>
          <cell r="AN145">
            <v>136.13584308856665</v>
          </cell>
        </row>
        <row r="146">
          <cell r="AL146">
            <v>0</v>
          </cell>
          <cell r="AM146">
            <v>0</v>
          </cell>
          <cell r="AO146" t="str">
            <v>check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  <cell r="AL151">
            <v>-1524007.2050000001</v>
          </cell>
          <cell r="AM151">
            <v>-14655.38853958264</v>
          </cell>
          <cell r="AN151">
            <v>103.98954629444448</v>
          </cell>
          <cell r="AO151" t="str">
            <v>Contra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  <cell r="AL153">
            <v>1524007.2050000001</v>
          </cell>
          <cell r="AM153">
            <v>14655.38853958264</v>
          </cell>
          <cell r="AN153">
            <v>103.98954629444448</v>
          </cell>
          <cell r="AO153" t="str">
            <v>Contra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  <cell r="AL155">
            <v>-2938116</v>
          </cell>
          <cell r="AM155">
            <v>-43188</v>
          </cell>
          <cell r="AN155">
            <v>68.030841900527918</v>
          </cell>
          <cell r="AO155" t="str">
            <v>Contra Fixed Assets</v>
          </cell>
        </row>
        <row r="156">
          <cell r="AO156" t="str">
            <v>( Refer Fixed assets Schedule)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  <cell r="AL159">
            <v>-2938116</v>
          </cell>
          <cell r="AM159">
            <v>-43188</v>
          </cell>
          <cell r="AN159">
            <v>68.030841900527918</v>
          </cell>
        </row>
        <row r="161">
          <cell r="AL161">
            <v>0</v>
          </cell>
          <cell r="AM161">
            <v>0</v>
          </cell>
          <cell r="AO161" t="str">
            <v>check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  <cell r="AL165">
            <v>-23265041.75</v>
          </cell>
          <cell r="AM165">
            <v>-200148.72399091319</v>
          </cell>
          <cell r="AN165">
            <v>116.23877128018184</v>
          </cell>
        </row>
        <row r="166">
          <cell r="A166" t="str">
            <v xml:space="preserve">Revaluation $ Liability Shareholders Loan a/c corrected in local books </v>
          </cell>
          <cell r="AL166">
            <v>0</v>
          </cell>
          <cell r="AM166">
            <v>0</v>
          </cell>
          <cell r="AN166" t="e">
            <v>#DIV/0!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  <cell r="AL167">
            <v>534898.32400000002</v>
          </cell>
          <cell r="AM167">
            <v>200373.23679958054</v>
          </cell>
          <cell r="AN167">
            <v>2.6695098234851682</v>
          </cell>
          <cell r="AO167" t="str">
            <v>No Contra for $ accounts as related to revaluation</v>
          </cell>
        </row>
        <row r="169">
          <cell r="S169">
            <v>131</v>
          </cell>
          <cell r="AL169">
            <v>0</v>
          </cell>
          <cell r="AM169">
            <v>0</v>
          </cell>
          <cell r="AN169" t="e">
            <v>#DIV/0!</v>
          </cell>
          <cell r="AO169" t="str">
            <v>Contra RBL</v>
          </cell>
        </row>
        <row r="171">
          <cell r="AO171" t="str">
            <v>related on $ liabilities - shareholders loan,RBLand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  <cell r="AL172">
            <v>-22730143.425999999</v>
          </cell>
          <cell r="AM172">
            <v>224.51280866735033</v>
          </cell>
          <cell r="AN172">
            <v>-101242.07861867758</v>
          </cell>
          <cell r="AO172" t="str">
            <v>EBRD/IFC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  <cell r="AL174">
            <v>782097.29999999958</v>
          </cell>
          <cell r="AM174">
            <v>0</v>
          </cell>
          <cell r="AN174" t="e">
            <v>#DIV/0!</v>
          </cell>
          <cell r="AO174" t="str">
            <v>Contra Balance Sheet items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  <cell r="AL177">
            <v>-21948046.125999998</v>
          </cell>
          <cell r="AM177">
            <v>224.51280866734339</v>
          </cell>
          <cell r="AN177">
            <v>-97758.547747358258</v>
          </cell>
        </row>
        <row r="178">
          <cell r="AL178">
            <v>0</v>
          </cell>
          <cell r="AM178">
            <v>6.9348971010185778E-12</v>
          </cell>
          <cell r="AO178" t="str">
            <v>check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  <cell r="AL185">
            <v>0</v>
          </cell>
          <cell r="AM185">
            <v>0</v>
          </cell>
          <cell r="AN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  <cell r="AL187">
            <v>2423448</v>
          </cell>
          <cell r="AM187">
            <v>33036</v>
          </cell>
          <cell r="AN187">
            <v>73.357791500181619</v>
          </cell>
          <cell r="AO187" t="str">
            <v>refer Negative Goodwill schedule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  <cell r="AL189">
            <v>0</v>
          </cell>
          <cell r="AM189">
            <v>0</v>
          </cell>
          <cell r="AN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  <cell r="AL191">
            <v>0</v>
          </cell>
          <cell r="AM191">
            <v>0</v>
          </cell>
          <cell r="AN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  <cell r="AL195">
            <v>2423448</v>
          </cell>
          <cell r="AM195">
            <v>33036</v>
          </cell>
          <cell r="AN195">
            <v>73.357791500181619</v>
          </cell>
        </row>
        <row r="196">
          <cell r="AL196">
            <v>0</v>
          </cell>
          <cell r="AM196">
            <v>0</v>
          </cell>
          <cell r="AO196" t="str">
            <v>check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  <cell r="AL201">
            <v>0</v>
          </cell>
          <cell r="AM201">
            <v>0</v>
          </cell>
          <cell r="AN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  <cell r="AL203">
            <v>-25187</v>
          </cell>
          <cell r="AM203">
            <v>-287</v>
          </cell>
          <cell r="AN203">
            <v>87.759581881533094</v>
          </cell>
          <cell r="AO203" t="str">
            <v>Contra Income Tax payable a/c</v>
          </cell>
        </row>
        <row r="204">
          <cell r="A204" t="str">
            <v>Current Income tax expense</v>
          </cell>
          <cell r="AL204">
            <v>0</v>
          </cell>
          <cell r="AM204">
            <v>0</v>
          </cell>
          <cell r="AN204" t="e">
            <v>#DIV/0!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  <cell r="AL205">
            <v>0</v>
          </cell>
          <cell r="AM205">
            <v>7950</v>
          </cell>
          <cell r="AN205">
            <v>0</v>
          </cell>
          <cell r="AO205" t="str">
            <v>Contra Deferred tax liability a/c ( Long Term )</v>
          </cell>
        </row>
        <row r="206">
          <cell r="A206" t="str">
            <v>Current Deferred tax liability ( for KAS )</v>
          </cell>
          <cell r="AL206">
            <v>0</v>
          </cell>
          <cell r="AM206">
            <v>0</v>
          </cell>
          <cell r="AN206" t="e">
            <v>#DIV/0!</v>
          </cell>
          <cell r="AO206" t="str">
            <v>Contra Deferred tax liability a/c ( short term  )</v>
          </cell>
        </row>
        <row r="207">
          <cell r="A207" t="str">
            <v xml:space="preserve">Reversal of Deferred tax liability opening balance </v>
          </cell>
          <cell r="AL207">
            <v>0</v>
          </cell>
          <cell r="AM207">
            <v>0</v>
          </cell>
          <cell r="AN207" t="e">
            <v>#DIV/0!</v>
          </cell>
          <cell r="AO207" t="str">
            <v>Contra Deferred tax liability a/c ( short term  )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  <cell r="AL209">
            <v>-25187</v>
          </cell>
          <cell r="AM209">
            <v>7663</v>
          </cell>
          <cell r="AN209">
            <v>-3.2868328330940884</v>
          </cell>
        </row>
        <row r="212">
          <cell r="AL212">
            <v>0</v>
          </cell>
          <cell r="AM212">
            <v>0</v>
          </cell>
          <cell r="AN212" t="e">
            <v>#DIV/0!</v>
          </cell>
        </row>
        <row r="213">
          <cell r="AL213">
            <v>0</v>
          </cell>
          <cell r="AM213">
            <v>0</v>
          </cell>
          <cell r="AN213" t="e">
            <v>#DIV/0!</v>
          </cell>
        </row>
        <row r="214">
          <cell r="AL214">
            <v>0</v>
          </cell>
          <cell r="AM214">
            <v>0</v>
          </cell>
          <cell r="AN214" t="e">
            <v>#DIV/0!</v>
          </cell>
        </row>
        <row r="215">
          <cell r="AL215">
            <v>0</v>
          </cell>
          <cell r="AM215">
            <v>0</v>
          </cell>
          <cell r="AN215" t="e">
            <v>#DIV/0!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  <cell r="AL217">
            <v>-25187</v>
          </cell>
          <cell r="AM217">
            <v>7663</v>
          </cell>
          <cell r="AN217">
            <v>-3.2868328330940884</v>
          </cell>
        </row>
        <row r="218">
          <cell r="AL218">
            <v>0</v>
          </cell>
          <cell r="AM218">
            <v>0</v>
          </cell>
          <cell r="AO218" t="str">
            <v>check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  <cell r="AL223">
            <v>0</v>
          </cell>
          <cell r="AM223">
            <v>0</v>
          </cell>
          <cell r="AN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  <cell r="AL226">
            <v>-53496</v>
          </cell>
          <cell r="AM226">
            <v>-526.1726854333931</v>
          </cell>
          <cell r="AN226">
            <v>101.67004384869752</v>
          </cell>
          <cell r="AO226" t="str">
            <v>Contra Reserves a/c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  <cell r="AL228">
            <v>-53496</v>
          </cell>
          <cell r="AM228">
            <v>-526.1726854333931</v>
          </cell>
          <cell r="AN228">
            <v>101.67004384869752</v>
          </cell>
        </row>
        <row r="230">
          <cell r="AL230">
            <v>0</v>
          </cell>
          <cell r="AM230">
            <v>0</v>
          </cell>
          <cell r="AN230" t="e">
            <v>#DIV/0!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  <cell r="AL234">
            <v>-53496</v>
          </cell>
          <cell r="AM234">
            <v>-526.1726854333931</v>
          </cell>
          <cell r="AN234">
            <v>101.67004384869752</v>
          </cell>
        </row>
        <row r="235">
          <cell r="AL235">
            <v>0</v>
          </cell>
          <cell r="AM235">
            <v>0</v>
          </cell>
          <cell r="AO235" t="str">
            <v>check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  <cell r="AL240">
            <v>-15987838.481000006</v>
          </cell>
          <cell r="AM240">
            <v>-146386.63623161742</v>
          </cell>
          <cell r="AN240">
            <v>109.21651656578513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  <cell r="AL243">
            <v>2767072.1790000014</v>
          </cell>
          <cell r="AM243">
            <v>199430.97132450808</v>
          </cell>
          <cell r="AN243">
            <v>13.874836795020693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  <cell r="AL245">
            <v>-13220766.302000005</v>
          </cell>
          <cell r="AM245">
            <v>53044.335092890644</v>
          </cell>
          <cell r="AN245">
            <v>-249.23992880385714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  <cell r="AL248">
            <v>-15987838.481000006</v>
          </cell>
          <cell r="AM248">
            <v>-146386.63623161748</v>
          </cell>
          <cell r="AN248">
            <v>109.21651656578508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  <cell r="AL250">
            <v>0</v>
          </cell>
          <cell r="AM250">
            <v>0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  <cell r="AL255">
            <v>9524694.3829999939</v>
          </cell>
          <cell r="AM255">
            <v>74016.133821177937</v>
          </cell>
          <cell r="AN255">
            <v>128.68402997124301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  <cell r="AL257">
            <v>10199625.682999991</v>
          </cell>
          <cell r="AM257">
            <v>57295.915803973388</v>
          </cell>
          <cell r="AN257">
            <v>178.01662718676121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  <cell r="AL259">
            <v>744081.20000000298</v>
          </cell>
          <cell r="AM259">
            <v>10233.06668798282</v>
          </cell>
          <cell r="AN259">
            <v>72.713412575900932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  <cell r="AL261">
            <v>10943706.882999994</v>
          </cell>
          <cell r="AM261">
            <v>67528.982491956209</v>
          </cell>
          <cell r="AN261">
            <v>162.05940737080655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  <cell r="AL263">
            <v>-1419012.5</v>
          </cell>
          <cell r="AM263">
            <v>6487.1513292217278</v>
          </cell>
          <cell r="AN263">
            <v>-218.74200677391025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1">
          <cell r="A1" t="str">
            <v>ISPAT KARMET</v>
          </cell>
        </row>
      </sheetData>
      <sheetData sheetId="98">
        <row r="1">
          <cell r="A1" t="str">
            <v>ISPAT KARMET</v>
          </cell>
        </row>
      </sheetData>
      <sheetData sheetId="99">
        <row r="1">
          <cell r="A1" t="str">
            <v>ISPAT KARMET</v>
          </cell>
        </row>
      </sheetData>
      <sheetData sheetId="100">
        <row r="1">
          <cell r="A1" t="str">
            <v>ISPAT KARMET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1">
          <cell r="A1" t="str">
            <v>ISPAT KARMET</v>
          </cell>
        </row>
      </sheetData>
      <sheetData sheetId="131">
        <row r="1">
          <cell r="A1" t="str">
            <v>ISPAT KARMET</v>
          </cell>
        </row>
      </sheetData>
      <sheetData sheetId="132">
        <row r="1">
          <cell r="A1" t="str">
            <v>ISPAT KARMET</v>
          </cell>
        </row>
      </sheetData>
      <sheetData sheetId="133">
        <row r="1">
          <cell r="A1" t="str">
            <v>ISPAT KARMET</v>
          </cell>
        </row>
      </sheetData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ЯНВАРЬ"/>
      <sheetName val="Форма1"/>
      <sheetName val="FES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База"/>
      <sheetName val="Труд"/>
      <sheetName val="2БО"/>
      <sheetName val="2НК"/>
      <sheetName val="Info"/>
      <sheetName val="OffshoreBatchReport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Управление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Лист5"/>
      <sheetName val="Loaded"/>
      <sheetName val="Links"/>
      <sheetName val="Hidden"/>
      <sheetName val="Sample"/>
      <sheetName val="name"/>
      <sheetName val="PROGNOS"/>
      <sheetName val="свод"/>
      <sheetName val="группа"/>
      <sheetName val="Норм потери_БУ"/>
      <sheetName val="Перечень данных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Плата по %"/>
      <sheetName val="Sheet1"/>
      <sheetName val="Важн_20043"/>
      <sheetName val="KAZAK_RECO_ST_991"/>
      <sheetName val="Profit_&amp;_Loss_Total1"/>
      <sheetName val="7_11"/>
      <sheetName val="Баланс_ТД1"/>
      <sheetName val="57_1NKs_плюс_АА_Н1"/>
      <sheetName val="2_2_ОтклОТМ"/>
      <sheetName val="1_3_2_ОТМ"/>
      <sheetName val="ГСМ_Гараж1"/>
      <sheetName val="ГСМ_по_инвест1"/>
      <sheetName val="Запчасти_Гараж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Стор_Орг_РМУ1"/>
      <sheetName val="ЗАО_н_ит"/>
      <sheetName val="Сдача_"/>
      <sheetName val="Норм_потери_БУ"/>
      <sheetName val="Перечень_данных1"/>
      <sheetName val="Плата_по_%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Settings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ремонтТ9"/>
      <sheetName val="_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Captions"/>
      <sheetName val="Содержание"/>
      <sheetName val="Форма2"/>
      <sheetName val="6НК-cт."/>
      <sheetName val="KAZAK RECO ST 99"/>
      <sheetName val="TB"/>
      <sheetName val="PR CN"/>
      <sheetName val="из сем"/>
      <sheetName val="свод по доходам"/>
      <sheetName val="rosetti"/>
      <sheetName val="H3.100 Rollforward"/>
      <sheetName val="ЯНВАРЬ"/>
      <sheetName val="Пр2"/>
      <sheetName val="Hidden"/>
      <sheetName val="Const"/>
      <sheetName val="AFE's  By Afe"/>
      <sheetName val="12июля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7_12"/>
      <sheetName val="6НК-cт_"/>
      <sheetName val="KAZAK_RECO_ST_99"/>
      <sheetName val="PR_CN"/>
      <sheetName val="из_сем"/>
      <sheetName val="свод_по_доходам"/>
      <sheetName val="H3_100_Rollforward"/>
      <sheetName val="AFE's__By_Afe"/>
      <sheetName val="__2_3_2"/>
      <sheetName val="2_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>
        <row r="1">
          <cell r="H1" t="str">
            <v>Вид</v>
          </cell>
        </row>
      </sheetData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>
        <row r="16">
          <cell r="G16" t="str">
            <v>оценка (2вар.)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АдмРасх"/>
      <sheetName val="ТЭП"/>
      <sheetName val="АнКТО "/>
      <sheetName val="КТО_1"/>
      <sheetName val="налоги"/>
      <sheetName val="Описание"/>
      <sheetName val="Gr"/>
      <sheetName val="Comp"/>
      <sheetName val="2.2 ОтклОТМ"/>
      <sheetName val="1.3.2 ОТМ"/>
      <sheetName val="Предпр"/>
      <sheetName val="ЦентрЗатр"/>
      <sheetName val="ЕдИзм"/>
      <sheetName val="Brand valuation"/>
      <sheetName val="Assumptions"/>
      <sheetName val="definitions"/>
      <sheetName val="SMS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1</v>
          </cell>
          <cell r="C2" t="str">
            <v>ОАО "Узеньмунайгаз"</v>
          </cell>
        </row>
        <row r="3">
          <cell r="B3">
            <v>2</v>
          </cell>
          <cell r="C3" t="str">
            <v>ОАО "Эмбамунайгаз"</v>
          </cell>
        </row>
        <row r="4">
          <cell r="B4">
            <v>3</v>
          </cell>
          <cell r="C4" t="str">
            <v>ЗАО "КазМунайТениз"</v>
          </cell>
        </row>
        <row r="5">
          <cell r="B5">
            <v>19</v>
          </cell>
          <cell r="C5" t="str">
            <v>ТОО "Жамбай"</v>
          </cell>
        </row>
        <row r="6">
          <cell r="B6">
            <v>4</v>
          </cell>
          <cell r="C6" t="str">
            <v>ЗАО "КазТрансОйл"</v>
          </cell>
        </row>
        <row r="7">
          <cell r="B7">
            <v>5</v>
          </cell>
          <cell r="C7" t="str">
            <v>ЗАО "КазМорТрансФлот"</v>
          </cell>
        </row>
        <row r="8">
          <cell r="B8">
            <v>8</v>
          </cell>
          <cell r="C8" t="str">
            <v>ЗАО "СЗТК "МунайТас"</v>
          </cell>
        </row>
        <row r="9">
          <cell r="B9">
            <v>7</v>
          </cell>
          <cell r="C9" t="str">
            <v>ЗАО "КазТрансГаз"</v>
          </cell>
        </row>
        <row r="10">
          <cell r="B10">
            <v>25</v>
          </cell>
          <cell r="C10" t="str">
            <v>ИЦА</v>
          </cell>
        </row>
        <row r="11">
          <cell r="B11">
            <v>26</v>
          </cell>
          <cell r="C11" t="str">
            <v>Казтрансгаз LNG</v>
          </cell>
        </row>
        <row r="12">
          <cell r="B12">
            <v>10</v>
          </cell>
          <cell r="C12" t="str">
            <v>ОАО "Атырауский НПЗ"</v>
          </cell>
        </row>
        <row r="13">
          <cell r="B13">
            <v>11</v>
          </cell>
          <cell r="C13" t="str">
            <v>ТОО "Торговый дом "КазМунайГаз"</v>
          </cell>
        </row>
        <row r="14">
          <cell r="B14">
            <v>27</v>
          </cell>
          <cell r="C14" t="str">
            <v>Продактс</v>
          </cell>
        </row>
        <row r="15">
          <cell r="B15">
            <v>28</v>
          </cell>
          <cell r="C15" t="str">
            <v>Мунай импекс</v>
          </cell>
        </row>
        <row r="16">
          <cell r="B16">
            <v>12</v>
          </cell>
          <cell r="C16" t="str">
            <v>ТОО "КазМунайГаз-Бурение"</v>
          </cell>
        </row>
        <row r="17">
          <cell r="B17">
            <v>13</v>
          </cell>
          <cell r="C17" t="str">
            <v>ЗАО "КазСтройСервис"</v>
          </cell>
        </row>
        <row r="18">
          <cell r="B18">
            <v>14</v>
          </cell>
          <cell r="C18" t="str">
            <v>ОАО "Казахстанкаспийшельф"</v>
          </cell>
        </row>
        <row r="19">
          <cell r="B19">
            <v>15</v>
          </cell>
          <cell r="C19" t="str">
            <v>ОАО "КазТрансКом"</v>
          </cell>
        </row>
        <row r="20">
          <cell r="B20">
            <v>16</v>
          </cell>
          <cell r="C20" t="str">
            <v>ЗАО "Казахский институт нефти и газа"</v>
          </cell>
        </row>
        <row r="21">
          <cell r="B21">
            <v>17</v>
          </cell>
          <cell r="C21" t="str">
            <v>ОАО "Международный аэропорт Атырау"</v>
          </cell>
        </row>
        <row r="22">
          <cell r="B22">
            <v>18</v>
          </cell>
          <cell r="C22" t="str">
            <v>ОАО "Евро-Азия Эйр"</v>
          </cell>
        </row>
        <row r="23">
          <cell r="B23">
            <v>20</v>
          </cell>
          <cell r="C23" t="str">
            <v>ТОО "КазМунайГаз-Сервис"</v>
          </cell>
        </row>
        <row r="24">
          <cell r="B24">
            <v>21</v>
          </cell>
          <cell r="C24" t="str">
            <v>ТОО "Нефтеконсалтинг"</v>
          </cell>
        </row>
        <row r="25">
          <cell r="B25">
            <v>29</v>
          </cell>
          <cell r="C25" t="str">
            <v>Мунаймаш</v>
          </cell>
        </row>
        <row r="26">
          <cell r="B26">
            <v>30</v>
          </cell>
          <cell r="C26" t="str">
            <v>ЦТИ</v>
          </cell>
        </row>
        <row r="27">
          <cell r="B27">
            <v>22</v>
          </cell>
          <cell r="C27" t="str">
            <v>ЗАО "НК "КазМунайГаз"</v>
          </cell>
        </row>
        <row r="28">
          <cell r="B28" t="str">
            <v>23</v>
          </cell>
          <cell r="C28" t="str">
            <v>ЗАО "ННК "Казахойл"</v>
          </cell>
        </row>
        <row r="29">
          <cell r="B29" t="str">
            <v>24</v>
          </cell>
          <cell r="C29" t="str">
            <v>ЗАО "НК "Транспорт Нефти и Газа"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Data"/>
      <sheetName val="N_SVOD"/>
      <sheetName val="Hidden1"/>
      <sheetName val="Settings"/>
      <sheetName val="балансAL"/>
      <sheetName val="UNITPRICES"/>
      <sheetName val="Captions"/>
      <sheetName val="Cellular"/>
      <sheetName val="KAZAK RECO ST 99"/>
      <sheetName val="ЯНВАРЬ"/>
      <sheetName val="$ IS"/>
      <sheetName val="База"/>
      <sheetName val="2.2 ОтклОТМ"/>
      <sheetName val="1.3.2 ОТМ"/>
      <sheetName val="N101"/>
      <sheetName val="11"/>
      <sheetName val="VL1"/>
      <sheetName val="Статьи"/>
      <sheetName val="ЦентрЗатр"/>
      <sheetName val="ЕдИзм"/>
      <sheetName val="Предпр"/>
      <sheetName val="PIT&amp;PP(2)"/>
      <sheetName val="1NK"/>
      <sheetName val="ianvari"/>
      <sheetName val="- 1 -"/>
      <sheetName val="Charts"/>
      <sheetName val="Comp"/>
      <sheetName val="3НК"/>
      <sheetName val="6НК-cт."/>
      <sheetName val="IS"/>
      <sheetName val="GAAP TB 31.12.01  detail p&amp;l"/>
      <sheetName val="Cash_flow"/>
      <sheetName val="BS_&amp;_PL"/>
      <sheetName val="Rollforward_IAS"/>
      <sheetName val="FA_Rollforward_IAS"/>
      <sheetName val="2000_FA_Disposals"/>
      <sheetName val="FA_2000"/>
      <sheetName val="FA_1999"/>
      <sheetName val="CPI_FA"/>
      <sheetName val="Reserves_for_losses"/>
      <sheetName val="1999_Equity"/>
      <sheetName val="1999_Profit"/>
      <sheetName val="2000_Equity"/>
      <sheetName val="2000_Profit"/>
      <sheetName val="2000_Deferred"/>
      <sheetName val="Tax_reconciliation"/>
      <sheetName val="1999_Deferred"/>
      <sheetName val="Other_exp"/>
      <sheetName val="Roll_Check"/>
      <sheetName val="Rollforward_TAL"/>
      <sheetName val="Expenses_to_funds"/>
      <sheetName val="Capital_adequacy"/>
      <sheetName val="Fees_&amp;_Commissions"/>
      <sheetName val="PL_2000"/>
      <sheetName val="TTB_Restatement_2000-12_NEW"/>
      <sheetName val="KAZAK_RECO_ST_99"/>
      <sheetName val="$_IS"/>
      <sheetName val="2_2_ОтклОТМ"/>
      <sheetName val="1_3_2_ОТМ"/>
      <sheetName val="-_1_-"/>
      <sheetName val="General"/>
      <sheetName val="P&amp;L"/>
      <sheetName val="7.1"/>
    </sheetNames>
    <sheetDataSet>
      <sheetData sheetId="0">
        <row r="1">
          <cell r="A1" t="str">
            <v>Code</v>
          </cell>
        </row>
      </sheetData>
      <sheetData sheetId="1">
        <row r="1">
          <cell r="A1" t="str">
            <v>Code</v>
          </cell>
        </row>
      </sheetData>
      <sheetData sheetId="2">
        <row r="1">
          <cell r="A1" t="str">
            <v>Code</v>
          </cell>
        </row>
      </sheetData>
      <sheetData sheetId="3">
        <row r="1">
          <cell r="A1" t="str">
            <v>Code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Code</v>
          </cell>
        </row>
      </sheetData>
      <sheetData sheetId="28">
        <row r="1">
          <cell r="A1" t="str">
            <v>Code</v>
          </cell>
        </row>
      </sheetData>
      <sheetData sheetId="29">
        <row r="1">
          <cell r="A1" t="str">
            <v>Code</v>
          </cell>
        </row>
      </sheetData>
      <sheetData sheetId="30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1">
          <cell r="A1" t="str">
            <v>Code</v>
          </cell>
        </row>
      </sheetData>
      <sheetData sheetId="64">
        <row r="1">
          <cell r="A1" t="str">
            <v>Code</v>
          </cell>
        </row>
      </sheetData>
      <sheetData sheetId="65">
        <row r="1">
          <cell r="A1" t="str">
            <v>Code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1">
          <cell r="A1" t="str">
            <v>Code</v>
          </cell>
        </row>
      </sheetData>
      <sheetData sheetId="86">
        <row r="1">
          <cell r="A1" t="str">
            <v>Code</v>
          </cell>
        </row>
      </sheetData>
      <sheetData sheetId="87">
        <row r="1">
          <cell r="A1" t="str">
            <v>Code</v>
          </cell>
        </row>
      </sheetData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ь комплек"/>
      <sheetName val="перефер. обор"/>
      <sheetName val="вспом. обор"/>
      <sheetName val="прогр обесп"/>
      <sheetName val="мульти"/>
      <sheetName val="ноотбук"/>
      <sheetName val="сервер"/>
      <sheetName val="минитипография"/>
      <sheetName val="итого"/>
      <sheetName val="исп.см."/>
      <sheetName val="CPI"/>
      <sheetName val="заявка на 2009 г -по оргтехник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E11">
            <v>639900</v>
          </cell>
        </row>
      </sheetData>
      <sheetData sheetId="6">
        <row r="15">
          <cell r="F15">
            <v>3125400</v>
          </cell>
        </row>
      </sheetData>
      <sheetData sheetId="7">
        <row r="21">
          <cell r="E21">
            <v>3979500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Выбор"/>
      <sheetName val="GAAP TB 30.09.01  detail p&amp;l"/>
      <sheetName val="Sheet6"/>
      <sheetName val="Статьи"/>
      <sheetName val="ARY tolf"/>
      <sheetName val="Interco payables&amp;receivables"/>
      <sheetName val="I. Прогноз доходов"/>
      <sheetName val="Post Frac"/>
      <sheetName val="IPR"/>
      <sheetName val="Variance Analysis_VC_Ytd aug 20"/>
      <sheetName val="2 спец затраты-себестоимость"/>
      <sheetName val="std tabel"/>
      <sheetName val="Operating_statement_IK_Pg_1_3"/>
      <sheetName val="Variance_Bridge_Pg7"/>
      <sheetName val="Fixed_costs_2003_Pg20_28"/>
      <sheetName val="Ispat_service_Pg30"/>
      <sheetName val="Inv_Value_Pg32"/>
      <sheetName val="Inv_Quantity_Pg33"/>
      <sheetName val="Inv_Rate_Pg34"/>
      <sheetName val="Actuals_Input"/>
      <sheetName val="Sch9  Guarantees"/>
      <sheetName val="Common"/>
      <sheetName val="OPEX&amp;FIN"/>
      <sheetName val="1NK"/>
      <sheetName val="KAZAK RECO ST 99"/>
      <sheetName val="Precios"/>
      <sheetName val="N_SVOD"/>
      <sheetName val="Перечень связанных сторон"/>
      <sheetName val="Sensitivity"/>
      <sheetName val="ЯНВАРЬ"/>
      <sheetName val="EBGIFRS"/>
      <sheetName val="EBI"/>
      <sheetName val="Profit &amp; Loss Total"/>
      <sheetName val="Tariffs"/>
      <sheetName val="123100_O&amp;G_Assets"/>
      <sheetName val="ARY_tolf"/>
      <sheetName val="Interco_payables&amp;receivables"/>
      <sheetName val="I__Прогноз_доходов"/>
      <sheetName val="GAAP_TB_30_09_01__detail_p&amp;l"/>
      <sheetName val="Post_Frac"/>
      <sheetName val="Variance_Analysis_VC_Ytd_aug_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form"/>
      <sheetName val="1"/>
      <sheetName val="XLR_NoRangeSheet"/>
      <sheetName val="PP&amp;E mvt for 2003"/>
      <sheetName val="U2 775 - COGS comparison per su"/>
      <sheetName val="1NK"/>
      <sheetName val="ЗАО_н.ит"/>
      <sheetName val="#ССЫЛКА"/>
      <sheetName val="ЗАО_мес"/>
      <sheetName val="Production_Ref Q-1-3"/>
      <sheetName val="Financial ratios А3"/>
      <sheetName val="2_2 ОтклОТМ"/>
      <sheetName val="1_3_2 ОТМ"/>
      <sheetName val="фот пп2000разбивка"/>
      <sheetName val="Production_ref_Q4"/>
      <sheetName val="из сем"/>
      <sheetName val="Sales-COS"/>
      <sheetName val="I. Прогноз доходов"/>
      <sheetName val="SMSTemp"/>
      <sheetName val="Non-Statistical Sampling Master"/>
      <sheetName val="Global Data"/>
      <sheetName val="Keys"/>
      <sheetName val="A-20"/>
      <sheetName val="Precios"/>
      <sheetName val="Analytics"/>
      <sheetName val="GAAP TB 31.12.01  detail p&amp;l"/>
      <sheetName val="FA Movement Kyrg"/>
      <sheetName val="Reference"/>
      <sheetName val="Anlagevermögen"/>
      <sheetName val="ОТиТБ"/>
      <sheetName val="Статьи"/>
      <sheetName val="78"/>
      <sheetName val="PM-TE"/>
      <sheetName val="Test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ЯНВАРЬ"/>
      <sheetName val="XREF"/>
      <sheetName val="Добычанефти4"/>
      <sheetName val="поставкасравн13"/>
      <sheetName val="База"/>
      <sheetName val="Преискурант"/>
      <sheetName val="стр.245 (2)"/>
      <sheetName val="SETUP"/>
      <sheetName val="ОборБалФормОтч"/>
      <sheetName val="ТитулЛистОтч"/>
      <sheetName val="FES"/>
      <sheetName val="Instructions"/>
      <sheetName val="US Dollar 2003"/>
      <sheetName val="SDR 2003"/>
      <sheetName val="Captions"/>
      <sheetName val="Info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.1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Б.мчас (П)"/>
      <sheetName val="Лист3"/>
      <sheetName val="Свод"/>
      <sheetName val="H3.100 Rollforward"/>
      <sheetName val="Налоги"/>
      <sheetName val="GTM BK"/>
      <sheetName val="Const"/>
      <sheetName val="Dep_OpEx"/>
      <sheetName val="Consolidator Inputs"/>
      <sheetName val="Auxilliary_Info"/>
      <sheetName val="Sheet1"/>
      <sheetName val="TOC"/>
      <sheetName val="NPV"/>
      <sheetName val="План произв-ва (мес.) (бюджет)"/>
      <sheetName val="Итоговая таблица"/>
      <sheetName val="Расчет2000Прямой"/>
      <sheetName val="Собственный капитал"/>
      <sheetName val="1 (2)"/>
      <sheetName val="PIT&amp;PP(2)"/>
      <sheetName val="Settings"/>
      <sheetName val="3НК"/>
      <sheetName val="153541"/>
      <sheetName val="Список документов"/>
      <sheetName val="перевозки"/>
      <sheetName val="Pbs_Wbs_ATC"/>
      <sheetName val="GAAP TB 30.09.01  detail p&amp;l"/>
      <sheetName val="KreПК"/>
      <sheetName val="calc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MetaData"/>
      <sheetName val="ЛСЦ начисленное на 31.12.08"/>
      <sheetName val="ЛЛизинг начис. на 31.12.08"/>
      <sheetName val="ВОЛС"/>
      <sheetName val="10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7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breakdown"/>
      <sheetName val="P&amp;L"/>
      <sheetName val="Provisions"/>
      <sheetName val="FA depreciation"/>
      <sheetName val="N"/>
      <sheetName val="Profiles"/>
      <sheetName val="Wells"/>
      <sheetName val="InputTI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Cashflow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НДПИ"/>
      <sheetName val="CD-실적"/>
      <sheetName val="25. Hidden"/>
      <sheetName val="2. Inputs"/>
      <sheetName val="2_2_ОтклОТМ"/>
      <sheetName val="1_3_2_ОТМ"/>
      <sheetName val="Добыча_нефти44"/>
      <sheetName val="поставка_сравн131"/>
      <sheetName val="Cost_99v98"/>
      <sheetName val="cant_sim"/>
      <sheetName val="U2_775_-_COGS_comparison_per_su"/>
      <sheetName val="Production_Ref_Q-1-3"/>
      <sheetName val="Financial_ratios_А3"/>
      <sheetName val="2_2_ОтклОТМ1"/>
      <sheetName val="1_3_2_ОТМ1"/>
      <sheetName val="фот_пп2000разбивка"/>
      <sheetName val="PP&amp;E_mvt_for_20031"/>
      <sheetName val="ЗАО_н_ит"/>
      <sheetName val="I__Прогноз_доходов"/>
      <sheetName val="из_сем3"/>
      <sheetName val="Non-Statistical_Sampling_Master"/>
      <sheetName val="Global_Data"/>
      <sheetName val="GAAP_TB_31_12_01__detail_p&amp;l1"/>
      <sheetName val="FA_Movement_Kyrg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стр_245_(2)"/>
      <sheetName val="US_Dollar_20033"/>
      <sheetName val="SDR_20033"/>
      <sheetName val="Control_Settings"/>
      <sheetName val="FP20DB_(3)"/>
      <sheetName val="Курс_валют"/>
      <sheetName val="Другие_расходы"/>
      <sheetName val="Форма_4_кап_зат-ты_(2)"/>
      <sheetName val="2006_AJE_RJE"/>
      <sheetName val="АПК_реформа1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MACRO2_XLM"/>
      <sheetName val="U-ZR_AT1_XLS"/>
      <sheetName val="6НК-cт_"/>
      <sheetName val="Interco_payables&amp;receivables"/>
      <sheetName val="Инв_вл"/>
      <sheetName val="факт_2005_г_"/>
      <sheetName val="д_7_001"/>
      <sheetName val="свод_грузоотпр_"/>
      <sheetName val="Б_мчас_(П)1"/>
      <sheetName val="H3_100_Rollforward"/>
      <sheetName val="GTM_BK"/>
      <sheetName val="Consolidator_Inputs"/>
      <sheetName val="План_произв-ва_(мес_)_(бюджет)"/>
      <sheetName val="Итоговая_таблица"/>
      <sheetName val="Собственный_капитал"/>
      <sheetName val="1_(2)"/>
      <sheetName val="Список_документов"/>
      <sheetName val="GAAP_TB_30_09_01__detail_p&amp;l"/>
      <sheetName val="SA_Procedures"/>
      <sheetName val="Пр_41"/>
      <sheetName val="2008_ГСМ1"/>
      <sheetName val="Плата_за_загрязнение_1"/>
      <sheetName val="ОТЧЕТ_КТЖ_01_01_09"/>
      <sheetName val="ввод-вывод_ОС_авг2004-_2005"/>
      <sheetName val="Balance_Sheet"/>
      <sheetName val="$_IS"/>
      <sheetName val="8180_(8181,8182)"/>
      <sheetName val="1_вариант__2009_"/>
      <sheetName val="ЛСЦ_начисленное_на_31_12_08"/>
      <sheetName val="ЛЛизинг_начис__на_31_12_08"/>
      <sheetName val="Служебный_ФКРБ"/>
      <sheetName val="Источник_финансирования"/>
      <sheetName val="Способ_закупки"/>
      <sheetName val="Тип_пункта_плана"/>
      <sheetName val="факс(2005-20гг_)1"/>
      <sheetName val="FA_depreciation"/>
      <sheetName val="O_500_Property_Tax"/>
      <sheetName val="форма_3_смета_затрат"/>
      <sheetName val="Спр__раб_"/>
      <sheetName val="Авансы_уплач,деньги_в_регионах"/>
      <sheetName val="Авансы_уплач,деньги_в_регионах,"/>
      <sheetName val="PLтв_-_Б"/>
      <sheetName val="K-800_Imp__test"/>
      <sheetName val="FA_register"/>
      <sheetName val="Russia_Print_Version"/>
      <sheetName val="2кв_"/>
      <sheetName val="I_KEY_INFORMATION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Бюджет_тек__затрат"/>
      <sheetName val="25__Hidden"/>
      <sheetName val="2__Inputs"/>
      <sheetName val="FS-97"/>
      <sheetName val="Шт расписание"/>
      <sheetName val="Assumptions"/>
      <sheetName val="мат расходы"/>
      <sheetName val="Prelim Cost"/>
      <sheetName val="PY misstatements"/>
      <sheetName val="A4-1&amp;2"/>
      <sheetName val="Управление"/>
      <sheetName val="TPC con vs bdg"/>
      <sheetName val="Planned VoWD"/>
      <sheetName val="KONSOLID"/>
      <sheetName val="Код_ГТМ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коммун."/>
      <sheetName val="Securities"/>
      <sheetName val="ГМ "/>
      <sheetName val="-расчет налогов от ФОТ  на 2014"/>
      <sheetName val="Форма3.6"/>
      <sheetName val="FA Movement "/>
      <sheetName val="depreciation testing"/>
      <sheetName val="misc"/>
      <sheetName val="6 NK"/>
      <sheetName val="1кв. "/>
      <sheetName val="замер"/>
      <sheetName val="коммун_"/>
      <sheetName val="не_удалять!"/>
      <sheetName val="4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ГМ_"/>
      <sheetName val="-расчет_налогов_от_ФОТ__на_2014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исп.см."/>
      <sheetName val="L&amp;E"/>
      <sheetName val="Cash flows - PBC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Loaded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исп_см_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Акколь"/>
      <sheetName val="22"/>
      <sheetName val="23.ap"/>
      <sheetName val="6НК/"/>
      <sheetName val="Variants"/>
      <sheetName val="Utility"/>
      <sheetName val="ремонт 25"/>
      <sheetName val="Коэф сложности КАЗТЕЛЕР"/>
      <sheetName val="Служебный ФК?_x001f_"/>
      <sheetName val="Служебный ФК?_x0012_"/>
      <sheetName val="yo302.1"/>
      <sheetName val="6НК/_x0000_�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 refreshError="1"/>
      <sheetData sheetId="729" refreshError="1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/>
      <sheetData sheetId="745"/>
      <sheetData sheetId="746"/>
      <sheetData sheetId="747"/>
      <sheetData sheetId="748"/>
      <sheetData sheetId="749"/>
      <sheetData sheetId="750"/>
      <sheetData sheetId="751" refreshError="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/>
      <sheetData sheetId="877"/>
      <sheetData sheetId="878" refreshError="1"/>
      <sheetData sheetId="87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-2"/>
      <sheetName val="форма-3"/>
      <sheetName val="форма-4"/>
      <sheetName val="051011БЮДЖЕТ12 умен (62 000инв)"/>
      <sheetName val="БЮДЖЕТ12(МЗ РК)"/>
      <sheetName val="дох прочие"/>
      <sheetName val="аренда офисы"/>
      <sheetName val="ст-ть 1 кв м"/>
      <sheetName val="квартиры"/>
      <sheetName val="ст 1 кв м жд"/>
      <sheetName val="2012-g (2)"/>
      <sheetName val="131 спецпитание"/>
      <sheetName val="132 медик"/>
      <sheetName val="139 ГСМ"/>
      <sheetName val="КанцТов"/>
      <sheetName val="хозтов"/>
      <sheetName val="мяг. инв2 "/>
      <sheetName val="мяг. инв1"/>
      <sheetName val="МоющСр"/>
      <sheetName val="бланки"/>
      <sheetName val="подписка"/>
      <sheetName val="УМО"/>
      <sheetName val="Товары оит"/>
      <sheetName val="JCI"/>
      <sheetName val="запчасти"/>
      <sheetName val="жест.инв"/>
      <sheetName val="ГО и ЧС"/>
      <sheetName val="Прочие запасы"/>
      <sheetName val="свод"/>
      <sheetName val="отоп дизтопливо"/>
      <sheetName val="связь"/>
      <sheetName val="почта"/>
      <sheetName val="питание"/>
      <sheetName val="пит плат"/>
      <sheetName val="нормы пит"/>
      <sheetName val="нормы пит2"/>
      <sheetName val="охр-ТБО-дез"/>
      <sheetName val="клининг"/>
      <sheetName val="страх-аудит"/>
      <sheetName val="типограф"/>
      <sheetName val="банк"/>
      <sheetName val="утиль"/>
      <sheetName val="ПК прав (бюдж)"/>
      <sheetName val="ПК прав плат"/>
      <sheetName val="внешт"/>
      <sheetName val="СТО, поверка"/>
      <sheetName val="Рем ОС+Демеу"/>
      <sheetName val="УСЛУГИ IТ"/>
      <sheetName val="ДемеуИСТО"/>
      <sheetName val="Демеу пресс-служба"/>
      <sheetName val="маркетинг"/>
      <sheetName val="дозим,выбр в атм, альпен,энерго"/>
      <sheetName val="прочее"/>
      <sheetName val="командировочные (бюдж)"/>
      <sheetName val="командировочные (плат)"/>
      <sheetName val="Представит"/>
      <sheetName val="СД"/>
      <sheetName val="налоги"/>
      <sheetName val="форма8"/>
      <sheetName val="форма 5"/>
      <sheetName val="форма6"/>
      <sheetName val="форма7"/>
      <sheetName val="ОС"/>
      <sheetName val="Лист3"/>
      <sheetName val="Kolommen_bala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Production_Ref Q-1-3"/>
      <sheetName val="Production_ref_Q4"/>
      <sheetName val="Resources"/>
      <sheetName val="A3-100"/>
      <sheetName val="Cost 99v98"/>
      <sheetName val="Все виды материалов D`1-18"/>
      <sheetName val="GAAP TB 30.08.01  detail p&amp;l"/>
      <sheetName val="2.2 ОтклОТМ"/>
      <sheetName val="1.3.2 ОТМ"/>
      <sheetName val="Предпр"/>
      <sheetName val="ЦентрЗатр"/>
      <sheetName val="ЕдИзм"/>
      <sheetName val="CPI"/>
      <sheetName val="Present"/>
      <sheetName val="PYTB"/>
      <sheetName val="ЯНВАРЬ"/>
      <sheetName val="Проек_расх"/>
      <sheetName val="DATA"/>
      <sheetName val="#ССЫЛКА"/>
      <sheetName val="N_SVOD"/>
      <sheetName val="1"/>
      <sheetName val="ОДТ и ГЦТ"/>
      <sheetName val="I. Прогноз доходов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Settings"/>
      <sheetName val="11"/>
      <sheetName val="Форма1"/>
      <sheetName val="Осн"/>
      <sheetName val="предприятия"/>
      <sheetName val="153541"/>
      <sheetName val="Precios"/>
      <sheetName val="april-june99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KCC"/>
      <sheetName val="Channels"/>
      <sheetName val="??????"/>
      <sheetName val="Индексы"/>
      <sheetName val="Проек_расх1"/>
      <sheetName val="Production_Ref_Q-1-3"/>
      <sheetName val="Все_виды_материалов_D`1-18"/>
      <sheetName val="Cost_99v98"/>
      <sheetName val="GAAP_TB_30_08_01__detail_p&amp;l"/>
      <sheetName val="2_2_ОтклОТМ"/>
      <sheetName val="1_3_2_ОТМ"/>
      <sheetName val="Summary Type 2"/>
      <sheetName val="Drop List References"/>
      <sheetName val="Расчет2000Прямой"/>
      <sheetName val="Time"/>
      <sheetName val="Дата"/>
      <sheetName val="Info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1">
        <row r="3">
          <cell r="A3">
            <v>101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>
        <row r="3">
          <cell r="A3">
            <v>101</v>
          </cell>
        </row>
      </sheetData>
      <sheetData sheetId="84">
        <row r="3">
          <cell r="A3">
            <v>101</v>
          </cell>
        </row>
      </sheetData>
      <sheetData sheetId="85">
        <row r="3">
          <cell r="A3">
            <v>101</v>
          </cell>
        </row>
      </sheetData>
      <sheetData sheetId="86">
        <row r="3">
          <cell r="A3">
            <v>101</v>
          </cell>
        </row>
      </sheetData>
      <sheetData sheetId="87">
        <row r="3">
          <cell r="A3">
            <v>101</v>
          </cell>
        </row>
      </sheetData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Inputs"/>
      <sheetName val="Assets Inputs"/>
      <sheetName val="Actuals Input"/>
      <sheetName val="Workings"/>
      <sheetName val="Macroeconomic Assumptions"/>
      <sheetName val="Статьи"/>
      <sheetName val="ЯНВАРЬ"/>
      <sheetName val="Сириус"/>
      <sheetName val="I. Прогноз доходов"/>
      <sheetName val="IK2001-for update_internal"/>
      <sheetName val="UNITPRICES"/>
      <sheetName val="Sprachblatt"/>
      <sheetName val="FES"/>
      <sheetName val="Quots"/>
      <sheetName val="Форма2"/>
      <sheetName val="VLOOKUP"/>
      <sheetName val="INPUTMASTER"/>
      <sheetName val="CPI"/>
      <sheetName val="Control"/>
      <sheetName val="Hidden"/>
      <sheetName val="plan s4etov"/>
      <sheetName val="C 25"/>
      <sheetName val="GAAP TB 31.12.01  detail p&amp;l"/>
      <sheetName val="F.Y. "/>
      <sheetName val="R.B.Y."/>
      <sheetName val=""/>
      <sheetName val="Production_Inputs"/>
      <sheetName val="Assets_Inputs"/>
      <sheetName val="Actuals_Input"/>
      <sheetName val="Macroeconomic_Assumptions"/>
      <sheetName val="Non-Statistical Sampl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Actuals Input"/>
      <sheetName val="CPI"/>
      <sheetName val="ЯНВАРЬ"/>
      <sheetName val="Cost 99v98"/>
      <sheetName val="д.7.001"/>
      <sheetName val="TB-KZT"/>
      <sheetName val="TB USD"/>
      <sheetName val="Hidden"/>
      <sheetName val="TB"/>
      <sheetName val="Data"/>
      <sheetName val="Форма2"/>
      <sheetName val="SMSTemp"/>
      <sheetName val="VLOOKUP"/>
      <sheetName val="INPUTMASTER"/>
      <sheetName val="TRIAL BALANCE"/>
      <sheetName val="P9-BS by Co"/>
      <sheetName val="Статьи"/>
      <sheetName val="Intercompany transactions"/>
      <sheetName val="B 1"/>
      <sheetName val="I. Прогноз доходов"/>
      <sheetName val="XVIa(i) - average price (2)"/>
      <sheetName val="Keys"/>
      <sheetName val="Глоссарий"/>
      <sheetName val="PR CN"/>
      <sheetName val="ACT 2005"/>
      <sheetName val="-_1_-"/>
      <sheetName val="__1__"/>
      <sheetName val="Cost_99v98"/>
      <sheetName val="д_7_0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Settings"/>
      <sheetName val="ремонтТ9"/>
      <sheetName val="_FES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Фин.обязат."/>
      <sheetName val="ЦентрЗатр"/>
      <sheetName val="ЕдИзм"/>
      <sheetName val="Предпр"/>
      <sheetName val="Financial ratios А3"/>
      <sheetName val="December(начис)_ZKM-ZinB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ount Sheet (2)"/>
      <sheetName val="Inventory Count Sheet"/>
      <sheetName val="Cutt-off test"/>
      <sheetName val="Central warehouse"/>
      <sheetName val="Transit warehouse"/>
      <sheetName val="Obsoletes"/>
      <sheetName val="Emergency stock,10"/>
      <sheetName val="Emergency stock,15"/>
      <sheetName val="Tickmarks"/>
      <sheetName val="Royalty"/>
      <sheetName val="Transportation Services"/>
      <sheetName val="Workover service"/>
      <sheetName val="Utilities Expense"/>
      <sheetName val="Comp"/>
      <sheetName val="O.500 Property Tax"/>
      <sheetName val="Data 100%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Форма2"/>
      <sheetName val="Worksheet in 5650 PP&amp;E movement"/>
      <sheetName val="FA register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Данные"/>
      <sheetName val="InputTD"/>
      <sheetName val="TB"/>
      <sheetName val="Notes IS"/>
      <sheetName val="Inventory Count Sheet"/>
      <sheetName val="00"/>
      <sheetName val="Kas FA Movement"/>
      <sheetName val="Depr"/>
      <sheetName val="2_Loans to customers"/>
      <sheetName val="Financial ratios А3"/>
      <sheetName val="July_03_Pg8"/>
      <sheetName val="9"/>
      <sheetName val="2005 Social"/>
      <sheetName val="C 25"/>
      <sheetName val="Data-in"/>
      <sheetName val="Info"/>
      <sheetName val="Содержание"/>
      <sheetName val="General Assumptions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консолид Нурсат"/>
      <sheetName val="TB-KZT"/>
      <sheetName val="TB USD"/>
      <sheetName val="Production_Ref Q-1-3"/>
      <sheetName val="FA Movement Kyrg"/>
      <sheetName val="ЛСЦ начисленное на 31.12.08"/>
      <sheetName val="ЛЛизинг начис. на 31.12.08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1НК_объемы"/>
      <sheetName val="Control"/>
      <sheetName val="Interco payables&amp;receivables"/>
      <sheetName val="breakdown"/>
      <sheetName val="FA depreciation"/>
      <sheetName val="IS"/>
      <sheetName val="Intercompany transactions"/>
      <sheetName val="MODEL500"/>
      <sheetName val="$ IS"/>
      <sheetName val="Cur portion of L-t loans 2006"/>
      <sheetName val=""/>
      <sheetName val="BS"/>
      <sheetName val="Dept"/>
      <sheetName val="Project Detail Inputs"/>
      <sheetName val="1NK"/>
      <sheetName val="100.00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SATIŞ LİTRE"/>
      <sheetName val="TL B.Y. DATA"/>
      <sheetName val="TL F.Y. DATA"/>
      <sheetName val="TL R.B.Y. DATA"/>
      <sheetName val="Additions testing"/>
      <sheetName val="Movement schedule"/>
      <sheetName val="depreciation testing"/>
      <sheetName val="3НК"/>
      <sheetName val="FA Movement "/>
      <sheetName val="Lookup"/>
      <sheetName val="DRILL"/>
      <sheetName val="Управление"/>
      <sheetName val="Historical cost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Managed Capacity"/>
      <sheetName val="Статьи"/>
      <sheetName val="Control Settings"/>
      <sheetName val="income_expenses 2004"/>
      <sheetName val="10. Входные данные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Report"/>
      <sheetName val="Order Code Breakout"/>
      <sheetName val="calc"/>
      <sheetName val="proposal"/>
      <sheetName val="формула оплаты"/>
      <sheetName val="счет"/>
      <sheetName val="note"/>
    </sheetNames>
    <sheetDataSet>
      <sheetData sheetId="0" refreshError="1"/>
      <sheetData sheetId="1" refreshError="1"/>
      <sheetData sheetId="2" refreshError="1">
        <row r="26">
          <cell r="E26">
            <v>1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99v98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UEN"/>
      <sheetName val="База"/>
      <sheetName val="U2.610_R&amp;M"/>
      <sheetName val="Actuals Input"/>
      <sheetName val="PYTB"/>
      <sheetName val="FES"/>
      <sheetName val="July_03_Pg8"/>
      <sheetName val="оборудование"/>
      <sheetName val="K_760"/>
      <sheetName val="G201"/>
      <sheetName val="G301"/>
      <sheetName val="ЯНВАРЬ"/>
      <sheetName val="KAZAK RECO ST 99"/>
      <sheetName val="FA register"/>
      <sheetName val="Статьи"/>
      <sheetName val="Hidden"/>
      <sheetName val="из сем"/>
      <sheetName val="SMSTemp"/>
      <sheetName val="FS-97"/>
      <sheetName val="Март"/>
      <sheetName val="Сентябрь"/>
      <sheetName val="Квартал"/>
      <sheetName val="Декабрь"/>
      <sheetName val="Ноябрь"/>
      <sheetName val="Rollforward"/>
      <sheetName val="Добыча нефти4"/>
      <sheetName val="Brand valuation"/>
    </sheetNames>
    <sheetDataSet>
      <sheetData sheetId="0">
        <row r="10">
          <cell r="S10">
            <v>119.47</v>
          </cell>
        </row>
        <row r="11">
          <cell r="S11">
            <v>78.31</v>
          </cell>
        </row>
      </sheetData>
      <sheetData sheetId="1">
        <row r="10">
          <cell r="S10">
            <v>119.47</v>
          </cell>
        </row>
      </sheetData>
      <sheetData sheetId="2">
        <row r="10">
          <cell r="S10">
            <v>119.47</v>
          </cell>
        </row>
      </sheetData>
      <sheetData sheetId="3">
        <row r="10">
          <cell r="S10">
            <v>119.47</v>
          </cell>
        </row>
      </sheetData>
      <sheetData sheetId="4">
        <row r="10">
          <cell r="S10">
            <v>119.47</v>
          </cell>
        </row>
      </sheetData>
      <sheetData sheetId="5">
        <row r="10">
          <cell r="S10">
            <v>119.47</v>
          </cell>
        </row>
      </sheetData>
      <sheetData sheetId="6">
        <row r="10">
          <cell r="S10">
            <v>119.47</v>
          </cell>
        </row>
      </sheetData>
      <sheetData sheetId="7">
        <row r="10">
          <cell r="S10">
            <v>119.47</v>
          </cell>
        </row>
      </sheetData>
      <sheetData sheetId="8">
        <row r="10">
          <cell r="S10">
            <v>119.47</v>
          </cell>
        </row>
      </sheetData>
      <sheetData sheetId="9">
        <row r="10">
          <cell r="S10">
            <v>119.47</v>
          </cell>
        </row>
      </sheetData>
      <sheetData sheetId="10">
        <row r="10">
          <cell r="S10">
            <v>119.47</v>
          </cell>
        </row>
      </sheetData>
      <sheetData sheetId="11">
        <row r="10">
          <cell r="S10">
            <v>119.47</v>
          </cell>
        </row>
      </sheetData>
      <sheetData sheetId="12">
        <row r="10">
          <cell r="S10">
            <v>119.47</v>
          </cell>
        </row>
      </sheetData>
      <sheetData sheetId="13">
        <row r="10">
          <cell r="S10">
            <v>119.47</v>
          </cell>
        </row>
      </sheetData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из сем"/>
      <sheetName val="Cost 99v98"/>
      <sheetName val="База"/>
      <sheetName val="ЯНВАРЬ"/>
      <sheetName val="Форма2"/>
      <sheetName val="Форма1"/>
      <sheetName val="ОТиТБ"/>
      <sheetName val="HKM RTC Crude costs"/>
      <sheetName val="Добыча нефти4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Book Adjustments"/>
      <sheetName val="МО 0012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Лист3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ефть"/>
      <sheetName val="ппд"/>
      <sheetName val="July_03_Pg8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Статьи"/>
      <sheetName val="ремонт 25"/>
      <sheetName val="из_сем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>
        <row r="22">
          <cell r="C22" t="str">
            <v>ОАО"Казпочта"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1NK"/>
      <sheetName val="ЯНВАРЬ"/>
      <sheetName val="PP&amp;E mvt for 2003"/>
      <sheetName val="FP20DB (3)"/>
      <sheetName val="Нефть"/>
      <sheetName val="ЦентрЗатр"/>
      <sheetName val="ЕдИзм"/>
      <sheetName val="Предпр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Cash flows - PBC"/>
      <sheetName val="FA register"/>
      <sheetName val="H3.100 Rollforward"/>
      <sheetName val="calc"/>
      <sheetName val="Налоги"/>
      <sheetName val="Б.мчас (П)"/>
      <sheetName val="INSTRUCTIONS"/>
      <sheetName val="База"/>
      <sheetName val="form"/>
      <sheetName val="стр.245 (2)"/>
      <sheetName val="SETUP"/>
      <sheetName val="Преискурант"/>
      <sheetName val="Собственный капитал"/>
      <sheetName val="СписокТЭП"/>
      <sheetName val="исп.см."/>
      <sheetName val="из сем"/>
      <sheetName val="US Dollar 2003"/>
      <sheetName val="SDR 2003"/>
      <sheetName val="Captions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L&amp;E"/>
      <sheetName val="Const"/>
      <sheetName val="Dep_OpEx"/>
      <sheetName val="Input"/>
      <sheetName val="Anlagevermögen"/>
      <sheetName val="Control Settings"/>
      <sheetName val="GTM BK"/>
      <sheetName val="Consolidator Inputs"/>
      <sheetName val="Auxilliary_Info"/>
      <sheetName val="KreПК"/>
      <sheetName val="Sheet1"/>
      <sheetName val="7.1"/>
      <sheetName val="поставка сравн13"/>
      <sheetName val="Budget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U2 775 - COGS comparison per su"/>
      <sheetName val="Financial ratios А3"/>
      <sheetName val="2_2 ОтклОТМ"/>
      <sheetName val="1_3_2 ОТМ"/>
      <sheetName val="I. Прогноз доходов"/>
      <sheetName val="Production_ref_Q4"/>
      <sheetName val="Sales-COS"/>
      <sheetName val="SMSTemp"/>
      <sheetName val="ДД"/>
      <sheetName val="Март"/>
      <sheetName val="Сентябрь"/>
      <sheetName val="Квартал"/>
      <sheetName val="Декабрь"/>
      <sheetName val="Ноябрь"/>
      <sheetName val="ATI"/>
      <sheetName val="Precios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без НДС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5R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PP&amp;E_mvt_for_20031"/>
      <sheetName val="FP20DB_(3)1"/>
      <sheetName val="Курс_валют1"/>
      <sheetName val="Добыча_нефти44"/>
      <sheetName val="2006_AJE_RJE1"/>
      <sheetName val="Другие_расходы1"/>
      <sheetName val="Форма_4_кап_зат-ты_(2)1"/>
      <sheetName val="2_2_ОтклОТМ2"/>
      <sheetName val="1_3_2_ОТМ2"/>
      <sheetName val="Cash_flows_-_PBC"/>
      <sheetName val="FA_register"/>
      <sheetName val="H3_100_Rollforward1"/>
      <sheetName val="Б_мчас_(П)1"/>
      <sheetName val="стр_245_(2)1"/>
      <sheetName val="Собственный_капитал1"/>
      <sheetName val="исп_см_"/>
      <sheetName val="из_сем4"/>
      <sheetName val="US_Dollar_20034"/>
      <sheetName val="SDR_20034"/>
      <sheetName val="Control_Settings1"/>
      <sheetName val="GTM_BK1"/>
      <sheetName val="Consolidator_Inputs1"/>
      <sheetName val="7_11"/>
      <sheetName val="поставка_сравн131"/>
      <sheetName val="Cost_99v981"/>
      <sheetName val="cant_sim1"/>
      <sheetName val="фот_пп2000разбивка1"/>
      <sheetName val="Production_Ref_Q-1-31"/>
      <sheetName val="ЗАО_н_ит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U2_775_-_COGS_comparison_per_s1"/>
      <sheetName val="Financial_ratios_А31"/>
      <sheetName val="2_2_ОтклОТМ3"/>
      <sheetName val="1_3_2_ОТМ3"/>
      <sheetName val="I__Прогноз_доходов1"/>
      <sheetName val="MACRO2_XLM1"/>
      <sheetName val="U-ZR_AT1_XLS1"/>
      <sheetName val="6НК-cт_"/>
      <sheetName val="Interco_payables&amp;receivables"/>
      <sheetName val="Инв_вл1"/>
      <sheetName val="факт_2005_г_1"/>
      <sheetName val="д_7_0011"/>
      <sheetName val="свод_грузоотпр_1"/>
      <sheetName val="План_произв-ва_(мес_)_(бюджет)1"/>
      <sheetName val="Итоговая_таблица1"/>
      <sheetName val="без_НДС"/>
      <sheetName val="Авансы_уплач,деньги_в_регионах"/>
      <sheetName val="Авансы_уплач,деньги_в_регионах,"/>
      <sheetName val="PLтв_-_Б"/>
      <sheetName val="Пр_411"/>
      <sheetName val="Russia_Print_Version1"/>
      <sheetName val="2008_ГСМ1"/>
      <sheetName val="Плата_за_загрязнение_1"/>
      <sheetName val="2кв_1"/>
      <sheetName val="Non-Statistical_Sampling_Maste1"/>
      <sheetName val="Global_Data1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БДР"/>
      <sheetName val="3-Бюджет-расходов"/>
      <sheetName val="4-инвестбюджет"/>
      <sheetName val="5-ПДД"/>
      <sheetName val="8-исполнение_БР"/>
      <sheetName val="9-исполнение_инвест"/>
      <sheetName val="10-исполнение_ПДД"/>
      <sheetName val="ДСП"/>
      <sheetName val="1. ФОТ"/>
      <sheetName val="2. Соцналог"/>
      <sheetName val="3.Командировоч"/>
      <sheetName val="4.представит"/>
      <sheetName val="5.связь"/>
      <sheetName val="6.повыш квалиф"/>
      <sheetName val="7.аффил"/>
      <sheetName val="8.банк"/>
      <sheetName val="9.соцпрог"/>
      <sheetName val="10.ОСГПО"/>
      <sheetName val="12.проч"/>
      <sheetName val="11.материалы"/>
      <sheetName val="Лист1"/>
      <sheetName val="ЯНВАРЬ"/>
      <sheetName val="GAAP TB 31.12.01  detail p&amp;l"/>
      <sheetName val="O.400-VAT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4">
          <cell r="B84">
            <v>69</v>
          </cell>
        </row>
        <row r="389">
          <cell r="N389">
            <v>72478833.333333343</v>
          </cell>
          <cell r="Q389">
            <v>84544500</v>
          </cell>
          <cell r="T389">
            <v>85034500</v>
          </cell>
        </row>
      </sheetData>
      <sheetData sheetId="9"/>
      <sheetData sheetId="10">
        <row r="22">
          <cell r="E22">
            <v>1652759</v>
          </cell>
          <cell r="F22">
            <v>1652759</v>
          </cell>
          <cell r="G22">
            <v>1652759</v>
          </cell>
          <cell r="H22">
            <v>1652759</v>
          </cell>
        </row>
      </sheetData>
      <sheetData sheetId="11">
        <row r="12">
          <cell r="F12">
            <v>150597</v>
          </cell>
          <cell r="G12">
            <v>150597</v>
          </cell>
          <cell r="H12">
            <v>150597</v>
          </cell>
          <cell r="I12">
            <v>150597</v>
          </cell>
        </row>
      </sheetData>
      <sheetData sheetId="12">
        <row r="8">
          <cell r="F8">
            <v>116732.14285714284</v>
          </cell>
          <cell r="G8">
            <v>92732.142857142841</v>
          </cell>
          <cell r="H8">
            <v>92732.142857142841</v>
          </cell>
          <cell r="I8">
            <v>92732.142857142841</v>
          </cell>
        </row>
      </sheetData>
      <sheetData sheetId="13">
        <row r="28">
          <cell r="E28">
            <v>1513875</v>
          </cell>
          <cell r="F28">
            <v>1513875</v>
          </cell>
          <cell r="G28">
            <v>1513875</v>
          </cell>
          <cell r="H28">
            <v>1513875</v>
          </cell>
        </row>
      </sheetData>
      <sheetData sheetId="14">
        <row r="8">
          <cell r="G8">
            <v>9345727.3378940877</v>
          </cell>
          <cell r="H8">
            <v>10445673.718394089</v>
          </cell>
          <cell r="I8">
            <v>11356623.855894089</v>
          </cell>
          <cell r="J8">
            <v>11438308.256894089</v>
          </cell>
        </row>
      </sheetData>
      <sheetData sheetId="15">
        <row r="7">
          <cell r="E7">
            <v>202641.89948951729</v>
          </cell>
          <cell r="F7">
            <v>202641.89948951729</v>
          </cell>
          <cell r="G7">
            <v>202641.89948951729</v>
          </cell>
          <cell r="H7">
            <v>202641.89948951729</v>
          </cell>
        </row>
      </sheetData>
      <sheetData sheetId="16">
        <row r="10">
          <cell r="L10">
            <v>0</v>
          </cell>
          <cell r="M10">
            <v>10350000</v>
          </cell>
          <cell r="N10">
            <v>517500</v>
          </cell>
          <cell r="O10">
            <v>767500</v>
          </cell>
        </row>
      </sheetData>
      <sheetData sheetId="17">
        <row r="9">
          <cell r="K9">
            <v>0</v>
          </cell>
          <cell r="L9">
            <v>119303.66666666669</v>
          </cell>
          <cell r="M9">
            <v>0</v>
          </cell>
          <cell r="N9">
            <v>0</v>
          </cell>
        </row>
      </sheetData>
      <sheetData sheetId="18">
        <row r="15">
          <cell r="G15">
            <v>428363.75</v>
          </cell>
          <cell r="H15">
            <v>328363.75</v>
          </cell>
          <cell r="I15">
            <v>578363.75</v>
          </cell>
          <cell r="J15">
            <v>328363.75</v>
          </cell>
        </row>
      </sheetData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form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Movements"/>
      <sheetName val="АПК реформа"/>
      <sheetName val="PP&amp;E mvt for 2003"/>
      <sheetName val="Б.мчас (П)"/>
      <sheetName val="из сем"/>
      <sheetName val="свод"/>
      <sheetName val="calc"/>
      <sheetName val="IS"/>
      <sheetName val="2008 ГСМ"/>
      <sheetName val="Плата за загрязнение "/>
      <sheetName val="Типограф"/>
      <sheetName val="класс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FA register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коммун.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FA Movement "/>
      <sheetName val="depreciation testing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исп.см."/>
      <sheetName val="L&amp;E"/>
      <sheetName val="Cash flows - PBC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Input_Assumptions"/>
      <sheetName val="Технический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Залоги c RS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АПК_реформа3"/>
      <sheetName val="PP&amp;E_mvt_for_20033"/>
      <sheetName val="Б_мчас_(П)3"/>
      <sheetName val="из_сем5"/>
      <sheetName val="2008_ГСМ3"/>
      <sheetName val="Плата_за_загрязнение_3"/>
      <sheetName val="факс(2005-20гг_)3"/>
      <sheetName val="поставка_сравн133"/>
      <sheetName val="1_(2)2"/>
      <sheetName val="2_2_ОтклОТМ4"/>
      <sheetName val="1_3_2_ОТМ4"/>
      <sheetName val="Cost_99v982"/>
      <sheetName val="cant_sim2"/>
      <sheetName val="Production_Ref_Q-1-32"/>
      <sheetName val="фот_пп2000разбивка2"/>
      <sheetName val="ЗАО_н_ит2"/>
      <sheetName val="Financial_ratios_А32"/>
      <sheetName val="2_2_ОтклОТМ5"/>
      <sheetName val="1_3_2_ОТМ5"/>
      <sheetName val="U2_775_-_COGS_comparison_per_s2"/>
      <sheetName val="I__Прогноз_доходов2"/>
      <sheetName val="ОТЧЕТ_КТЖ_01_01_092"/>
      <sheetName val="8180_(8181,8182)2"/>
      <sheetName val="Balance_Sheet2"/>
      <sheetName val="1_вариант__2009_2"/>
      <sheetName val="Список_документов2"/>
      <sheetName val="GAAP_TB_30_09_01__detail_p&amp;l2"/>
      <sheetName val="O_500_Property_Tax2"/>
      <sheetName val="форма_3_смета_затрат2"/>
      <sheetName val="Авансы_уплач,деньги_в_регионах3"/>
      <sheetName val="Авансы_уплач,деньги_в_регионах4"/>
      <sheetName val="PLтв_-_Б2"/>
      <sheetName val="Спр__раб_2"/>
      <sheetName val="$_IS2"/>
      <sheetName val="Собственный_капитал2"/>
      <sheetName val="Бюджет_тек__затрат2"/>
      <sheetName val="K-800_Imp__test2"/>
      <sheetName val="FA_register2"/>
      <sheetName val="US_Dollar_20035"/>
      <sheetName val="SDR_20035"/>
      <sheetName val="Control_Settings2"/>
      <sheetName val="GTM_BK2"/>
      <sheetName val="Consolidator_Inputs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7_12"/>
      <sheetName val="Пр_412"/>
      <sheetName val="Russia_Print_Version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I_KEY_INFORMATION2"/>
      <sheetName val="почтов_2"/>
      <sheetName val="6НК-cт_2"/>
      <sheetName val="Interco_payables&amp;receivables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коммун_2"/>
      <sheetName val="Служебный_ФКРБ1"/>
      <sheetName val="Источник_финансирования1"/>
      <sheetName val="Способ_закупки1"/>
      <sheetName val="Тип_пункта_плана1"/>
      <sheetName val="FA_Movement_Kyrg1"/>
      <sheetName val="SA_Procedures1"/>
      <sheetName val="ввод-вывод_ОС_авг2004-_20051"/>
      <sheetName val="FA_Movement_1"/>
      <sheetName val="depreciation_testing1"/>
      <sheetName val="ТД_РАП1"/>
      <sheetName val="доп_дан_1"/>
      <sheetName val="исп_см_"/>
      <sheetName val="Cash_flows_-_PBC"/>
      <sheetName val="ГМ_1"/>
      <sheetName val="6НК _x000a_"/>
      <sheetName val="_x000a__x000a_"/>
      <sheetName val="6НК__x000a_"/>
      <sheetName val="Служебный_ФК厈-"/>
      <sheetName val="Служебный_ФК恔"/>
      <sheetName val="Служебный_ФК皸ɫ"/>
      <sheetName val="Служебный_ФК"/>
      <sheetName val="Служебный_ФК悄,"/>
      <sheetName val="Служебный_ФК⽄"/>
      <sheetName val="Служебный_ФК⽬"/>
      <sheetName val="Служебный_ФК嵔_"/>
      <sheetName val="Служебный_ФК峔("/>
      <sheetName val="Служебный_ФК『"/>
      <sheetName val="Служебный_ФК⿯"/>
      <sheetName val="Служебный_ФКૐǪ"/>
      <sheetName val="Служебный_ФК　"/>
      <sheetName val="КР з.ч"/>
      <sheetName val="ноябрь - декабрь"/>
      <sheetName val="Summary &amp; Variables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бартер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полугодие"/>
      <sheetName val="Вып.П.П."/>
      <sheetName val="кварталы"/>
      <sheetName val="план"/>
      <sheetName val="Россия-экспорт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ЮКО свод"/>
      <sheetName val="Сбер 1450"/>
      <sheetName val="Сбер 1300"/>
      <sheetName val="Сбер 2500"/>
      <sheetName val="Сбер 3750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6НК/"/>
      <sheetName val="[form.xls]6НК/"/>
      <sheetName val="[form.xls][form.xls]6НК/"/>
      <sheetName val="Служебный ФК?_x001f_"/>
      <sheetName val="Служебный ФК?_x0012_"/>
      <sheetName val="БРК УЖ"/>
      <sheetName val="План_произв-в_x0006__x000c__x0007__x000f__x0010__x0011__x0007__x0007_贰΢ǅ_x0000_Ā_x0000__x0000__x0000__x0000_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-расчет_налогов_от_ФОТ__на_2011"/>
      <sheetName val="Форма3_6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тиме"/>
      <sheetName val="[form.xls][form.xls]6НК/_x0000_�¹"/>
      <sheetName val="Исх"/>
      <sheetName val="[form.xls][form.xls]6НК/_x0000_렀£"/>
      <sheetName val="План_произв-в_x0006__x000c__x0007__x000f__x0010__x0011__x0007__x0007_贰΢ǅ"/>
      <sheetName val="Project Detail Inputs"/>
      <sheetName val="ВСДС_1 (MAIN)"/>
      <sheetName val="6НК쌊 /_x0000_"/>
      <sheetName val="14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Конс 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6НК/_x0000_ó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OS"/>
      <sheetName val="пассоб"/>
      <sheetName val="Royalty"/>
      <sheetName val="пост. пар."/>
      <sheetName val="CURCURS"/>
      <sheetName val="КАТО"/>
      <sheetName val="Фин. пок-ли"/>
      <sheetName val="DCF"/>
      <sheetName val="Prep"/>
      <sheetName val="Utility"/>
      <sheetName val="ГБ"/>
      <sheetName val="Вып_П_П_"/>
      <sheetName val="План_произв-в贰΢ǅĀ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показатели"/>
      <sheetName val="рев дф (1.08.) (3)"/>
      <sheetName val="Фонд 15гор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акт10"/>
      <sheetName val="Master Inputs Start here"/>
      <sheetName val="1 квартал"/>
      <sheetName val="консалт"/>
      <sheetName val="6НК_x0007__x001c_ 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/>
      <sheetData sheetId="169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 refreshError="1"/>
      <sheetData sheetId="806" refreshError="1"/>
      <sheetData sheetId="807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 refreshError="1"/>
      <sheetData sheetId="1033" refreshError="1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/>
      <sheetData sheetId="1099"/>
      <sheetData sheetId="1100"/>
      <sheetData sheetId="1101"/>
      <sheetData sheetId="1102"/>
      <sheetData sheetId="1103"/>
      <sheetData sheetId="1104"/>
      <sheetData sheetId="1105" refreshError="1"/>
      <sheetData sheetId="1106" refreshError="1"/>
      <sheetData sheetId="1107" refreshError="1"/>
      <sheetData sheetId="1108" refreshError="1"/>
      <sheetData sheetId="110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Форма2"/>
      <sheetName val="Сводная"/>
      <sheetName val="Лист2"/>
      <sheetName val="Актив(1)"/>
      <sheetName val="ТД РАП"/>
      <sheetName val="XREF"/>
      <sheetName val="KEGOC - Global"/>
      <sheetName val="Sarbai MES"/>
      <sheetName val="ЯНВАРЬ"/>
      <sheetName val="Sheet1"/>
      <sheetName val="PP&amp;E mvt for 2003"/>
      <sheetName val="Добыча нефти4"/>
      <sheetName val="TB"/>
      <sheetName val="PR CN"/>
      <sheetName val="факс(2005-20гг.)"/>
      <sheetName val="Налоги"/>
      <sheetName val="12НК"/>
      <sheetName val="Cash flows - PBC"/>
      <sheetName val="FA register"/>
      <sheetName val="Kas FA Movement"/>
      <sheetName val="Статьи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form"/>
      <sheetName val="PP&amp;E mvt for 2003"/>
      <sheetName val="стр.245 (2)"/>
      <sheetName val="SETUP"/>
      <sheetName val="Преискурант"/>
      <sheetName val="Добыча нефти4"/>
      <sheetName val="Собственный капитал"/>
      <sheetName val="СписокТЭП"/>
      <sheetName val="исп.см."/>
      <sheetName val="из сем"/>
      <sheetName val="Instructions"/>
      <sheetName val="US Dollar 2003"/>
      <sheetName val="SDR 2003"/>
      <sheetName val="Captions"/>
      <sheetName val="1NK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L&amp;E"/>
      <sheetName val="Const"/>
      <sheetName val="Dep_OpEx"/>
      <sheetName val="Input"/>
      <sheetName val="Anlagevermögen"/>
      <sheetName val="Control Settings"/>
      <sheetName val="GTM BK"/>
      <sheetName val="Consolidator Inputs"/>
      <sheetName val="Auxilliary_Info"/>
      <sheetName val="KreПК"/>
      <sheetName val="Sheet1"/>
      <sheetName val="7.1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U2 775 - COGS comparison per su"/>
      <sheetName val="Financial ratios А3"/>
      <sheetName val="2_2 ОтклОТМ"/>
      <sheetName val="1_3_2 ОТМ"/>
      <sheetName val="I. Прогноз доходов"/>
      <sheetName val="Production_ref_Q4"/>
      <sheetName val="Sales-COS"/>
      <sheetName val="SMSTemp"/>
      <sheetName val="Cash flows - PBC"/>
      <sheetName val="FA register"/>
      <sheetName val="H3.100 Rollforward"/>
      <sheetName val="свод"/>
      <sheetName val="Б.мчас (П)"/>
      <sheetName val="calc"/>
      <sheetName val="Non-Statistical Sampling Master"/>
      <sheetName val="Global Data"/>
      <sheetName val="Налоги"/>
      <sheetName val="IS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Keys"/>
      <sheetName val="A-20"/>
      <sheetName val="Precios"/>
      <sheetName val="Analytics"/>
      <sheetName val="FA Movement Kyrg"/>
      <sheetName val="Reference"/>
      <sheetName val="ОТиТБ"/>
      <sheetName val="78"/>
      <sheetName val="PM-TE"/>
      <sheetName val="Test"/>
      <sheetName val="ОборБалФормОтч"/>
      <sheetName val="ТитулЛистОтч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PIT&amp;PP(2)"/>
      <sheetName val="Settings"/>
      <sheetName val="3НК"/>
      <sheetName val="153541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Гр5(о)"/>
      <sheetName val="Макро"/>
      <sheetName val="$ IS"/>
      <sheetName val="7"/>
      <sheetName val="10"/>
      <sheetName val="УПРАВЛЕНИЕ11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K-800 Imp. test"/>
      <sheetName val="5R"/>
      <sheetName val="Пр 41"/>
      <sheetName val="Russia Print Version"/>
      <sheetName val="finbal10"/>
      <sheetName val="12НК"/>
      <sheetName val="KCC"/>
      <sheetName val="Данные"/>
      <sheetName val="П"/>
      <sheetName val="2кв.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коммун."/>
      <sheetName val="Служебный ФКРБ"/>
      <sheetName val="Источник финансирования"/>
      <sheetName val="Способ закупки"/>
      <sheetName val="Тип пункта плана"/>
      <sheetName val="L-1"/>
      <sheetName val="ввод-вывод ОС авг2004- 2005"/>
      <sheetName val="Capex"/>
      <sheetName val="Kolommen_balans"/>
      <sheetName val="SA Procedures"/>
      <sheetName val="перевозки"/>
      <sheetName val="9"/>
      <sheetName val="Graph"/>
      <sheetName val="-расчет налогов от ФОТ  на 2014"/>
      <sheetName val="misc"/>
      <sheetName val="Pbs_Wbs_ATC"/>
      <sheetName val="Форма3.6"/>
      <sheetName val="FA Movement "/>
      <sheetName val="depreciation testing"/>
      <sheetName val="MetaData"/>
      <sheetName val="PP&amp;E_mvt_for_20031"/>
      <sheetName val="стр_245_(2)"/>
      <sheetName val="Добыча_нефти44"/>
      <sheetName val="Собственный_капитал"/>
      <sheetName val="исп_см_"/>
      <sheetName val="из_сем3"/>
      <sheetName val="US_Dollar_20033"/>
      <sheetName val="SDR_20033"/>
      <sheetName val="Control_Settings"/>
      <sheetName val="GTM_BK"/>
      <sheetName val="Consolidator_Inputs"/>
      <sheetName val="7_1"/>
      <sheetName val="поставка_сравн131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U2_775_-_COGS_comparison_per_su"/>
      <sheetName val="Financial_ratios_А3"/>
      <sheetName val="2_2_ОтклОТМ1"/>
      <sheetName val="1_3_2_ОТМ1"/>
      <sheetName val="I__Прогноз_доходов"/>
      <sheetName val="Cash_flows_-_PBC"/>
      <sheetName val="FA_register"/>
      <sheetName val="H3_100_Rollforward"/>
      <sheetName val="Б_мчас_(П)1"/>
      <sheetName val="ввод-вывод_ОС_авг2004-_2005"/>
      <sheetName val="1_вариант__2009_"/>
      <sheetName val="SA_Procedures"/>
      <sheetName val="Пр_41"/>
      <sheetName val="FA_Movement_Kyrg"/>
      <sheetName val="Список_документов"/>
      <sheetName val="2008_ГСМ1"/>
      <sheetName val="Плата_за_загрязнение_1"/>
      <sheetName val="ОТЧЕТ_КТЖ_01_01_09"/>
      <sheetName val="д_7_001"/>
      <sheetName val="-расчет_налогов_от_ФОТ__на_2014"/>
      <sheetName val="Non-Statistical_Sampling_Master"/>
      <sheetName val="Global_Data"/>
      <sheetName val="GAAP_TB_30_09_01__detail_p&amp;l"/>
      <sheetName val="8180_(8181,8182)"/>
      <sheetName val="Balance_Sheet"/>
      <sheetName val="Форма3_6"/>
      <sheetName val="FA_Movement_"/>
      <sheetName val="depreciation_testing"/>
      <sheetName val="2кв_"/>
      <sheetName val="$_IS"/>
      <sheetName val="факс(2005-20гг_)1"/>
      <sheetName val="MACRO2_XLM"/>
      <sheetName val="U-ZR_AT1_XLS"/>
      <sheetName val="6НК-cт_"/>
      <sheetName val="Interco_payables&amp;receivables"/>
      <sheetName val="Инв_вл"/>
      <sheetName val="факт_2005_г_"/>
      <sheetName val="свод_грузоотпр_"/>
      <sheetName val="План_произв-ва_(мес_)_(бюджет)"/>
      <sheetName val="Итоговая_таблица"/>
      <sheetName val="1_(2)"/>
      <sheetName val="O_500_Property_Tax"/>
      <sheetName val="форма_3_смета_затрат"/>
      <sheetName val="Авансы_уплач,деньги_в_регионах"/>
      <sheetName val="Авансы_уплач,деньги_в_регионах,"/>
      <sheetName val="PLтв_-_Б"/>
      <sheetName val="Спр__раб_"/>
      <sheetName val="Бюджет_тек__затрат"/>
      <sheetName val="K-800_Imp__test"/>
      <sheetName val="Russia_Print_Version"/>
      <sheetName val="I_KEY_INFORMATION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Служебный_ФКРБ"/>
      <sheetName val="Источник_финансирования"/>
      <sheetName val="Способ_закупки"/>
      <sheetName val="Тип_пункта_плана"/>
      <sheetName val="Read me fir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Settings"/>
      <sheetName val="Ural med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емонтТ9"/>
      <sheetName val="_FES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факт 2005 г."/>
      <sheetName val="InputTD"/>
      <sheetName val="2.2 ОтклОТМ"/>
      <sheetName val="1.3.2 ОТМ"/>
      <sheetName val="Баланс"/>
      <sheetName val="6НК"/>
      <sheetName val="Transport overview"/>
      <sheetName val="I-Index"/>
      <sheetName val="Contro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MAIN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струк"/>
      <sheetName val="1_Бюджет расходов"/>
      <sheetName val="Справочник"/>
      <sheetName val="Comp"/>
      <sheetName val="К1.2"/>
      <sheetName val="Транспорт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ОТиТБ"/>
      <sheetName val="ОРУ ДО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Добыча нефти4"/>
      <sheetName val="поставка сравн13"/>
      <sheetName val="из сем"/>
      <sheetName val="Форма3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6НК-cт.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omp"/>
      <sheetName val="#ССЫЛКА"/>
      <sheetName val="Преискурант"/>
      <sheetName val="12НК"/>
      <sheetName val="FES"/>
      <sheetName val="из сем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6НК-cт_3"/>
      <sheetName val="Добыча_нефти43"/>
      <sheetName val="поставка_сравн133"/>
      <sheetName val="2_2_ОтклОТМ3"/>
      <sheetName val="1_3_2_ОТМ3"/>
      <sheetName val="из_сем3"/>
      <sheetName val="Спр__пласт3"/>
      <sheetName val="Спр__мест3"/>
      <sheetName val="Плата_за_загрязнение_3"/>
      <sheetName val="2008_ГСМ3"/>
      <sheetName val="Б_мчас_(П)2"/>
      <sheetName val="д_7_0012"/>
      <sheetName val="PP&amp;E_mvt_for_20032"/>
      <sheetName val="Ф_№101"/>
      <sheetName val="Cash_flow_2003_PBC2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summary"/>
      <sheetName val="производство"/>
      <sheetName val="Mvmnt (consolidated)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ДС МЗК"/>
      <sheetName val="клиенты на 30_09(перв_источник)"/>
      <sheetName val="P&amp;L"/>
      <sheetName val="Provisions"/>
      <sheetName val="Disclosure"/>
      <sheetName val="Исх.данные"/>
      <sheetName val="Кэш-фло (текущий)"/>
      <sheetName val="Показ.Эфф.Инвест."/>
      <sheetName val="9-1"/>
      <sheetName val="4"/>
      <sheetName val="1-1"/>
      <sheetName val="1"/>
      <sheetName val="АПК реформа"/>
      <sheetName val="Гр5(о)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HKM RTC Crude costs"/>
      <sheetName val="d_pok"/>
      <sheetName val="13,40 Авансы_получ"/>
      <sheetName val="Cash Flow - CY Workings"/>
      <sheetName val="Bond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Форма1"/>
      <sheetName val="Изменяемые данные"/>
      <sheetName val="справка"/>
      <sheetName val="Пр2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факт 2005 г."/>
      <sheetName val="Ввод"/>
      <sheetName val="List of values"/>
      <sheetName val="t0_name"/>
      <sheetName val="дебит на 31 06 05"/>
      <sheetName val="Нефть"/>
      <sheetName val="Hidden"/>
      <sheetName val="данн"/>
      <sheetName val="PP&amp;E mvt for 2003"/>
      <sheetName val="L-1"/>
      <sheetName val="ремонт 25"/>
      <sheetName val="исп.см."/>
      <sheetName val="Лист4"/>
      <sheetName val="Water trucking 2005"/>
      <sheetName val="Добычанефти4"/>
      <sheetName val="поставкасравн13"/>
      <sheetName val="ЦентрЗатр"/>
      <sheetName val="ЕдИзм"/>
      <sheetName val="Предпр"/>
      <sheetName val="Лист 1"/>
      <sheetName val="факс(2005-20гг.)"/>
      <sheetName val="мат расходы"/>
      <sheetName val="11"/>
      <sheetName val="Info"/>
      <sheetName val="ECM_PP"/>
      <sheetName val="Исход"/>
      <sheetName val="FES"/>
      <sheetName val="цеховые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план07"/>
      <sheetName val="MS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Лист1"/>
      <sheetName val="из_сем"/>
      <sheetName val="Добыча_нефти4"/>
      <sheetName val="поставка_сравн13"/>
      <sheetName val="Изменяемые_данные"/>
      <sheetName val="факт_2005_г_"/>
      <sheetName val="ремонт_25"/>
      <sheetName val="List_of_values"/>
      <sheetName val="дебит_на_31_06_05"/>
      <sheetName val="PP&amp;E_mvt_for_2003"/>
      <sheetName val="исп_см_"/>
      <sheetName val="Water_trucking_2005"/>
      <sheetName val="Лист_1"/>
      <sheetName val="факс(2005-20гг_)"/>
      <sheetName val="мат_расходы"/>
      <sheetName val="Б_мчас_(П)"/>
      <sheetName val="ГПЗ_ПОСД_Способ_закупок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Общие_данные"/>
      <sheetName val="График_освоения"/>
      <sheetName val="NPV_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Comp"/>
      <sheetName val="plrap"/>
      <sheetName val="plsum"/>
      <sheetName val="pladj"/>
      <sheetName val="Actuals Input"/>
      <sheetName val="12Н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шаблон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>
        <row r="2">
          <cell r="A2" t="str">
            <v>A B Commerce ТОО</v>
          </cell>
        </row>
      </sheetData>
      <sheetData sheetId="114"/>
      <sheetData sheetId="115">
        <row r="2">
          <cell r="A2" t="str">
            <v>A B Commerce ТОО</v>
          </cell>
        </row>
      </sheetData>
      <sheetData sheetId="116">
        <row r="2">
          <cell r="A2" t="str">
            <v>A B Commerce ТОО</v>
          </cell>
        </row>
      </sheetData>
      <sheetData sheetId="117"/>
      <sheetData sheetId="118">
        <row r="2">
          <cell r="A2" t="str">
            <v>A B Commerce ТОО</v>
          </cell>
        </row>
      </sheetData>
      <sheetData sheetId="119">
        <row r="2">
          <cell r="A2" t="str">
            <v>A B Commerce ТОО</v>
          </cell>
        </row>
      </sheetData>
      <sheetData sheetId="120">
        <row r="2">
          <cell r="A2" t="str">
            <v>A B Commerce ТОО</v>
          </cell>
        </row>
      </sheetData>
      <sheetData sheetId="121">
        <row r="2">
          <cell r="A2" t="str">
            <v>A B Commerce ТОО</v>
          </cell>
        </row>
      </sheetData>
      <sheetData sheetId="122"/>
      <sheetData sheetId="123">
        <row r="2">
          <cell r="A2" t="str">
            <v>A B Commerce ТОО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/>
      <sheetData sheetId="141" refreshError="1"/>
      <sheetData sheetId="142" refreshError="1"/>
      <sheetData sheetId="143" refreshError="1"/>
      <sheetData sheetId="144" refreshError="1"/>
      <sheetData sheetId="145">
        <row r="2">
          <cell r="A2" t="str">
            <v>A B Commerce ТОО</v>
          </cell>
        </row>
      </sheetData>
      <sheetData sheetId="146" refreshError="1"/>
      <sheetData sheetId="147">
        <row r="2">
          <cell r="A2" t="str">
            <v>A B Commerce ТОО</v>
          </cell>
        </row>
      </sheetData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."/>
      <sheetName val="исп.см."/>
      <sheetName val="адм.расх."/>
      <sheetName val="исп.бюд."/>
      <sheetName val="исп.бюд. (2)"/>
      <sheetName val="исп.бюд. (3)"/>
      <sheetName val="Динамика"/>
      <sheetName val="Динамика (2)"/>
      <sheetName val="мат-лы"/>
      <sheetName val="бюд.цент за 12 м.с об рас"/>
      <sheetName val="A93-98"/>
      <sheetName val="Форма2"/>
      <sheetName val="из сем"/>
      <sheetName val="Форма1"/>
      <sheetName val="ремонт 25"/>
      <sheetName val="Добыча нефти4"/>
      <sheetName val="поставка сравн13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Пр2"/>
      <sheetName val="бюдж_"/>
      <sheetName val="исп_см_"/>
      <sheetName val="адм_расх_"/>
      <sheetName val="исп_бюд_"/>
      <sheetName val="исп_бюд__(2)"/>
      <sheetName val="исп_бюд__(3)"/>
      <sheetName val="Динамика_(2)"/>
      <sheetName val="бюд_цент_за_12_м_с_об_рас"/>
      <sheetName val="из_сем"/>
      <sheetName val="7_аффил"/>
      <sheetName val="8_банк"/>
      <sheetName val="10_ОСГПО"/>
      <sheetName val="6_повыш_квалиф"/>
      <sheetName val="3_Командировоч"/>
      <sheetName val="11_материалы"/>
      <sheetName val="4_представит"/>
      <sheetName val="12_проч"/>
      <sheetName val="5_связь"/>
      <sheetName val="9_соцпрог"/>
      <sheetName val="1__ФОТ"/>
      <sheetName val="ремонт_25"/>
      <sheetName val="Добыча_нефти4"/>
      <sheetName val="поставка_сравн13"/>
      <sheetName val="KAZAK RECO ST 99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СПгнг"/>
      <sheetName val="Ввод"/>
      <sheetName val="факт 2005 г."/>
      <sheetName val="ОборБалФормОтч"/>
      <sheetName val="Пр2"/>
      <sheetName val="справка"/>
      <sheetName val="ОТиТБ"/>
      <sheetName val="Сомн_треб общие"/>
      <sheetName val="s"/>
      <sheetName val="Форма2"/>
      <sheetName val="Balance Sheet"/>
      <sheetName val="Hidden"/>
      <sheetName val="ТитулЛистОтч"/>
      <sheetName val="Актив(1)"/>
      <sheetName val="HKM RTC Crude costs"/>
      <sheetName val="83"/>
      <sheetName val="UNITPRICES"/>
      <sheetName val="малодебит (2)"/>
      <sheetName val="Comp"/>
      <sheetName val="ОДТ и ГЦТ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Форма1"/>
      <sheetName val="Добыча нефти4"/>
      <sheetName val="VA.700 Cost of ser-ces prov"/>
      <sheetName val="Test of FA Installation"/>
      <sheetName val="Additions"/>
      <sheetName val="Дт-Кт"/>
      <sheetName val="исп.см."/>
      <sheetName val="SMSTemp"/>
      <sheetName val="Balance_Sheet"/>
      <sheetName val="HKM_RTC_Crude_costs"/>
      <sheetName val="малодебит_(2)"/>
      <sheetName val="2.2 ОтклОТМ"/>
      <sheetName val="1.3.2 ОТМ"/>
      <sheetName val="Предпр"/>
      <sheetName val="ЦентрЗатр"/>
      <sheetName val="ЕдИзм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сп.см."/>
      <sheetName val="Пр2"/>
      <sheetName val="Форма2"/>
      <sheetName val="из сем"/>
      <sheetName val="группа"/>
      <sheetName val="расп_приб"/>
      <sheetName val="движ_ден_4"/>
      <sheetName val="8_движ_денег"/>
      <sheetName val="фин_план_утвержд"/>
      <sheetName val="Тариф_(2)"/>
      <sheetName val="фин_план"/>
      <sheetName val="расх__пер"/>
      <sheetName val="прочие_прямые"/>
      <sheetName val="тран-свод_21"/>
      <sheetName val="свод_затрат_7"/>
      <sheetName val="смета_1_8"/>
      <sheetName val="Свот_ФОТ-2"/>
      <sheetName val="ФОТ-вар_Абдул"/>
      <sheetName val="соц_выпл12а"/>
      <sheetName val="подг_кадр_13"/>
      <sheetName val="команд_14"/>
      <sheetName val="_команд_(2)_15"/>
      <sheetName val="аморт_свод_16"/>
      <sheetName val="амр_приоб__18"/>
      <sheetName val="матер1_19"/>
      <sheetName val="матер2_20_"/>
      <sheetName val="трансп_Автобазы_22"/>
      <sheetName val="связь_23"/>
      <sheetName val="коммун_24"/>
      <sheetName val="ремонт_25"/>
      <sheetName val="охрана_25а"/>
      <sheetName val="пер__изд_27"/>
      <sheetName val="нормы_бенз_02г_"/>
      <sheetName val="предст_28"/>
      <sheetName val="усл_банка_28а"/>
      <sheetName val="аренда_29"/>
      <sheetName val="аудит_30"/>
      <sheetName val="налоги_31"/>
      <sheetName val="трансп-расш_32"/>
      <sheetName val="Тариф_анализ"/>
      <sheetName val="анализ_на__1"/>
      <sheetName val="нормы_бен_01г"/>
      <sheetName val="амр_тек_"/>
      <sheetName val="кальк_2_(2)"/>
      <sheetName val="товар_прод3_(2)"/>
      <sheetName val="движ_ден_4_(2)"/>
      <sheetName val="кальк_2"/>
      <sheetName val="товар_прод3"/>
      <sheetName val="фин_отч_5"/>
      <sheetName val="Анализ_ФОТ"/>
      <sheetName val="ФОТ-расш__Асима"/>
      <sheetName val="исп_см_"/>
      <sheetName val="из_сем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10">
          <cell r="B10" t="str">
            <v>В</v>
          </cell>
        </row>
      </sheetData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исп.см."/>
      <sheetName val="персонала"/>
      <sheetName val="2в"/>
      <sheetName val="общ-нефт"/>
      <sheetName val="2а (4)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по 2007 году план на 2008 год"/>
      <sheetName val="д.7.001"/>
      <sheetName val="3БК Инвестиции"/>
      <sheetName val="Movements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ндексы"/>
      <sheetName val="ФС-75"/>
      <sheetName val="ФСМн "/>
      <sheetName val="ФХ "/>
      <sheetName val="ФХС-40 "/>
      <sheetName val="ФХС-48 "/>
      <sheetName val="Hidden"/>
      <sheetName val="ДС МЗК"/>
      <sheetName val="выданы таб № (от 25.01.12 ОК)"/>
      <sheetName val="F1002"/>
      <sheetName val="НДПИ"/>
      <sheetName val="XLR_NoRangeSheet"/>
      <sheetName val="расчет ГСМ НА 2013Г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Д"/>
      <sheetName val="канц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опотиз"/>
      <sheetName val="Ком плат"/>
      <sheetName val="Кабельная продукция"/>
      <sheetName val="4.Налоги"/>
      <sheetName val="Логистика"/>
      <sheetName val="потр"/>
      <sheetName val="СН"/>
      <sheetName val="Списки"/>
      <sheetName val="УО"/>
      <sheetName val="Текущие цены"/>
      <sheetName val="рабочий"/>
      <sheetName val="окраска"/>
      <sheetName val="Книга1"/>
      <sheetName val="5NK "/>
      <sheetName val="Main Page"/>
      <sheetName val="L-1"/>
      <sheetName val="База"/>
      <sheetName val="вознаграждение"/>
      <sheetName val="t0_name"/>
      <sheetName val="1 вариант  2009 "/>
      <sheetName val="XREF"/>
      <sheetName val="summary"/>
      <sheetName val="Инвест"/>
      <sheetName val="9-1"/>
      <sheetName val="4"/>
      <sheetName val="1-1"/>
      <sheetName val="1"/>
      <sheetName val="list"/>
      <sheetName val="ГБ"/>
      <sheetName val="Источник финансирования"/>
      <sheetName val="Месяцы"/>
      <sheetName val="ЭКРБ"/>
      <sheetName val="Способ закупки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Транспорт"/>
      <sheetName val="Depr"/>
      <sheetName val="Control"/>
      <sheetName val="VLOOKUP"/>
      <sheetName val="INPUTMASTER"/>
      <sheetName val="IFRS FS"/>
      <sheetName val="Список документов"/>
      <sheetName val="с 01.08 по 17.10 = 1569 вагонов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Лист 1"/>
      <sheetName val="Strat 1H 2008"/>
      <sheetName val="Настройки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Изменяемые_данные2"/>
      <sheetName val="ремонт_25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План_закупок2"/>
      <sheetName val="Командировочные_расходы2"/>
      <sheetName val="12_из_57_АЗС2"/>
      <sheetName val="__2_3_23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14_1_2_2_(Услуги_связи)2"/>
      <sheetName val="PP&amp;E_mvt_for_20032"/>
      <sheetName val="ДБСП_02__20022"/>
      <sheetName val="Лист1_(3)2"/>
      <sheetName val="на_31_12_07_(4)2"/>
      <sheetName val="CIP_Dec_20062"/>
      <sheetName val="7_12"/>
      <sheetName val="свод2010г_по_гр_2"/>
      <sheetName val="Статьи_затрат2"/>
      <sheetName val="Income_$2"/>
      <sheetName val="3_ФОТ2"/>
      <sheetName val="SUN_TB2"/>
      <sheetName val="C-Total_Market2"/>
      <sheetName val="I-Demand_Drivers2"/>
      <sheetName val="PR_CN2"/>
      <sheetName val="SAD_Schedule"/>
      <sheetName val="расчет_прибыли"/>
      <sheetName val="исп_см_2"/>
      <sheetName val="2а_(4)2"/>
      <sheetName val="по_2007_году_план_на_2008_год2"/>
      <sheetName val="д_7_0012"/>
      <sheetName val="3БК_Инвестиции2"/>
      <sheetName val="ГПЗ_ПОСД_Способ_закупок"/>
      <sheetName val="ФСМн_"/>
      <sheetName val="ФХ_"/>
      <sheetName val="ФХС-40_"/>
      <sheetName val="ФХС-48_"/>
      <sheetName val="ДС_МЗК"/>
      <sheetName val="выданы_таб_№_(от_25_01_12_ОК)2"/>
      <sheetName val="расчет_ГСМ_НА_2013Г2"/>
      <sheetName val="канат_прод_2"/>
      <sheetName val="Страхование_ГПО_охр_22"/>
      <sheetName val="26_04_2013_(2)2"/>
      <sheetName val="2_2_ОтклОТМ2"/>
      <sheetName val="1_3_2_ОТМ2"/>
      <sheetName val="2008_ГСМ2"/>
      <sheetName val="Плата_за_загрязнение_2"/>
      <sheetName val="Текущие_цены"/>
      <sheetName val="5NK_"/>
      <sheetName val="Main_Page"/>
      <sheetName val="1_вариант__2009_"/>
      <sheetName val="СВОД_Логистика2"/>
      <sheetName val="Treatment_Summary2"/>
      <sheetName val="__2_3_24"/>
      <sheetName val="H3_100_Rollforward"/>
      <sheetName val="GAAP_TB_31_12_01__detail_p&amp;l"/>
      <sheetName val="РСза_6-м_2012"/>
      <sheetName val="Ком_плат1"/>
      <sheetName val="Кабельная_продукция1"/>
      <sheetName val="4_Налоги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Datasheet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"/>
      <sheetName val="муз колледж"/>
      <sheetName val="EMPLANM"/>
      <sheetName val="Отд.расх"/>
      <sheetName val="стр.145 рос. исп"/>
      <sheetName val="7НК"/>
      <sheetName val="breakdown"/>
      <sheetName val="P&amp;L"/>
      <sheetName val="Provisions"/>
      <sheetName val="FA depreciatio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IS-Cash"/>
      <sheetName val="Loan"/>
      <sheetName val="Input TI"/>
      <sheetName val="Б.мчас (П)"/>
      <sheetName val="Макро"/>
      <sheetName val="Технический"/>
      <sheetName val="Prelim Cost"/>
      <sheetName val="700-H"/>
      <sheetName val="5.3. Усл. связи"/>
      <sheetName val="Допущения"/>
      <sheetName val="ремонтТ9"/>
      <sheetName val="34-143"/>
      <sheetName val="КАТО"/>
      <sheetName val="Loans out"/>
      <sheetName val="ОПГЗ"/>
      <sheetName val="План ГЗ"/>
      <sheetName val="ФБ-1"/>
      <sheetName val="АСТВ"/>
      <sheetName val="Ф1"/>
      <sheetName val="ОПУ_сверка"/>
      <sheetName val="доходы и расходы "/>
      <sheetName val="Бонды стр.341"/>
      <sheetName val="собственный капитал"/>
      <sheetName val="22"/>
      <sheetName val="Brand valuation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стр_145_рос__исп"/>
      <sheetName val="Отд_расх"/>
      <sheetName val=" По скв"/>
      <sheetName val="Проект"/>
      <sheetName val="1кв. "/>
      <sheetName val="2кв."/>
      <sheetName val="10 БО (kzt)"/>
      <sheetName val="общ.фонд  "/>
      <sheetName val="Бюджет"/>
      <sheetName val="3НК"/>
      <sheetName val="Все_по䀀歎쬂⾕⠠倀"/>
      <sheetName val=" 4"/>
      <sheetName val="ЦЕХА"/>
      <sheetName val="общ скв"/>
      <sheetName val="сводУМЗ"/>
      <sheetName val="План произв-ва (мес.) (бюджет)"/>
      <sheetName val="Загрузка "/>
      <sheetName val="Все_по⠠렀ኣ㠾ኡ耾"/>
      <sheetName val="7  (3)"/>
      <sheetName val="Все_по䐀⩛ഀ䎃԰_x0000_缀"/>
      <sheetName val="Data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Все_поԯ"/>
      <sheetName val="Пр4"/>
      <sheetName val="Расчеты ОСД"/>
      <sheetName val="Все_поԯ_x0000_缀_x0000__x0000__x0000_턀"/>
      <sheetName val="I. Прогноз доходов"/>
      <sheetName val="Год"/>
      <sheetName val="Фонд"/>
      <sheetName val="Assump"/>
      <sheetName val="Т2"/>
      <sheetName val="Parameters"/>
      <sheetName val="SBM Reserve"/>
      <sheetName val="Осн.показ"/>
      <sheetName val="пр-во"/>
      <sheetName val="расш. себестоим."/>
      <sheetName val="расш реал"/>
      <sheetName val="расш ОАР"/>
      <sheetName val="Ф2"/>
      <sheetName val="Ф4"/>
      <sheetName val="CURCURS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ДИП проч"/>
      <sheetName val="ДМИР НОВЫЙ"/>
      <sheetName val="ДУП проч"/>
      <sheetName val="Тип пункта плана"/>
      <sheetName val="CPI"/>
    </sheetNames>
    <sheetDataSet>
      <sheetData sheetId="0">
        <row r="1">
          <cell r="G1" t="str">
            <v xml:space="preserve"> </v>
          </cell>
        </row>
      </sheetData>
      <sheetData sheetId="1">
        <row r="1">
          <cell r="G1">
            <v>0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>
            <v>0</v>
          </cell>
        </row>
      </sheetData>
      <sheetData sheetId="4" refreshError="1">
        <row r="1">
          <cell r="G1">
            <v>0</v>
          </cell>
        </row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 xml:space="preserve"> 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 t="str">
            <v xml:space="preserve"> </v>
          </cell>
        </row>
      </sheetData>
      <sheetData sheetId="8">
        <row r="1">
          <cell r="G1" t="str">
            <v xml:space="preserve"> </v>
          </cell>
        </row>
      </sheetData>
      <sheetData sheetId="9">
        <row r="1">
          <cell r="G1" t="str">
            <v xml:space="preserve"> </v>
          </cell>
        </row>
      </sheetData>
      <sheetData sheetId="10">
        <row r="1">
          <cell r="G1" t="str">
            <v xml:space="preserve"> </v>
          </cell>
        </row>
      </sheetData>
      <sheetData sheetId="11">
        <row r="1">
          <cell r="G1" t="str">
            <v xml:space="preserve"> </v>
          </cell>
        </row>
      </sheetData>
      <sheetData sheetId="12">
        <row r="1">
          <cell r="G1" t="str">
            <v xml:space="preserve"> </v>
          </cell>
        </row>
      </sheetData>
      <sheetData sheetId="13">
        <row r="1">
          <cell r="G1" t="str">
            <v xml:space="preserve"> </v>
          </cell>
        </row>
      </sheetData>
      <sheetData sheetId="14">
        <row r="1">
          <cell r="G1" t="str">
            <v xml:space="preserve"> </v>
          </cell>
        </row>
      </sheetData>
      <sheetData sheetId="15">
        <row r="1">
          <cell r="G1" t="str">
            <v xml:space="preserve"> </v>
          </cell>
        </row>
      </sheetData>
      <sheetData sheetId="16">
        <row r="1">
          <cell r="G1" t="str">
            <v xml:space="preserve"> </v>
          </cell>
        </row>
      </sheetData>
      <sheetData sheetId="17">
        <row r="1">
          <cell r="G1" t="str">
            <v xml:space="preserve"> </v>
          </cell>
        </row>
      </sheetData>
      <sheetData sheetId="18" refreshError="1">
        <row r="1">
          <cell r="G1" t="str">
            <v xml:space="preserve"> 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1">
          <cell r="G1">
            <v>0</v>
          </cell>
        </row>
      </sheetData>
      <sheetData sheetId="209">
        <row r="1">
          <cell r="G1">
            <v>0</v>
          </cell>
        </row>
      </sheetData>
      <sheetData sheetId="210" refreshError="1"/>
      <sheetData sheetId="211">
        <row r="1">
          <cell r="G1">
            <v>0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>
            <v>0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>
            <v>0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>
            <v>0</v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 t="str">
            <v xml:space="preserve"> </v>
          </cell>
        </row>
      </sheetData>
      <sheetData sheetId="233">
        <row r="1">
          <cell r="G1">
            <v>0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 t="str">
            <v xml:space="preserve"> 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>
        <row r="1">
          <cell r="G1">
            <v>0</v>
          </cell>
        </row>
      </sheetData>
      <sheetData sheetId="253">
        <row r="1">
          <cell r="G1">
            <v>0</v>
          </cell>
        </row>
      </sheetData>
      <sheetData sheetId="254">
        <row r="1">
          <cell r="G1">
            <v>0</v>
          </cell>
        </row>
      </sheetData>
      <sheetData sheetId="255">
        <row r="1">
          <cell r="G1">
            <v>0</v>
          </cell>
        </row>
      </sheetData>
      <sheetData sheetId="256">
        <row r="1">
          <cell r="G1">
            <v>0</v>
          </cell>
        </row>
      </sheetData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>
        <row r="1">
          <cell r="G1" t="str">
            <v xml:space="preserve"> 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 t="str">
            <v xml:space="preserve"> </v>
          </cell>
        </row>
      </sheetData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>
        <row r="1">
          <cell r="G1">
            <v>0</v>
          </cell>
        </row>
      </sheetData>
      <sheetData sheetId="397">
        <row r="1">
          <cell r="G1">
            <v>0</v>
          </cell>
        </row>
      </sheetData>
      <sheetData sheetId="398">
        <row r="1">
          <cell r="G1">
            <v>0</v>
          </cell>
        </row>
      </sheetData>
      <sheetData sheetId="399">
        <row r="1">
          <cell r="G1">
            <v>0</v>
          </cell>
        </row>
      </sheetData>
      <sheetData sheetId="400">
        <row r="1">
          <cell r="G1">
            <v>0</v>
          </cell>
        </row>
      </sheetData>
      <sheetData sheetId="401">
        <row r="1">
          <cell r="G1">
            <v>0</v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>
            <v>0</v>
          </cell>
        </row>
      </sheetData>
      <sheetData sheetId="408">
        <row r="1">
          <cell r="G1">
            <v>0</v>
          </cell>
        </row>
      </sheetData>
      <sheetData sheetId="409">
        <row r="1">
          <cell r="G1">
            <v>0</v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>
            <v>0</v>
          </cell>
        </row>
      </sheetData>
      <sheetData sheetId="420">
        <row r="1">
          <cell r="G1">
            <v>0</v>
          </cell>
        </row>
      </sheetData>
      <sheetData sheetId="421">
        <row r="1">
          <cell r="G1">
            <v>0</v>
          </cell>
        </row>
      </sheetData>
      <sheetData sheetId="422">
        <row r="1">
          <cell r="G1">
            <v>0</v>
          </cell>
        </row>
      </sheetData>
      <sheetData sheetId="423">
        <row r="1">
          <cell r="G1">
            <v>0</v>
          </cell>
        </row>
      </sheetData>
      <sheetData sheetId="424">
        <row r="1">
          <cell r="G1">
            <v>0</v>
          </cell>
        </row>
      </sheetData>
      <sheetData sheetId="425">
        <row r="1">
          <cell r="G1">
            <v>0</v>
          </cell>
        </row>
      </sheetData>
      <sheetData sheetId="426">
        <row r="1">
          <cell r="G1">
            <v>0</v>
          </cell>
        </row>
      </sheetData>
      <sheetData sheetId="427">
        <row r="1">
          <cell r="G1">
            <v>0</v>
          </cell>
        </row>
      </sheetData>
      <sheetData sheetId="428">
        <row r="1">
          <cell r="G1">
            <v>0</v>
          </cell>
        </row>
      </sheetData>
      <sheetData sheetId="429">
        <row r="1">
          <cell r="G1">
            <v>0</v>
          </cell>
        </row>
      </sheetData>
      <sheetData sheetId="430">
        <row r="1">
          <cell r="G1">
            <v>0</v>
          </cell>
        </row>
      </sheetData>
      <sheetData sheetId="431">
        <row r="1">
          <cell r="G1">
            <v>0</v>
          </cell>
        </row>
      </sheetData>
      <sheetData sheetId="432">
        <row r="1">
          <cell r="G1">
            <v>0</v>
          </cell>
        </row>
      </sheetData>
      <sheetData sheetId="433">
        <row r="1">
          <cell r="G1">
            <v>0</v>
          </cell>
        </row>
      </sheetData>
      <sheetData sheetId="434">
        <row r="1">
          <cell r="G1">
            <v>0</v>
          </cell>
        </row>
      </sheetData>
      <sheetData sheetId="435">
        <row r="1">
          <cell r="G1">
            <v>0</v>
          </cell>
        </row>
      </sheetData>
      <sheetData sheetId="436">
        <row r="1">
          <cell r="G1">
            <v>0</v>
          </cell>
        </row>
      </sheetData>
      <sheetData sheetId="437">
        <row r="1">
          <cell r="G1">
            <v>0</v>
          </cell>
        </row>
      </sheetData>
      <sheetData sheetId="438">
        <row r="1">
          <cell r="G1">
            <v>0</v>
          </cell>
        </row>
      </sheetData>
      <sheetData sheetId="439">
        <row r="1">
          <cell r="G1">
            <v>0</v>
          </cell>
        </row>
      </sheetData>
      <sheetData sheetId="440">
        <row r="1">
          <cell r="G1">
            <v>0</v>
          </cell>
        </row>
      </sheetData>
      <sheetData sheetId="441">
        <row r="1">
          <cell r="G1">
            <v>0</v>
          </cell>
        </row>
      </sheetData>
      <sheetData sheetId="442">
        <row r="1">
          <cell r="G1">
            <v>0</v>
          </cell>
        </row>
      </sheetData>
      <sheetData sheetId="443">
        <row r="1">
          <cell r="G1">
            <v>0</v>
          </cell>
        </row>
      </sheetData>
      <sheetData sheetId="444">
        <row r="1">
          <cell r="G1">
            <v>0</v>
          </cell>
        </row>
      </sheetData>
      <sheetData sheetId="445">
        <row r="1">
          <cell r="G1">
            <v>0</v>
          </cell>
        </row>
      </sheetData>
      <sheetData sheetId="446">
        <row r="1">
          <cell r="G1">
            <v>0</v>
          </cell>
        </row>
      </sheetData>
      <sheetData sheetId="447">
        <row r="1">
          <cell r="G1">
            <v>0</v>
          </cell>
        </row>
      </sheetData>
      <sheetData sheetId="448">
        <row r="1">
          <cell r="G1">
            <v>0</v>
          </cell>
        </row>
      </sheetData>
      <sheetData sheetId="449">
        <row r="1">
          <cell r="G1">
            <v>0</v>
          </cell>
        </row>
      </sheetData>
      <sheetData sheetId="450">
        <row r="1">
          <cell r="G1">
            <v>0</v>
          </cell>
        </row>
      </sheetData>
      <sheetData sheetId="451">
        <row r="1">
          <cell r="G1">
            <v>0</v>
          </cell>
        </row>
      </sheetData>
      <sheetData sheetId="452">
        <row r="1">
          <cell r="G1">
            <v>0</v>
          </cell>
        </row>
      </sheetData>
      <sheetData sheetId="453">
        <row r="1">
          <cell r="G1">
            <v>0</v>
          </cell>
        </row>
      </sheetData>
      <sheetData sheetId="454">
        <row r="1">
          <cell r="G1">
            <v>0</v>
          </cell>
        </row>
      </sheetData>
      <sheetData sheetId="455">
        <row r="1">
          <cell r="G1">
            <v>0</v>
          </cell>
        </row>
      </sheetData>
      <sheetData sheetId="456">
        <row r="1">
          <cell r="G1">
            <v>0</v>
          </cell>
        </row>
      </sheetData>
      <sheetData sheetId="457">
        <row r="1">
          <cell r="G1">
            <v>0</v>
          </cell>
        </row>
      </sheetData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>
        <row r="1">
          <cell r="G1" t="str">
            <v xml:space="preserve"> </v>
          </cell>
        </row>
      </sheetData>
      <sheetData sheetId="464">
        <row r="1">
          <cell r="G1">
            <v>0</v>
          </cell>
        </row>
      </sheetData>
      <sheetData sheetId="465">
        <row r="1">
          <cell r="G1">
            <v>0</v>
          </cell>
        </row>
      </sheetData>
      <sheetData sheetId="466">
        <row r="1">
          <cell r="G1" t="str">
            <v xml:space="preserve"> </v>
          </cell>
        </row>
      </sheetData>
      <sheetData sheetId="467">
        <row r="1">
          <cell r="G1" t="str">
            <v xml:space="preserve"> </v>
          </cell>
        </row>
      </sheetData>
      <sheetData sheetId="468">
        <row r="1">
          <cell r="G1">
            <v>0</v>
          </cell>
        </row>
      </sheetData>
      <sheetData sheetId="469">
        <row r="1">
          <cell r="G1">
            <v>0</v>
          </cell>
        </row>
      </sheetData>
      <sheetData sheetId="470">
        <row r="1">
          <cell r="G1" t="str">
            <v xml:space="preserve"> </v>
          </cell>
        </row>
      </sheetData>
      <sheetData sheetId="471">
        <row r="1">
          <cell r="G1">
            <v>0</v>
          </cell>
        </row>
      </sheetData>
      <sheetData sheetId="472">
        <row r="1">
          <cell r="G1">
            <v>0</v>
          </cell>
        </row>
      </sheetData>
      <sheetData sheetId="473">
        <row r="1">
          <cell r="G1">
            <v>0</v>
          </cell>
        </row>
      </sheetData>
      <sheetData sheetId="474">
        <row r="1">
          <cell r="G1">
            <v>0</v>
          </cell>
        </row>
      </sheetData>
      <sheetData sheetId="475">
        <row r="1">
          <cell r="G1">
            <v>0</v>
          </cell>
        </row>
      </sheetData>
      <sheetData sheetId="476">
        <row r="1">
          <cell r="G1">
            <v>0</v>
          </cell>
        </row>
      </sheetData>
      <sheetData sheetId="477">
        <row r="1">
          <cell r="G1">
            <v>0</v>
          </cell>
        </row>
      </sheetData>
      <sheetData sheetId="478">
        <row r="1">
          <cell r="G1">
            <v>0</v>
          </cell>
        </row>
      </sheetData>
      <sheetData sheetId="479">
        <row r="1">
          <cell r="G1">
            <v>0</v>
          </cell>
        </row>
      </sheetData>
      <sheetData sheetId="480">
        <row r="1">
          <cell r="G1">
            <v>0</v>
          </cell>
        </row>
      </sheetData>
      <sheetData sheetId="481">
        <row r="1">
          <cell r="G1">
            <v>0</v>
          </cell>
        </row>
      </sheetData>
      <sheetData sheetId="482">
        <row r="1">
          <cell r="G1">
            <v>0</v>
          </cell>
        </row>
      </sheetData>
      <sheetData sheetId="483">
        <row r="1">
          <cell r="G1">
            <v>0</v>
          </cell>
        </row>
      </sheetData>
      <sheetData sheetId="484">
        <row r="1">
          <cell r="G1">
            <v>0</v>
          </cell>
        </row>
      </sheetData>
      <sheetData sheetId="485"/>
      <sheetData sheetId="486"/>
      <sheetData sheetId="487"/>
      <sheetData sheetId="488"/>
      <sheetData sheetId="489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>
        <row r="1">
          <cell r="G1">
            <v>0</v>
          </cell>
        </row>
      </sheetData>
      <sheetData sheetId="558">
        <row r="1">
          <cell r="G1">
            <v>0</v>
          </cell>
        </row>
      </sheetData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>
        <row r="1">
          <cell r="G1">
            <v>0</v>
          </cell>
        </row>
      </sheetData>
      <sheetData sheetId="591">
        <row r="1">
          <cell r="G1">
            <v>0</v>
          </cell>
        </row>
      </sheetData>
      <sheetData sheetId="592">
        <row r="1">
          <cell r="G1">
            <v>0</v>
          </cell>
        </row>
      </sheetData>
      <sheetData sheetId="593">
        <row r="1">
          <cell r="G1">
            <v>0</v>
          </cell>
        </row>
      </sheetData>
      <sheetData sheetId="594">
        <row r="1">
          <cell r="G1">
            <v>0</v>
          </cell>
        </row>
      </sheetData>
      <sheetData sheetId="595">
        <row r="1">
          <cell r="G1">
            <v>0</v>
          </cell>
        </row>
      </sheetData>
      <sheetData sheetId="596" refreshError="1"/>
      <sheetData sheetId="597" refreshError="1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>
        <row r="1">
          <cell r="G1">
            <v>0</v>
          </cell>
        </row>
      </sheetData>
      <sheetData sheetId="625">
        <row r="1">
          <cell r="G1">
            <v>0</v>
          </cell>
        </row>
      </sheetData>
      <sheetData sheetId="626">
        <row r="1">
          <cell r="G1">
            <v>0</v>
          </cell>
        </row>
      </sheetData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>
            <v>0</v>
          </cell>
        </row>
      </sheetData>
      <sheetData sheetId="631">
        <row r="1">
          <cell r="G1">
            <v>0</v>
          </cell>
        </row>
      </sheetData>
      <sheetData sheetId="632">
        <row r="1">
          <cell r="G1">
            <v>0</v>
          </cell>
        </row>
      </sheetData>
      <sheetData sheetId="633">
        <row r="1">
          <cell r="G1">
            <v>0</v>
          </cell>
        </row>
      </sheetData>
      <sheetData sheetId="634">
        <row r="1">
          <cell r="G1">
            <v>0</v>
          </cell>
        </row>
      </sheetData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ГЗ для МФ"/>
      <sheetName val="Фонд"/>
      <sheetName val="ФКРБ"/>
      <sheetName val="ЭКРБ"/>
      <sheetName val="Источник финансирования"/>
      <sheetName val="КПВЭД"/>
      <sheetName val="Способ закупки"/>
      <sheetName val="Вид предмета"/>
      <sheetName val="ОКЕИ"/>
      <sheetName val="Месяцы"/>
      <sheetName val="КАТО"/>
      <sheetName val="Служебный ФКРБ"/>
      <sheetName val="Год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111 Оплата труда</v>
          </cell>
        </row>
        <row r="2">
          <cell r="A2" t="str">
            <v xml:space="preserve">113 Компенсационные выплаты </v>
          </cell>
        </row>
        <row r="3">
          <cell r="A3" t="str">
            <v>114 Дополнительно установленные обязательные пенсионные взносы судей и обязательные пенсионные взносы военнослужащих, сотрудников органов внутренних дел, Комитета уголовно-исполнительной системы Республики Казахстан, органов финансовой полиции и государст</v>
          </cell>
        </row>
        <row r="4">
          <cell r="A4" t="str">
            <v>121 Социальный налог</v>
          </cell>
        </row>
        <row r="5">
          <cell r="A5" t="str">
            <v>122 Социальные отчисления в Государственный фонд социального страхования</v>
          </cell>
        </row>
        <row r="6">
          <cell r="A6" t="str">
            <v xml:space="preserve">125 Взносы на обязательное страхование </v>
          </cell>
        </row>
        <row r="7">
          <cell r="A7" t="str">
            <v>131 Приобретение продуктов питания</v>
          </cell>
        </row>
        <row r="8">
          <cell r="A8" t="str">
            <v>132 Приобретение медикаментов и прочих средств медицинского назначения</v>
          </cell>
        </row>
        <row r="9">
          <cell r="A9" t="str">
            <v>134 Приобретение, пошив и ремонт предметов вещевого имущества и другого форменного и специального обмундирования</v>
          </cell>
        </row>
        <row r="10">
          <cell r="A10" t="str">
            <v>135 Приобретение особого оборудования и материалов</v>
          </cell>
        </row>
        <row r="11">
          <cell r="A11" t="str">
            <v>139 Приобретение прочих товаров</v>
          </cell>
        </row>
        <row r="12">
          <cell r="A12" t="str">
            <v>141 Оплата коммунальных услуг</v>
          </cell>
        </row>
        <row r="13">
          <cell r="A13" t="str">
            <v>142 Оплата услуг связи</v>
          </cell>
        </row>
        <row r="14">
          <cell r="A14" t="str">
            <v>143 Оплата транспортных услуг</v>
          </cell>
        </row>
        <row r="15">
          <cell r="A15" t="str">
            <v>147 Оплата аренды за помещение</v>
          </cell>
        </row>
        <row r="16">
          <cell r="A16" t="str">
            <v>148 Оплата услуг в рамках государственного социального заказа</v>
          </cell>
        </row>
        <row r="17">
          <cell r="A17" t="str">
            <v>149 Прочие услуги и работы</v>
          </cell>
        </row>
        <row r="18">
          <cell r="A18" t="str">
            <v>151 Командировки и служебные разъезды внутри страны</v>
          </cell>
        </row>
        <row r="19">
          <cell r="A19" t="str">
            <v>152 Командировки и служебные разъезды за пределы страны</v>
          </cell>
        </row>
        <row r="20">
          <cell r="A20" t="str">
            <v>153 Затраты фонда всеобщего обязательного среднего образования</v>
          </cell>
        </row>
        <row r="21">
          <cell r="A21" t="str">
            <v>155 Исполнение исполнительных документов, судебных актов</v>
          </cell>
        </row>
        <row r="22">
          <cell r="A22" t="str">
            <v>157 Особые затраты</v>
          </cell>
        </row>
        <row r="23">
          <cell r="A23" t="str">
            <v>159 Прочие текущие затраты</v>
          </cell>
        </row>
        <row r="24">
          <cell r="A24" t="str">
            <v xml:space="preserve">211 Выплаты вознаграждений  по внутренним займам </v>
          </cell>
        </row>
        <row r="25">
          <cell r="A25" t="str">
            <v>212 Выплаты вознаграждений по займам, полученным из республиканского бюджета местными исполнительными органами</v>
          </cell>
        </row>
        <row r="26">
          <cell r="A26" t="str">
            <v xml:space="preserve">213 Выплаты вознаграждений по опреациям управления рисками </v>
          </cell>
        </row>
        <row r="27">
          <cell r="A27" t="str">
            <v>221 Выплаты вознаграждений по внешним займам Правительства Республики Казахстан</v>
          </cell>
        </row>
        <row r="28">
          <cell r="A28" t="str">
            <v xml:space="preserve">311 Субсидии юридическим лицам, в том числе крестьянским (фермерским) хозяйствам </v>
          </cell>
        </row>
        <row r="29">
          <cell r="A29" t="str">
            <v>332 Трансферты физическим лицам</v>
          </cell>
        </row>
        <row r="30">
          <cell r="A30" t="str">
            <v>333 Пенсии</v>
          </cell>
        </row>
        <row r="31">
          <cell r="A31" t="str">
            <v>334 Стипендии</v>
          </cell>
        </row>
        <row r="32">
          <cell r="A32" t="str">
            <v>341 Субвенции</v>
          </cell>
        </row>
        <row r="33">
          <cell r="A33" t="str">
            <v>342 Бюджетные изъятия</v>
          </cell>
        </row>
        <row r="34">
          <cell r="A34" t="str">
            <v>349 Прочие текущие трансферты другим уровням государственного управления</v>
          </cell>
        </row>
        <row r="35">
          <cell r="A35" t="str">
            <v>351 Текущие трансферты организациям за границу</v>
          </cell>
        </row>
        <row r="36">
          <cell r="A36" t="str">
            <v>369 Различные прочие текущие трансферты</v>
          </cell>
        </row>
        <row r="37">
          <cell r="A37" t="str">
            <v>411 Приобретение товаров относящихся к основным средствам</v>
          </cell>
        </row>
        <row r="38">
          <cell r="A38" t="str">
            <v>412 Приобретение помещений, зданий и сооружений</v>
          </cell>
        </row>
        <row r="39">
          <cell r="A39" t="str">
            <v>421 Строительство зданий и сооружений</v>
          </cell>
        </row>
        <row r="40">
          <cell r="A40" t="str">
            <v>422 Строительство дорог</v>
          </cell>
        </row>
        <row r="41">
          <cell r="A41" t="str">
            <v xml:space="preserve">423 Строительство и доставка судов </v>
          </cell>
        </row>
        <row r="42">
          <cell r="A42" t="str">
            <v>431 Капитальный ремонт помещений, зданий, сооружений</v>
          </cell>
        </row>
        <row r="43">
          <cell r="A43" t="str">
            <v>432 Капитальный ремонт дорог</v>
          </cell>
        </row>
        <row r="44">
          <cell r="A44" t="str">
            <v>439 Капитальный ремонт других объектов</v>
          </cell>
        </row>
        <row r="45">
          <cell r="A45" t="str">
            <v>451 Приобретение земли</v>
          </cell>
        </row>
        <row r="46">
          <cell r="A46" t="str">
            <v>452 Приобретение нематериальных активов</v>
          </cell>
        </row>
        <row r="47">
          <cell r="A47" t="str">
            <v>461 Капитальные трансферты юридическим лицам</v>
          </cell>
        </row>
        <row r="48">
          <cell r="A48" t="str">
            <v>464 Капитальные трансферты другим уровням государственного управления</v>
          </cell>
        </row>
        <row r="49">
          <cell r="A49" t="str">
            <v>471 Капитальные трансферты международным организациям и правительствам иностранных государств</v>
          </cell>
        </row>
        <row r="50">
          <cell r="A50" t="str">
            <v>472 Капитальные трансферты на оплату обучения стипендиатов за рубежом</v>
          </cell>
        </row>
        <row r="51">
          <cell r="A51" t="str">
            <v>511 Бюджетные кредиты местным исполнительным органам</v>
          </cell>
        </row>
        <row r="52">
          <cell r="A52" t="str">
            <v>512 Бюджетные кредиты банкам-заемщикам</v>
          </cell>
        </row>
        <row r="53">
          <cell r="A53" t="str">
            <v>514 Бюджетные кредиты физическим лицам</v>
          </cell>
        </row>
        <row r="54">
          <cell r="A54" t="str">
            <v>519 Прочие внутренние бюджетные кредиты</v>
          </cell>
        </row>
        <row r="55">
          <cell r="A55" t="str">
            <v>521 Бюджетные кредиты иностранным государствам</v>
          </cell>
        </row>
        <row r="56">
          <cell r="A56" t="str">
            <v>531 Поручительство государства</v>
          </cell>
        </row>
        <row r="57">
          <cell r="A57" t="str">
            <v>541 Государственная гарантия</v>
          </cell>
        </row>
        <row r="58">
          <cell r="A58" t="str">
            <v>611 Приобретение долей участия, ценных бумаг юридических лиц</v>
          </cell>
        </row>
        <row r="59">
          <cell r="A59" t="str">
            <v>612 Формирование и увеличение уставных капиталов государственных предприятий</v>
          </cell>
        </row>
        <row r="60">
          <cell r="A60" t="str">
            <v>621 Приобретение акций международных организаций</v>
          </cell>
        </row>
        <row r="61">
          <cell r="A61" t="str">
            <v>711 Погашение основного долга перед вышестоящим бюджетом</v>
          </cell>
        </row>
        <row r="62">
          <cell r="A62" t="str">
            <v>712 Погашение основного долга по государственным эмиссионным ценным бумагам, размещенным на  внутреннем рынке</v>
          </cell>
        </row>
        <row r="63">
          <cell r="A63" t="str">
            <v>713 Погашение основного долга по внутренним договорам займа</v>
          </cell>
        </row>
        <row r="64">
          <cell r="A64" t="str">
            <v>721 Погашение основного долга по государственным эмиссионным ценным бумагам, размещенным на внешнем рынке</v>
          </cell>
        </row>
        <row r="65">
          <cell r="A65" t="str">
            <v>722 Погашение основного долга по внешним договорам займа</v>
          </cell>
        </row>
      </sheetData>
      <sheetData sheetId="4">
        <row r="1">
          <cell r="A1" t="str">
            <v>1 Бюджет</v>
          </cell>
        </row>
        <row r="2">
          <cell r="A2" t="str">
            <v>2 Внешние займы</v>
          </cell>
        </row>
        <row r="3">
          <cell r="A3" t="str">
            <v>3 Деньги от реализации ГУ товаров (работ, услуг), остающихся в их распоряжении</v>
          </cell>
        </row>
        <row r="4">
          <cell r="A4" t="str">
            <v>4 Спонсорская и благотворительная помощь</v>
          </cell>
        </row>
        <row r="5">
          <cell r="A5" t="str">
            <v>5 Временно размещенные деньги физических и юридических лиц</v>
          </cell>
        </row>
        <row r="6">
          <cell r="A6" t="str">
            <v>6 Аккредитивы</v>
          </cell>
        </row>
      </sheetData>
      <sheetData sheetId="5" refreshError="1"/>
      <sheetData sheetId="6">
        <row r="1">
          <cell r="A1" t="str">
            <v>01 Конкурс</v>
          </cell>
        </row>
      </sheetData>
      <sheetData sheetId="7" refreshError="1"/>
      <sheetData sheetId="8"/>
      <sheetData sheetId="9">
        <row r="1">
          <cell r="A1" t="str">
            <v>01 Январь</v>
          </cell>
        </row>
      </sheetData>
      <sheetData sheetId="10"/>
      <sheetData sheetId="1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"/>
      <sheetName val="6"/>
      <sheetName val="12"/>
      <sheetName val="06"/>
      <sheetName val="2012"/>
      <sheetName val="PROGR"/>
      <sheetName val="R7_"/>
      <sheetName val="R1пг"/>
      <sheetName val="R2к"/>
      <sheetName val="R1к"/>
      <sheetName val="R2_"/>
      <sheetName val="R1_"/>
      <sheetName val="12м"/>
      <sheetName val="Р12"/>
      <sheetName val="11м"/>
      <sheetName val="P11"/>
      <sheetName val="R10"/>
      <sheetName val="R09"/>
      <sheetName val="P08"/>
      <sheetName val="P07"/>
      <sheetName val="R1pg"/>
      <sheetName val="R06"/>
      <sheetName val="R05"/>
      <sheetName val="R04"/>
      <sheetName val="R1kv"/>
      <sheetName val="R03"/>
      <sheetName val="R02"/>
      <sheetName val="R01"/>
      <sheetName val="СО_2012"/>
      <sheetName val="2012_1пг"/>
      <sheetName val="R4k"/>
      <sheetName val="R12"/>
      <sheetName val="R11"/>
      <sheetName val="Р10"/>
      <sheetName val="Р09"/>
      <sheetName val="R08"/>
      <sheetName val="R07"/>
      <sheetName val="Res1p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#REF"/>
      <sheetName val="1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*"/>
      <sheetName val="Özet İdareye"/>
      <sheetName val="İdareye"/>
      <sheetName val="ÖZET"/>
      <sheetName val="TEKLİF"/>
      <sheetName val="ANALIZ"/>
      <sheetName val="İŞÇİLİK ANALİZ"/>
      <sheetName val="Sayfa1"/>
      <sheetName val="FES"/>
      <sheetName val="2-БДР_USM"/>
      <sheetName val="БР_USM"/>
      <sheetName val="работы и услуги НУ"/>
      <sheetName val="страх"/>
      <sheetName val="Бюджет расходов"/>
      <sheetName val="Profit &amp; Loss Total"/>
      <sheetName val="Ural med"/>
      <sheetName val=""/>
      <sheetName val="Bakü Hastahane Teklif"/>
      <sheetName val="Справочник"/>
      <sheetName val="VERI_DOG"/>
      <sheetName val="VERIDOG"/>
      <sheetName val="NCR Raporu"/>
      <sheetName val="Özet_İdareye"/>
      <sheetName val="İŞÇİLİK_ANALİZ"/>
      <sheetName val="работы_и_услуги_НУ"/>
      <sheetName val="Бюджет_расходов"/>
      <sheetName val="Bakü_Hastahane_Teklif"/>
      <sheetName val="Profit_&amp;_Loss_Total"/>
      <sheetName val="Ural_med"/>
      <sheetName val="NCR_Raporu"/>
      <sheetName val="Loans ou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."/>
      <sheetName val="исп.см."/>
      <sheetName val="адм.расх."/>
      <sheetName val="исп.бюд."/>
      <sheetName val="исп.бюд. (2)"/>
      <sheetName val="исп.бюд. (3)"/>
      <sheetName val="Динамика"/>
      <sheetName val="Динамика (2)"/>
      <sheetName val="мат-лы"/>
      <sheetName val="бюд.цент за 12 м.с об рас"/>
      <sheetName val="A93-98"/>
      <sheetName val="ремонт 25"/>
      <sheetName val="Добыча нефти4"/>
      <sheetName val="поставка сравн13"/>
      <sheetName val="Форма2"/>
      <sheetName val="Форма1"/>
      <sheetName val="из сем"/>
      <sheetName val="Sheet2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Пр2"/>
      <sheetName val=".List"/>
      <sheetName val="Дт-Кт"/>
      <sheetName val="бюдж_"/>
      <sheetName val="исп_см_"/>
      <sheetName val="адм_расх_"/>
      <sheetName val="исп_бюд_"/>
      <sheetName val="исп_бюд__(2)"/>
      <sheetName val="исп_бюд__(3)"/>
      <sheetName val="Динамика_(2)"/>
      <sheetName val="бюд_цент_за_12_м_с_об_рас"/>
      <sheetName val="ремонт_25"/>
      <sheetName val="Добыча_нефти4"/>
      <sheetName val="поставка_сравн13"/>
      <sheetName val="из_сем"/>
      <sheetName val="7_аффил"/>
      <sheetName val="8_банк"/>
      <sheetName val="10_ОСГПО"/>
      <sheetName val="6_повыш_квалиф"/>
      <sheetName val="3_Командировоч"/>
      <sheetName val="11_материалы"/>
      <sheetName val="4_представит"/>
      <sheetName val="12_проч"/>
      <sheetName val="5_связь"/>
      <sheetName val="9_соцпрог"/>
      <sheetName val="1__ФОТ"/>
      <sheetName val="_Lis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БДР"/>
      <sheetName val="3-Бюджет-расходов"/>
      <sheetName val="4-инвестбюджет"/>
      <sheetName val="5-ПДД"/>
      <sheetName val="8-исполнение_БР"/>
      <sheetName val="9-исполнение_инвест"/>
      <sheetName val="10-исполнение_ПДД"/>
      <sheetName val="ДСП"/>
      <sheetName val="1. ФОТ"/>
      <sheetName val="2. Соцналог"/>
      <sheetName val="3.Командировоч"/>
      <sheetName val="4.представит"/>
      <sheetName val="5.связь"/>
      <sheetName val="6.повыш квалиф"/>
      <sheetName val="7.аффил"/>
      <sheetName val="8.банк"/>
      <sheetName val="9.соцпрог"/>
      <sheetName val="10.ОСГПО"/>
      <sheetName val="12.проч"/>
      <sheetName val="11.материалы"/>
      <sheetName val="Лист1"/>
      <sheetName val="исп.см."/>
      <sheetName val="КодАмо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4">
          <cell r="B84">
            <v>69</v>
          </cell>
        </row>
      </sheetData>
      <sheetData sheetId="9"/>
      <sheetData sheetId="10">
        <row r="22">
          <cell r="E22">
            <v>1652759</v>
          </cell>
        </row>
      </sheetData>
      <sheetData sheetId="11">
        <row r="12">
          <cell r="F12">
            <v>150597</v>
          </cell>
        </row>
      </sheetData>
      <sheetData sheetId="12">
        <row r="8">
          <cell r="F8">
            <v>116732.14285714284</v>
          </cell>
        </row>
      </sheetData>
      <sheetData sheetId="13">
        <row r="28">
          <cell r="E28">
            <v>1513875</v>
          </cell>
        </row>
      </sheetData>
      <sheetData sheetId="14">
        <row r="8">
          <cell r="G8">
            <v>9345727.3378940877</v>
          </cell>
        </row>
      </sheetData>
      <sheetData sheetId="15">
        <row r="7">
          <cell r="E7">
            <v>202641.89948951729</v>
          </cell>
        </row>
      </sheetData>
      <sheetData sheetId="16">
        <row r="10">
          <cell r="L10">
            <v>0</v>
          </cell>
        </row>
      </sheetData>
      <sheetData sheetId="17">
        <row r="9">
          <cell r="K9">
            <v>0</v>
          </cell>
        </row>
      </sheetData>
      <sheetData sheetId="18">
        <row r="15">
          <cell r="G15">
            <v>428363.75</v>
          </cell>
        </row>
      </sheetData>
      <sheetData sheetId="19"/>
      <sheetData sheetId="20"/>
      <sheetData sheetId="21" refreshError="1"/>
      <sheetData sheetId="2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Расст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д.7.001"/>
      <sheetName val="группа"/>
      <sheetName val="14.1.2.2.(Услуги связи)"/>
      <sheetName val="объемы"/>
      <sheetName val=" 4"/>
      <sheetName val="факт 2005 г.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СПгнг"/>
      <sheetName val="list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Займы"/>
      <sheetName val="#ССЫЛКА"/>
      <sheetName val="MSTV_CAPEX"/>
      <sheetName val="Services"/>
      <sheetName val="Content_OPEX"/>
      <sheetName val="I. Прогноз доходов"/>
      <sheetName val="july_03_pg8"/>
    </sheetNames>
    <sheetDataSet>
      <sheetData sheetId="0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БДР"/>
      <sheetName val="3-Бюджет-расходов"/>
      <sheetName val="4-инвестбюджет"/>
      <sheetName val="5-ПДД"/>
      <sheetName val="8-исполнение_БР"/>
      <sheetName val="9-исполнение_инвест"/>
      <sheetName val="10-исполнение_ПДД"/>
      <sheetName val="ДСП"/>
      <sheetName val="1. ФОТ"/>
      <sheetName val="2. Соцналог"/>
      <sheetName val="3.Командировоч"/>
      <sheetName val="4.представит"/>
      <sheetName val="5.связь"/>
      <sheetName val="6.повыш квалиф"/>
      <sheetName val="7.аффил"/>
      <sheetName val="8.банк"/>
      <sheetName val="9.соцпрог"/>
      <sheetName val="10.ОСГПО"/>
      <sheetName val="12.проч"/>
      <sheetName val="11.материалы"/>
      <sheetName val="Лист1"/>
      <sheetName val="класс"/>
      <sheetName val="ноотбук"/>
      <sheetName val="сервер"/>
      <sheetName val="минитипография"/>
      <sheetName val="SMSTemp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84">
          <cell r="B84">
            <v>69</v>
          </cell>
        </row>
        <row r="387">
          <cell r="K387">
            <v>56201333.333333336</v>
          </cell>
        </row>
      </sheetData>
      <sheetData sheetId="9" refreshError="1"/>
      <sheetData sheetId="10">
        <row r="23">
          <cell r="D23">
            <v>1652759</v>
          </cell>
        </row>
      </sheetData>
      <sheetData sheetId="11" refreshError="1"/>
      <sheetData sheetId="12">
        <row r="8">
          <cell r="F8">
            <v>116732.14285714284</v>
          </cell>
        </row>
      </sheetData>
      <sheetData sheetId="13">
        <row r="28">
          <cell r="D28">
            <v>1513875</v>
          </cell>
        </row>
      </sheetData>
      <sheetData sheetId="14">
        <row r="8">
          <cell r="G8">
            <v>9251829.5447321404</v>
          </cell>
        </row>
      </sheetData>
      <sheetData sheetId="15">
        <row r="7">
          <cell r="E7">
            <v>202641.89948951729</v>
          </cell>
        </row>
      </sheetData>
      <sheetData sheetId="16">
        <row r="10">
          <cell r="L10">
            <v>0</v>
          </cell>
        </row>
      </sheetData>
      <sheetData sheetId="17">
        <row r="10">
          <cell r="K10">
            <v>0</v>
          </cell>
        </row>
      </sheetData>
      <sheetData sheetId="18">
        <row r="16">
          <cell r="G16">
            <v>522261.54316194833</v>
          </cell>
        </row>
      </sheetData>
      <sheetData sheetId="19">
        <row r="7">
          <cell r="I7">
            <v>0</v>
          </cell>
        </row>
      </sheetData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."/>
      <sheetName val="исп.см."/>
      <sheetName val="адм.расх."/>
      <sheetName val="исп.бюд."/>
      <sheetName val="исп.бюд. (2)"/>
      <sheetName val="исп.бюд. (3)"/>
      <sheetName val="Динамика"/>
      <sheetName val="Динамика (2)"/>
      <sheetName val="мат-лы"/>
      <sheetName val="бюд.цент за 12 м.с об рас"/>
      <sheetName val="A93-98"/>
      <sheetName val="Форма2"/>
      <sheetName val="из сем"/>
      <sheetName val="Форма1"/>
      <sheetName val="ремонт 25"/>
      <sheetName val="Добыча нефти4"/>
      <sheetName val="поставка сравн13"/>
      <sheetName val="3.Командировоч"/>
      <sheetName val="12.проч"/>
      <sheetName val="5.связь"/>
      <sheetName val="9.соцпрог"/>
      <sheetName val="1. ФОТ"/>
      <sheetName val="Дт-Кт"/>
      <sheetName val="7.аффил"/>
      <sheetName val="8.банк"/>
      <sheetName val="10.ОСГПО"/>
      <sheetName val="6.повыш квалиф"/>
      <sheetName val="11.материалы"/>
      <sheetName val="4.представит"/>
      <sheetName val="Пр2"/>
      <sheetName val="Sheet2"/>
      <sheetName val=".List"/>
      <sheetName val="бюдж_"/>
      <sheetName val="исп_см_"/>
      <sheetName val="адм_расх_"/>
      <sheetName val="исп_бюд_"/>
      <sheetName val="исп_бюд__(2)"/>
      <sheetName val="исп_бюд__(3)"/>
      <sheetName val="Динамика_(2)"/>
      <sheetName val="бюд_цент_за_12_м_с_об_рас"/>
      <sheetName val="из_сем"/>
      <sheetName val="ремонт_25"/>
      <sheetName val="Добыча_нефти4"/>
      <sheetName val="поставка_сравн13"/>
      <sheetName val="3_Командировоч"/>
      <sheetName val="12_проч"/>
      <sheetName val="5_связь"/>
      <sheetName val="9_соцпрог"/>
      <sheetName val="1__ФОТ"/>
      <sheetName val="7_аффил"/>
      <sheetName val="8_банк"/>
      <sheetName val="10_ОСГПО"/>
      <sheetName val="6_повыш_квалиф"/>
      <sheetName val="11_материалы"/>
      <sheetName val="4_представит"/>
      <sheetName val="_List"/>
      <sheetName val="команд"/>
      <sheetName val="конс"/>
      <sheetName val="сторонн"/>
      <sheetName val="повыш"/>
      <sheetName val="предст"/>
      <sheetName val="прочие"/>
      <sheetName val="соц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Фонд"/>
      <sheetName val="Источник финансирования"/>
      <sheetName val="Способ закупки"/>
      <sheetName val="Вид предмета"/>
      <sheetName val="Месяцы"/>
      <sheetName val="Г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01 Январь</v>
          </cell>
        </row>
        <row r="2">
          <cell r="A2" t="str">
            <v>02 Февраль</v>
          </cell>
        </row>
        <row r="3">
          <cell r="A3" t="str">
            <v xml:space="preserve">03 Март </v>
          </cell>
        </row>
        <row r="4">
          <cell r="A4" t="str">
            <v>04 Апрель</v>
          </cell>
        </row>
        <row r="5">
          <cell r="A5" t="str">
            <v>05 Май</v>
          </cell>
        </row>
        <row r="6">
          <cell r="A6" t="str">
            <v>06 Июнь</v>
          </cell>
        </row>
        <row r="7">
          <cell r="A7" t="str">
            <v>07 Июль</v>
          </cell>
        </row>
        <row r="8">
          <cell r="A8" t="str">
            <v>08 Август</v>
          </cell>
        </row>
        <row r="9">
          <cell r="A9" t="str">
            <v>09 Сентябрь</v>
          </cell>
        </row>
        <row r="10">
          <cell r="A10" t="str">
            <v>10 Октябрь</v>
          </cell>
        </row>
        <row r="11">
          <cell r="A11" t="str">
            <v>11 Ноябрь</v>
          </cell>
        </row>
        <row r="12">
          <cell r="A12" t="str">
            <v>12 Декабрь</v>
          </cell>
        </row>
      </sheetData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МО 0012"/>
      <sheetName val="Ввод"/>
      <sheetName val="ЯНВАРЬ"/>
      <sheetName val="12 из 57 АЗС"/>
      <sheetName val="Cost 99v98"/>
      <sheetName val="класс"/>
      <sheetName val="СПгнг"/>
      <sheetName val="Дт-Кт"/>
      <sheetName val="ведомость"/>
      <sheetName val="справка"/>
      <sheetName val="Sheet1"/>
      <sheetName val="НДПИ"/>
      <sheetName val="Счет-ф"/>
      <sheetName val="  2.3.2"/>
      <sheetName val="База"/>
      <sheetName val="ДДСАБ"/>
      <sheetName val="ДДСККБ"/>
      <sheetName val="FES"/>
      <sheetName val="ОТиТБ"/>
      <sheetName val="Лист1"/>
      <sheetName val="GAAP TB 31.12.01  detail p&amp;l"/>
      <sheetName val="общ.фонд  "/>
      <sheetName val="объем работ"/>
      <sheetName val="УРНОиТК,УПТОК"/>
      <sheetName val="Лист3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Месяцы"/>
      <sheetName val="IS"/>
      <sheetName val="Test of FA Installation"/>
      <sheetName val="Additions"/>
      <sheetName val="% threshhold(salary)"/>
      <sheetName val="Лист2"/>
      <sheetName val="Актив(1)"/>
      <sheetName val="FS-97"/>
      <sheetName val="July_03_Pg8"/>
      <sheetName val="Quots"/>
      <sheetName val="__2_3_2"/>
      <sheetName val="Сводная"/>
      <sheetName val="из_сем"/>
      <sheetName val="ISL Corporate"/>
      <sheetName val="ISL SME"/>
      <sheetName val="ISL Retail"/>
      <sheetName val="Database (RUR)Mar YTD"/>
      <sheetName val="хозтов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>
        <row r="22">
          <cell r="C22" t="str">
            <v>ОАО"Казпочта"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МО 0012"/>
      <sheetName val="из сем"/>
      <sheetName val="  2.3.2"/>
      <sheetName val="цены"/>
      <sheetName val="0. Данные"/>
      <sheetName val="пр 6 дох"/>
      <sheetName val="аренда цс"/>
      <sheetName val="точн2"/>
      <sheetName val="СПгнг"/>
      <sheetName val="Лист1"/>
      <sheetName val="KTG_m"/>
      <sheetName val="MS"/>
      <sheetName val="name"/>
      <sheetName val="мат расходы"/>
      <sheetName val="6 NK"/>
      <sheetName val="Налоги на транспорт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персонала"/>
      <sheetName val="Свод"/>
      <sheetName val="Исход"/>
      <sheetName val="янв"/>
      <sheetName val="Сдача "/>
      <sheetName val="Ф3"/>
      <sheetName val="всп"/>
      <sheetName val="ДБСП_02_ 2002"/>
      <sheetName val="свод2010г по гр."/>
      <sheetName val="Статьи затрат"/>
      <sheetName val="НДС"/>
      <sheetName val="14.1.2.2.(Услуги связи)"/>
      <sheetName val="Бюдж-тенге"/>
      <sheetName val="2в"/>
      <sheetName val="общ-нефт"/>
      <sheetName val="2а (4)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исп.см."/>
      <sheetName val="выданы таб № (от 25.01.12 ОК)"/>
      <sheetName val="F1002"/>
      <sheetName val="3.ФОТ"/>
      <sheetName val="Income $"/>
      <sheetName val="НДПИ"/>
      <sheetName val="по 2007 году план на 2008 год"/>
      <sheetName val="Movements"/>
      <sheetName val="XLR_NoRangeSheet"/>
      <sheetName val="расчет ГСМ НА 2013Г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ремонт 25"/>
      <sheetName val="1610"/>
      <sheetName val="1210"/>
      <sheetName val="TB"/>
      <sheetName val="PR CN"/>
      <sheetName val="SAD Schedule"/>
      <sheetName val="NPV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Д"/>
      <sheetName val="канц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расчет прибыли"/>
      <sheetName val="амортиз_ввод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опотиз"/>
      <sheetName val="Ком плат"/>
      <sheetName val="Кабельная продукция"/>
      <sheetName val="4.Налоги"/>
      <sheetName val="Логистика"/>
      <sheetName val="потр"/>
      <sheetName val="СН"/>
      <sheetName val="Списки"/>
      <sheetName val="УО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ндексы"/>
      <sheetName val="ФС-75"/>
      <sheetName val="ФСМн "/>
      <sheetName val="ФХ "/>
      <sheetName val="ФХС-40 "/>
      <sheetName val="ФХС-48 "/>
      <sheetName val="Hidden"/>
      <sheetName val="ДС МЗК"/>
      <sheetName val="Источник финансирования"/>
      <sheetName val="Месяцы"/>
      <sheetName val="ЭКРБ"/>
      <sheetName val="Способ закупки"/>
      <sheetName val="ГБ"/>
      <sheetName val="Текущие цены"/>
      <sheetName val="рабочий"/>
      <sheetName val="окраска"/>
      <sheetName val="Книга1"/>
      <sheetName val="5NK "/>
      <sheetName val="XREF"/>
      <sheetName val="summary"/>
      <sheetName val="1 вариант  2009 "/>
      <sheetName val="База"/>
      <sheetName val="Инвест"/>
      <sheetName val="Допущения"/>
      <sheetName val="34-143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Control"/>
      <sheetName val="VLOOKUP"/>
      <sheetName val="INPUTMASTER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муз колледж"/>
      <sheetName val="стр.145 рос. исп"/>
      <sheetName val="Отд.расх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83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ФБ-1"/>
      <sheetName val="АСТВ"/>
      <sheetName val=" По скв"/>
      <sheetName val="общ.фонд  "/>
      <sheetName val="Б.мчас (П)"/>
      <sheetName val="list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"/>
      <sheetName val="5.3. Усл. связи"/>
      <sheetName val="Макро"/>
      <sheetName val="Input TI"/>
      <sheetName val="Все_по䀀歎쬂⾕⠠倀"/>
      <sheetName val="Все_по⠠렀ኣ㠾ኡ耾"/>
      <sheetName val="Main Page"/>
      <sheetName val="L-1"/>
      <sheetName val="вознаграждение"/>
      <sheetName val="9-1"/>
      <sheetName val="4"/>
      <sheetName val="1-1"/>
      <sheetName val="1"/>
      <sheetName val="IFRS FS"/>
      <sheetName val="Список документов"/>
      <sheetName val="с 01.08 по 17.10 = 1569 вагонов"/>
      <sheetName val="Лист 1"/>
      <sheetName val="Strat 1H 2008"/>
      <sheetName val="Настройки"/>
      <sheetName val="1кв. "/>
      <sheetName val="2кв."/>
      <sheetName val="10 БО (kzt)"/>
      <sheetName val="Бюджет"/>
      <sheetName val="3НК"/>
      <sheetName val="Технический"/>
      <sheetName val="Все_по䐀⩛ഀ䎃԰_x0000_缀"/>
      <sheetName val="7  (3)"/>
      <sheetName val="Кнфиг сетка"/>
      <sheetName val="Data"/>
      <sheetName val="ЦЕХА"/>
      <sheetName val="Все_по/_x0000_耀S_x0000__x0000_缀"/>
      <sheetName val="Все_по吀ᥢഀ榃԰_x0000_缀"/>
      <sheetName val="Все_по쬂᎕鐁ᘲ䠺"/>
      <sheetName val=" 4"/>
      <sheetName val="Проект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Т2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RSOILBAL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㐀ᕞഀ䞃԰_x0000_缀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I. Прогноз доходов"/>
      <sheetName val="Все_поԯ_x0000_缀_x0000__x0000__x0000_됀"/>
      <sheetName val="ТитулЛистОтч"/>
      <sheetName val="ф2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4"/>
      <sheetName val="CURCURS"/>
      <sheetName val="Год"/>
      <sheetName val="Пром1"/>
      <sheetName val="план"/>
      <sheetName val="Сводная по цехам"/>
      <sheetName val="НР"/>
      <sheetName val="ОАР"/>
      <sheetName val="РР"/>
      <sheetName val="EXR"/>
      <sheetName val="Вход.данные"/>
      <sheetName val="breakdown"/>
      <sheetName val="P&amp;L"/>
      <sheetName val="Provisions"/>
      <sheetName val="FA depreciation"/>
      <sheetName val="Все_поԯ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MCC"/>
      <sheetName val="Datasheet"/>
      <sheetName val="IS-Cash"/>
      <sheetName val="Loa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Prelim Cost"/>
      <sheetName val="700-H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>
            <v>0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1">
          <cell r="G1">
            <v>0</v>
          </cell>
        </row>
      </sheetData>
      <sheetData sheetId="192">
        <row r="1">
          <cell r="G1">
            <v>0</v>
          </cell>
        </row>
      </sheetData>
      <sheetData sheetId="193" refreshError="1"/>
      <sheetData sheetId="194">
        <row r="1">
          <cell r="G1">
            <v>0</v>
          </cell>
        </row>
      </sheetData>
      <sheetData sheetId="195">
        <row r="1">
          <cell r="G1">
            <v>0</v>
          </cell>
        </row>
      </sheetData>
      <sheetData sheetId="196">
        <row r="1">
          <cell r="G1">
            <v>0</v>
          </cell>
        </row>
      </sheetData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>
        <row r="1">
          <cell r="G1">
            <v>0</v>
          </cell>
        </row>
      </sheetData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>
            <v>0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 t="str">
            <v xml:space="preserve"> 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>
            <v>0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>
            <v>0</v>
          </cell>
        </row>
      </sheetData>
      <sheetData sheetId="221">
        <row r="1">
          <cell r="G1" t="str">
            <v xml:space="preserve"> 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 t="str">
            <v xml:space="preserve"> 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>
            <v>0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>
            <v>0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>
        <row r="1">
          <cell r="G1">
            <v>0</v>
          </cell>
        </row>
      </sheetData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>
        <row r="1">
          <cell r="G1">
            <v>0</v>
          </cell>
        </row>
      </sheetData>
      <sheetData sheetId="545">
        <row r="1">
          <cell r="G1">
            <v>0</v>
          </cell>
        </row>
      </sheetData>
      <sheetData sheetId="546">
        <row r="1">
          <cell r="G1">
            <v>0</v>
          </cell>
        </row>
      </sheetData>
      <sheetData sheetId="547">
        <row r="1">
          <cell r="G1">
            <v>0</v>
          </cell>
        </row>
      </sheetData>
      <sheetData sheetId="548">
        <row r="1">
          <cell r="G1">
            <v>0</v>
          </cell>
        </row>
      </sheetData>
      <sheetData sheetId="549">
        <row r="1">
          <cell r="G1">
            <v>0</v>
          </cell>
        </row>
      </sheetData>
      <sheetData sheetId="550">
        <row r="1">
          <cell r="G1">
            <v>0</v>
          </cell>
        </row>
      </sheetData>
      <sheetData sheetId="551">
        <row r="1">
          <cell r="G1">
            <v>0</v>
          </cell>
        </row>
      </sheetData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поставка сравн13"/>
      <sheetName val="ТЭП старая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исп.см."/>
      <sheetName val="Добыча нефти4"/>
      <sheetName val="Treatment Summary"/>
      <sheetName val="Пром1"/>
      <sheetName val="Assumptions"/>
      <sheetName val="Форма3.6"/>
      <sheetName val="Бюджет"/>
      <sheetName val="ЕдИзм"/>
      <sheetName val="Предпр"/>
      <sheetName val="справка"/>
      <sheetName val="группа"/>
      <sheetName val="  2.3.2"/>
      <sheetName val="#REF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Месяц"/>
      <sheetName val="Keys"/>
      <sheetName val="Prelim Cost"/>
      <sheetName val="Расчет2000Прямой"/>
      <sheetName val="ОСВ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I. Прогноз доходов"/>
      <sheetName val="Нефть"/>
      <sheetName val="LME_prices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ФП"/>
      <sheetName val="450 (2)"/>
      <sheetName val="флормиро"/>
      <sheetName val="приложение№3"/>
      <sheetName val="ввод-вывод ОС авг2004- 2005"/>
      <sheetName val="BS new"/>
      <sheetName val="2007 0,01"/>
      <sheetName val="Накл"/>
      <sheetName val="Loans out"/>
      <sheetName val="Гр5(о)"/>
      <sheetName val="свод"/>
      <sheetName val="МАТЕР.433,452"/>
      <sheetName val="Hidden"/>
      <sheetName val="исходные данные"/>
      <sheetName val="Sheet1"/>
      <sheetName val="ГБ"/>
      <sheetName val="мат расходы"/>
      <sheetName val="2.8. стр-ра себестоимости"/>
      <sheetName val="Сводная"/>
      <sheetName val="#REF!"/>
      <sheetName val="Capex"/>
      <sheetName val="Спр_ пласт"/>
      <sheetName val="класс"/>
      <sheetName val="01-45"/>
      <sheetName val="Преискурант"/>
      <sheetName val="Подразд"/>
      <sheetName val="план"/>
      <sheetName val="Баланс"/>
      <sheetName val="14_1_2_2_(Услуги_связи)4"/>
      <sheetName val="исп_см_1"/>
      <sheetName val="поставка_сравн131"/>
      <sheetName val="ТЭП_старая1"/>
      <sheetName val="из_сем1"/>
      <sheetName val="Сдача_1"/>
      <sheetName val="7_11"/>
      <sheetName val="Добыча_нефти41"/>
      <sheetName val="14_1_2_2__Услуги_связи_1"/>
      <sheetName val="Treatment_Summary1"/>
      <sheetName val="Форма3_61"/>
      <sheetName val="__2_3_21"/>
      <sheetName val="L-1_Займ_БРК_инвест_цели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д_7_001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Статьи_затрат1"/>
      <sheetName val="Справка_ИЦА1"/>
      <sheetName val="Prelim_Cost1"/>
      <sheetName val="по_2007_году_план_на_2008_год1"/>
      <sheetName val="5NK_1"/>
      <sheetName val="Add-s_test1"/>
      <sheetName val="БиВи_(290)"/>
      <sheetName val="май_203"/>
      <sheetName val="Базовые_данные1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I__Прогноз_доходов"/>
      <sheetName val="МодельППП_(Свод)"/>
      <sheetName val="общие_данные"/>
      <sheetName val="450_(2)"/>
      <sheetName val="ввод-вывод_ОС_авг2004-_2005"/>
      <sheetName val="BS_new"/>
      <sheetName val="2007_0,01"/>
      <sheetName val="Loans_out"/>
      <sheetName val="МАТЕР_433,452"/>
      <sheetName val="исходные_данные"/>
      <sheetName val="мат_расходы"/>
      <sheetName val="2_8__стр-ра_себестоимости"/>
      <sheetName val="Спр__пласт"/>
      <sheetName val="Dictionaries"/>
      <sheetName val="Sheet2"/>
      <sheetName val="РСза 6-м 2012"/>
      <sheetName val="Sheet5"/>
      <sheetName val="ЯНВАРЬ"/>
      <sheetName val=" 2.3.2"/>
      <sheetName val="Предпосылки"/>
      <sheetName val="IS"/>
      <sheetName val="Форма 18"/>
      <sheetName val="факт 2005 г."/>
      <sheetName val="КР материалы"/>
      <sheetName val="Movements"/>
      <sheetName val="списки"/>
      <sheetName val="База"/>
      <sheetName val="сброс"/>
      <sheetName val="9-1"/>
      <sheetName val="4"/>
      <sheetName val="1-1"/>
      <sheetName val="1"/>
      <sheetName val="Потребители"/>
      <sheetName val="Блоки"/>
      <sheetName val="КАТО"/>
      <sheetName val="ОПГЗ"/>
      <sheetName val="План ГЗ"/>
      <sheetName val="3.ФОТ"/>
      <sheetName val="4.Налоги"/>
      <sheetName val="Штатка"/>
      <sheetName val="Инвестиции"/>
      <sheetName val="Прибыль"/>
      <sheetName val="смета"/>
      <sheetName val="Исполнение по БЕ"/>
      <sheetName val="Технический"/>
      <sheetName val="Тарифы"/>
      <sheetName val="2_2 ОтклОТМ"/>
      <sheetName val="1_3_2 ОТМ"/>
      <sheetName val="Перем. затр"/>
      <sheetName val="ИП_ДО_БЛ "/>
      <sheetName val="1 вариант  2009 "/>
      <sheetName val="ПО НОВОМУ ШТАТНОМУ"/>
      <sheetName val="34-143"/>
      <sheetName val="PYTB"/>
      <sheetName val="101"/>
      <sheetName val="PP&amp;E mvt for 2003"/>
      <sheetName val="0. Данные"/>
      <sheetName val="suppl-pack"/>
      <sheetName val="Форма_18"/>
      <sheetName val="План_ГЗ"/>
      <sheetName val="1_вариант__2009_"/>
      <sheetName val="2.2 ОтклОТМ"/>
      <sheetName val="1.3.2 ОТМ"/>
      <sheetName val="29"/>
      <sheetName val="22"/>
      <sheetName val="- 1 -"/>
    </sheetNames>
    <sheetDataSet>
      <sheetData sheetId="0" refreshError="1"/>
      <sheetData sheetId="1" refreshError="1"/>
      <sheetData sheetId="2" refreshError="1"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</sheetData>
      <sheetData sheetId="3">
        <row r="13">
          <cell r="C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"/>
      <sheetName val="Сдача "/>
      <sheetName val="поставка сравн13"/>
      <sheetName val="из сем"/>
      <sheetName val="Добыча нефти4"/>
      <sheetName val="исп.см."/>
      <sheetName val="Пр2"/>
      <sheetName val="14.1.2.2.(Услуги связи)"/>
      <sheetName val="МО 0012"/>
      <sheetName val="класс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Статьи"/>
      <sheetName val="U4.100 711"/>
      <sheetName val="Actuals Input"/>
      <sheetName val="KTO_WB_FSL_31.12.01"/>
      <sheetName val="FES"/>
      <sheetName val="Incometl"/>
      <sheetName val="Nvar"/>
      <sheetName val="B1100 - CAP for Client"/>
      <sheetName val="VD.400_Monthly analytics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2210900-Aug"/>
      <sheetName val="расшиф процентов (2)"/>
      <sheetName val="A-20"/>
      <sheetName val="Gas1999"/>
      <sheetName val="U-3"/>
      <sheetName val="U-4"/>
      <sheetName val="DATA"/>
      <sheetName val="Содержание"/>
      <sheetName val="map_nat"/>
      <sheetName val="map_RPG"/>
      <sheetName val=""/>
      <sheetName val="2БО"/>
      <sheetName val="Prelim Cost"/>
      <sheetName val="CamKum Prod"/>
      <sheetName val="èç ñåì"/>
      <sheetName val="äåáèò"/>
      <sheetName val="Ïð2"/>
      <sheetName val="Foglio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parameter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Фонд"/>
      <sheetName val="ФКРБ"/>
      <sheetName val="ЭКРБ"/>
      <sheetName val="Источник финансирования"/>
      <sheetName val="КПВЭД"/>
      <sheetName val="Способ закупки"/>
      <sheetName val="Вид предмета"/>
      <sheetName val="ОКЕИ"/>
      <sheetName val="Месяцы"/>
      <sheetName val="КАТО"/>
      <sheetName val="Год"/>
      <sheetName val="Тип пункта плана"/>
      <sheetName val="Служебный ФКРБ"/>
      <sheetName val="СписокТЭП"/>
      <sheetName val="смета"/>
      <sheetName val="ОборБалФормОтч"/>
      <sheetName val="Форма2"/>
      <sheetName val="C-Total Market"/>
      <sheetName val="I-Demand Driver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01 Конкурс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2.2 ОтклОТМ"/>
      <sheetName val="1.3.2 ОТМ"/>
      <sheetName val="2_2 ОтклОТМ"/>
      <sheetName val="1_3_2 ОТМ"/>
      <sheetName val="Форма2"/>
      <sheetName val="бартер"/>
      <sheetName val="поставка сравн13"/>
      <sheetName val="s"/>
      <sheetName val="Об-я св-а"/>
      <sheetName val="1NK"/>
      <sheetName val="I. Прогноз доходов"/>
      <sheetName val="Пром1"/>
      <sheetName val="факт 2005 г."/>
      <sheetName val="Добыча нефти4"/>
      <sheetName val="GAAP TB 31.12.01  detail p&amp;l"/>
      <sheetName val="НДПИ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Форма2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класс"/>
      <sheetName val="ведомость"/>
      <sheetName val="SMSTemp"/>
      <sheetName val="д.7.001"/>
      <sheetName val="Пром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t0_name"/>
      <sheetName val="Лист1"/>
      <sheetName val="Об-я св-а"/>
      <sheetName val="из сем"/>
      <sheetName val="ДДСАБ"/>
      <sheetName val="ДДСККБ"/>
      <sheetName val="TS"/>
      <sheetName val="Hidden"/>
      <sheetName val="Cost 99v98"/>
      <sheetName val="#ССЫЛКА"/>
      <sheetName val="СписокТЭП"/>
      <sheetName val="рев дф (1.08.) (3)"/>
      <sheetName val="Лв 1715 (сб)"/>
      <sheetName val="Intercompany transactions"/>
      <sheetName val="I. Прогноз доходов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nventory Count Sheet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  <sheetName val="поставка_сравн13"/>
      <sheetName val="Об-я_св-а"/>
      <sheetName val="Cost_99v98"/>
      <sheetName val="из_сем"/>
      <sheetName val="рев_дф_(1_08_)_(3)"/>
      <sheetName val="Финпоки1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2.2 ОтклОТМ"/>
      <sheetName val="1.3.2 ОТМ"/>
      <sheetName val="Предпр"/>
      <sheetName val="ЦентрЗатр"/>
      <sheetName val="ЕдИзм"/>
      <sheetName val="СПгнг"/>
      <sheetName val="жд тарифы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Notes IS"/>
      <sheetName val="Input TD"/>
      <sheetName val="#ССЫЛКА"/>
      <sheetName val="1NK"/>
      <sheetName val="бартер"/>
      <sheetName val="Prelim Cost"/>
      <sheetName val="Сверка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спецпит,проездн."/>
      <sheetName val="13 NGDO"/>
      <sheetName val="1"/>
      <sheetName val="MS"/>
      <sheetName val="табель"/>
      <sheetName val="FES"/>
      <sheetName val="смета"/>
      <sheetName val="14.1.2.2.(Услуги связи)"/>
      <sheetName val="Форма1"/>
      <sheetName val="10 БО (kzt)"/>
      <sheetName val="Баланс"/>
      <sheetName val="Сеть"/>
      <sheetName val="общие данные"/>
      <sheetName val="Бюджет"/>
      <sheetName val="Лист1"/>
      <sheetName val="2_2_ОтклОТМ"/>
      <sheetName val="1_3_2_ОТМ"/>
      <sheetName val="1кв. "/>
      <sheetName val="2кв."/>
      <sheetName val="Loans out"/>
      <sheetName val="МодельППП (Свод)"/>
      <sheetName val="Способ закупки"/>
      <sheetName val="Штатное 2012-2015"/>
      <sheetName val="Sheet5"/>
      <sheetName val="Cash flow 2011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2"/>
      <sheetName val="ввод-вывод ОС авг2004- 2005"/>
      <sheetName val="Форма3.6"/>
      <sheetName val="элементы"/>
      <sheetName val="5NK "/>
      <sheetName val="L-1"/>
      <sheetName val="Нефть"/>
      <sheetName val="флормиро"/>
      <sheetName val="из сем"/>
      <sheetName val="ПРОГНОЗ_1"/>
      <sheetName val="  2.3.2"/>
      <sheetName val="PL12"/>
      <sheetName val="отделы"/>
      <sheetName val="MATRIX_DA_10"/>
      <sheetName val="list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s"/>
      <sheetName val="Hidden"/>
      <sheetName val="ЭКРБ"/>
      <sheetName val="1 (2)"/>
      <sheetName val="Об-я св-а"/>
      <sheetName val="2в"/>
      <sheetName val="УУ 9 мес.2014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потр"/>
      <sheetName val="СН"/>
      <sheetName val="Гр5(о)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PP&amp;E mvt for 2003"/>
      <sheetName val="Capex"/>
      <sheetName val="WBS elements RS-v.02A"/>
      <sheetName val="Прайс 2005"/>
      <sheetName val="BS new"/>
      <sheetName val="сортамент"/>
      <sheetName val="Заполните"/>
      <sheetName val="План"/>
      <sheetName val="Факт"/>
      <sheetName val="Лист5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Способ_закупки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Сдача_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д_7_001"/>
      <sheetName val="1_(2)2"/>
      <sheetName val="Об-я_св-а2"/>
      <sheetName val="УУ_9_мес_2014"/>
      <sheetName val="апрель_09_1"/>
      <sheetName val="Направления_обучения"/>
      <sheetName val="Приложение_7_(ЕНП)"/>
      <sheetName val="PP&amp;E_mvt_for_2003"/>
      <sheetName val="WBS_elements_RS-v_02A"/>
      <sheetName val="Прайс_2005"/>
      <sheetName val="BS_new"/>
      <sheetName val="Макро"/>
      <sheetName val="Лист3"/>
      <sheetName val="точн2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ОП_свод"/>
      <sheetName val="шкала"/>
      <sheetName val="Balance Sheet"/>
      <sheetName val="Спецификация"/>
      <sheetName val="Sales F"/>
      <sheetName val="глина"/>
      <sheetName val="Лв 1715 (сб)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Осн. пара"/>
      <sheetName val="ДД"/>
      <sheetName val="Затраты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Лист4"/>
      <sheetName val="консалт"/>
      <sheetName val="исп_см_"/>
      <sheetName val="Cost 99v98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3">
          <cell r="A3">
            <v>1</v>
          </cell>
        </row>
      </sheetData>
      <sheetData sheetId="283">
        <row r="3">
          <cell r="A3">
            <v>1</v>
          </cell>
        </row>
      </sheetData>
      <sheetData sheetId="284">
        <row r="3">
          <cell r="A3">
            <v>1</v>
          </cell>
        </row>
      </sheetData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 refreshError="1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Способ закупки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13 NGDO"/>
      <sheetName val="глина"/>
      <sheetName val="жд тарифы"/>
      <sheetName val="2 БО (тенге)"/>
      <sheetName val="FES"/>
      <sheetName val="Счет-ф"/>
      <sheetName val="#REF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Отпуск продукции"/>
      <sheetName val="смета"/>
      <sheetName val="1NK"/>
      <sheetName val="потр"/>
      <sheetName val="СН"/>
      <sheetName val="Осн"/>
      <sheetName val="Статьи затрат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исп.см."/>
      <sheetName val="Свод"/>
      <sheetName val="ИП_ДО_БЛ "/>
      <sheetName val="14.1.2.2.(Услуги связи)"/>
      <sheetName val="аренда цс"/>
      <sheetName val="всп"/>
      <sheetName val="2007 0,01"/>
      <sheetName val="Исх.данные"/>
      <sheetName val="Лист 1"/>
      <sheetName val="Ввод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овые допущения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ебители"/>
      <sheetName val="Блоки"/>
      <sheetName val="Пок"/>
      <sheetName val="Сдача "/>
      <sheetName val="ОборБалФормОтч"/>
      <sheetName val="NOV"/>
      <sheetName val="Assumptions"/>
      <sheetName val="Бюджет"/>
      <sheetName val="ведомость"/>
      <sheetName val="Дт-Кт"/>
      <sheetName val="N_SVOD"/>
      <sheetName val="1,3 новая"/>
      <sheetName val="12 из 57 АЗС"/>
      <sheetName val="персонала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предприятия"/>
      <sheetName val="Добычанефти4"/>
      <sheetName val="поставкасравн13"/>
      <sheetName val="сброс"/>
      <sheetName val="Бал. тов. пр.-1"/>
      <sheetName val="UNITPRICES"/>
      <sheetName val="#"/>
      <sheetName val="Лист5"/>
      <sheetName val="Позиция"/>
      <sheetName val="пожар.охрана"/>
      <sheetName val="рев на 09.06."/>
      <sheetName val="Расчет2000Прямой"/>
      <sheetName val="табель"/>
      <sheetName val="NPV"/>
      <sheetName val="Инв.вл тыс.ед"/>
      <sheetName val="Содержание"/>
      <sheetName val="7.1"/>
      <sheetName val="2.2 ОтклОТМ"/>
      <sheetName val="1.3.2 ОТМ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10 БО (kzt)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Транс12дек"/>
      <sheetName val="PV-date"/>
      <sheetName val="KTG_m"/>
      <sheetName val="5NK "/>
      <sheetName val="ремонт 25"/>
      <sheetName val="пр 6 дох"/>
      <sheetName val="Исход"/>
      <sheetName val="по 2007 году план на 2008 год"/>
      <sheetName val="Труд."/>
      <sheetName val="Loans out"/>
      <sheetName val="Касс книга"/>
      <sheetName val="Спецификация"/>
      <sheetName val="МодельППП (Свод)"/>
      <sheetName val="Сеть"/>
      <sheetName val="PL12"/>
      <sheetName val="list"/>
      <sheetName val="Форма2.xls"/>
      <sheetName val="МАТЕР.433,452"/>
      <sheetName val="1. Доходы"/>
      <sheetName val="Prelim Cost"/>
      <sheetName val="Накл"/>
      <sheetName val="баки _2_"/>
      <sheetName val="MATRIX_DA_10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ИД"/>
      <sheetName val="цеховые"/>
      <sheetName val="ремон_x0009__x0000__x0000__x0000_"/>
      <sheetName val="ремон _x0000__x0000__x0000_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Добыча_нефти43"/>
      <sheetName val="поставка_сравн133"/>
      <sheetName val="I_KEY_INFORMATION3"/>
      <sheetName val="ввод-вывод_ОС_авг2004-_20053"/>
      <sheetName val="Способ_закупки"/>
      <sheetName val="из_сем3"/>
      <sheetName val="13_NGDO1"/>
      <sheetName val="сырье_и_материалы1"/>
      <sheetName val="L-1_(БРК)1"/>
      <sheetName val="Resp__2_1"/>
      <sheetName val="жд_тарифы1"/>
      <sheetName val="2_БО_(тенге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I__Прогноз_доходов1"/>
      <sheetName val="Input_TD1"/>
      <sheetName val="МО_00121"/>
      <sheetName val="Об-я_св-а"/>
      <sheetName val="Отпуск_продукции1"/>
      <sheetName val="Статьи_затрат"/>
      <sheetName val="Изменяемые_данные"/>
      <sheetName val="мат_расходы"/>
      <sheetName val="__2_3_23"/>
      <sheetName val="факт_2005_г_"/>
      <sheetName val="исп_см_"/>
      <sheetName val="ИП_ДО_БЛ_"/>
      <sheetName val="14_1_2_2_(Услуги_связи)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базовые_допущения"/>
      <sheetName val="Сдача_"/>
      <sheetName val="1,3_новая"/>
      <sheetName val="12_из_57_АЗС"/>
      <sheetName val="SAD_Schedule"/>
      <sheetName val="A4_100"/>
      <sheetName val="подготовка_кадр_"/>
      <sheetName val="авансы_выданные-1"/>
      <sheetName val="Объемы_газ"/>
      <sheetName val="Бал__тов__пр_-1"/>
      <sheetName val="пожар_охрана"/>
      <sheetName val="рев_на_09_06_"/>
      <sheetName val="Инв_вл_тыс_ед"/>
      <sheetName val="7_1"/>
      <sheetName val="2_2_ОтклОТМ"/>
      <sheetName val="1_3_2_ОТМ"/>
      <sheetName val="1кв__"/>
      <sheetName val="2кв_"/>
      <sheetName val="Содерж_сов_дир"/>
      <sheetName val="10_БО_(kzt)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__2_3_24"/>
      <sheetName val="3_ФОТ"/>
      <sheetName val="ТЭП_старая"/>
      <sheetName val="д_7_001"/>
      <sheetName val="постоянные_затраты"/>
      <sheetName val="5NK_"/>
      <sheetName val="ремонт_25"/>
      <sheetName val="пр_6_дох"/>
      <sheetName val="по_2007_году_план_на_2008_год"/>
      <sheetName val="Труд_"/>
      <sheetName val="Loans_out"/>
      <sheetName val="Касс_книга"/>
      <sheetName val="МодельППП_(Свод)"/>
      <sheetName val="Форма2_xls"/>
      <sheetName val="МАТЕР_433,452"/>
      <sheetName val="1__Доходы"/>
      <sheetName val="Prelim_Cost"/>
      <sheetName val="баки__2_"/>
      <sheetName val="ремон "/>
      <sheetName val="Utility"/>
      <sheetName val="исходА"/>
      <sheetName val="форма 3 смета затрат"/>
      <sheetName val="4.Налоги"/>
      <sheetName val="Справка ИЦА"/>
      <sheetName val="Sheet2"/>
      <sheetName val="РСза 6-м 2012"/>
      <sheetName val="июнь"/>
      <sheetName val="КОнфиг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форма_3_смета_затрат"/>
      <sheetName val="4_Налоги"/>
      <sheetName val="РСза_6-м_2012"/>
      <sheetName val="Справка_ИЦА"/>
      <sheetName val="План произв-ва (мес.) (бюджет)"/>
      <sheetName val="спр. АРЕМ"/>
      <sheetName val="ремон_x0009_"/>
      <sheetName val="#REF!"/>
      <sheetName val="_"/>
      <sheetName val="2002(v2)"/>
      <sheetName val="BS new"/>
      <sheetName val="Распределение"/>
      <sheetName val="АУП командировочные"/>
      <sheetName val="Январь"/>
      <sheetName val="Sheet5"/>
      <sheetName val="2008"/>
      <sheetName val="2009"/>
      <sheetName val="Sheet3"/>
      <sheetName val="Продактс"/>
      <sheetName val="Р.11. пр 11.1"/>
      <sheetName val="НДПИ"/>
      <sheetName val="список"/>
      <sheetName val="справка"/>
      <sheetName val="БиВи (290)"/>
      <sheetName val="450"/>
      <sheetName val="Форма 18"/>
      <sheetName val="Ф"/>
      <sheetName val="Собственный капитал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Hidden"/>
      <sheetName val="Титул1"/>
      <sheetName val="K6210"/>
      <sheetName val="Test of FA Installation"/>
      <sheetName val="Additions"/>
      <sheetName val="i-index"/>
      <sheetName val="план07"/>
      <sheetName val="Налоги"/>
      <sheetName val="шкала"/>
      <sheetName val="Официальные курсы"/>
      <sheetName val="_x0000__x0003__x0000__x0004__x0000_"/>
      <sheetName val="_x0000_ _x0000_"/>
      <sheetName val="_x0000__x0009__x0000_"/>
      <sheetName val="бланк"/>
      <sheetName val="Служебный ФКРБ"/>
      <sheetName val="Источник финансирования"/>
      <sheetName val="КАТО"/>
      <sheetName val="КПВЭД"/>
      <sheetName val="ЭКРБ"/>
      <sheetName val="Тип пункта план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База"/>
      <sheetName val="ОборБалФормОтч"/>
      <sheetName val="ТитулЛистОтч"/>
      <sheetName val="t0_name"/>
      <sheetName val="СписокТЭП"/>
      <sheetName val="поставка сравн13"/>
      <sheetName val="Форма2"/>
      <sheetName val="s"/>
      <sheetName val="справка"/>
      <sheetName val="ввод-вывод ОС авг2004- 2005"/>
      <sheetName val="OBL_CRED_30-06-97.XLS"/>
      <sheetName val="SMSTemp"/>
      <sheetName val="предприятия"/>
      <sheetName val="МО 0012"/>
      <sheetName val="д.7.001"/>
      <sheetName val="СПгнг"/>
      <sheetName val="класс"/>
      <sheetName val="#ССЫЛКА"/>
      <sheetName val="FES"/>
      <sheetName val="из сем"/>
      <sheetName val="Пр3"/>
      <sheetName val="ОТиТБ"/>
      <sheetName val="факт 2005 г."/>
      <sheetName val="Лист2"/>
      <sheetName val="Лв 1715 (сб)"/>
      <sheetName val="ИзменяемыеДанные"/>
      <sheetName val="ДДСАБ"/>
      <sheetName val="ДДСККБ"/>
      <sheetName val="P&amp;L"/>
      <sheetName val="Provisions"/>
      <sheetName val="СЦЕНАРН УСЛ"/>
      <sheetName val="Статьи"/>
      <sheetName val="Water trucking 2005"/>
      <sheetName val="Ввод"/>
      <sheetName val="2в"/>
      <sheetName val="1 класс"/>
      <sheetName val="2 класс"/>
      <sheetName val="3 класс"/>
      <sheetName val="4 класс"/>
      <sheetName val="5 класс"/>
      <sheetName val="10Cash"/>
      <sheetName val="Rollforward"/>
      <sheetName val="ниигкр"/>
      <sheetName val="Форма1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A4.100"/>
      <sheetName val="класс"/>
      <sheetName val="Форма2"/>
      <sheetName val="ЦО-12-01"/>
      <sheetName val="СПгнг"/>
      <sheetName val="коэфф"/>
      <sheetName val="LME_prices"/>
      <sheetName val="Баланс"/>
      <sheetName val="FS-97"/>
      <sheetName val="предприятия"/>
      <sheetName val="рев на 09.06."/>
      <sheetName val="ИзменяемыеДанные"/>
      <sheetName val="ДДСАБ"/>
      <sheetName val="ДДСККБ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Форма1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ЦО-12-01.xls"/>
      <sheetName val="СписокТЭП"/>
      <sheetName val="НДПИ"/>
      <sheetName val="HKM RTC Crude costs"/>
      <sheetName val="definitions"/>
      <sheetName val="ввод-вывод ОС авг2004- 2005"/>
      <sheetName val="рев_на_09_06_"/>
      <sheetName val="факт_2005_г_"/>
      <sheetName val="Показатели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ОТиТБ"/>
      <sheetName val="D-BudgetControls"/>
      <sheetName val="2210900-Aug"/>
      <sheetName val="Об-я св-а"/>
      <sheetName val="#ССЫЛКА"/>
      <sheetName val="H3.100 Rollforward"/>
      <sheetName val="FES"/>
      <sheetName val="A-20"/>
      <sheetName val="KONSOLID"/>
      <sheetName val="FS-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Settings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ремонтТ9"/>
      <sheetName val="_FES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InputTD"/>
      <sheetName val="2.2 ОтклОТМ"/>
      <sheetName val="1.3.2 ОТМ"/>
      <sheetName val="факт 2005 г."/>
      <sheetName val="Баланс"/>
      <sheetName val="6НК"/>
      <sheetName val="Transport overview"/>
      <sheetName val="I-Index"/>
      <sheetName val="Control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MAIN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струк"/>
      <sheetName val="1_Бюджет расходов"/>
      <sheetName val="Справочник"/>
      <sheetName val="Comp"/>
      <sheetName val="К1.2"/>
      <sheetName val="Транспорт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ОТиТБ"/>
      <sheetName val="ОРУ ДО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Добыча нефти4"/>
      <sheetName val="поставка сравн13"/>
      <sheetName val="из сем"/>
      <sheetName val="Форма3.6"/>
      <sheetName val="Расчет эксп бурения"/>
      <sheetName val="свод КВЛ (на печать)"/>
      <sheetName val=""/>
      <sheetName val="КВЛ новые проекты"/>
      <sheetName val="2_8 ТР_ТО_и_ПН"/>
      <sheetName val="ЭЭ"/>
      <sheetName val="Общий объем потребления "/>
      <sheetName val="объем оказ. услуг"/>
      <sheetName val="Объемы нетто 2013 "/>
      <sheetName val="Hidden"/>
      <sheetName val="Forms"/>
      <sheetName val="Данные"/>
      <sheetName val="ANX16-source_COGS (12)"/>
      <sheetName val="OCC (12)"/>
      <sheetName val="OCIS (12)"/>
      <sheetName val="51"/>
      <sheetName val="57"/>
      <sheetName val="свод ао"/>
      <sheetName val="Input TD"/>
      <sheetName val="Водопад 3 для ЧП"/>
      <sheetName val="новый ЕКР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3"/>
      <sheetName val="ДР 2011"/>
      <sheetName val="себ с ув."/>
      <sheetName val="KR(СВОД)"/>
      <sheetName val="д1"/>
      <sheetName val="СИС"/>
      <sheetName val="Бюджет"/>
      <sheetName val="Финансовые показатели"/>
      <sheetName val="Gen Data"/>
      <sheetName val="TDSheet"/>
      <sheetName val="Добыча_нефти4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Титул1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X5402"/>
  <sheetViews>
    <sheetView tabSelected="1" view="pageBreakPreview" zoomScale="70" zoomScaleNormal="70" zoomScaleSheetLayoutView="70" workbookViewId="0">
      <pane ySplit="11" topLeftCell="A5379" activePane="bottomLeft" state="frozen"/>
      <selection activeCell="E15" sqref="E15"/>
      <selection pane="bottomLeft" activeCell="C8" sqref="C8:G8"/>
    </sheetView>
  </sheetViews>
  <sheetFormatPr defaultColWidth="14.453125" defaultRowHeight="15.5" outlineLevelRow="3"/>
  <cols>
    <col min="1" max="1" width="10.7265625" style="1" customWidth="1"/>
    <col min="2" max="2" width="19.1796875" style="1" customWidth="1"/>
    <col min="3" max="3" width="77.26953125" style="16" customWidth="1"/>
    <col min="4" max="4" width="18.453125" style="1" customWidth="1"/>
    <col min="5" max="5" width="11" style="158" customWidth="1"/>
    <col min="6" max="6" width="23.453125" style="1" customWidth="1"/>
    <col min="7" max="7" width="23" style="1" customWidth="1"/>
    <col min="8" max="8" width="21.54296875" style="1" customWidth="1"/>
    <col min="9" max="9" width="17.1796875" style="191" customWidth="1"/>
    <col min="10" max="10" width="15.453125" style="1" customWidth="1"/>
    <col min="11" max="16384" width="14.453125" style="1"/>
  </cols>
  <sheetData>
    <row r="1" spans="1:67">
      <c r="G1" s="214" t="s">
        <v>0</v>
      </c>
      <c r="H1" s="214"/>
      <c r="I1" s="189"/>
    </row>
    <row r="2" spans="1:67" ht="21" customHeight="1">
      <c r="G2" s="214" t="s">
        <v>1</v>
      </c>
      <c r="H2" s="214"/>
      <c r="I2" s="189"/>
    </row>
    <row r="3" spans="1:67" ht="19.5" hidden="1" customHeight="1">
      <c r="G3" s="144"/>
      <c r="H3" s="143" t="s">
        <v>2</v>
      </c>
      <c r="I3" s="189"/>
    </row>
    <row r="4" spans="1:67" ht="23.25" hidden="1" customHeight="1">
      <c r="G4" s="215" t="s">
        <v>6746</v>
      </c>
      <c r="H4" s="215"/>
      <c r="I4" s="189"/>
    </row>
    <row r="5" spans="1:67" hidden="1">
      <c r="G5" s="2"/>
      <c r="H5" s="3"/>
      <c r="I5" s="190"/>
    </row>
    <row r="6" spans="1:67" hidden="1"/>
    <row r="8" spans="1:67" ht="17.5">
      <c r="C8" s="217" t="s">
        <v>3</v>
      </c>
      <c r="D8" s="217"/>
      <c r="E8" s="217"/>
      <c r="F8" s="217"/>
      <c r="G8" s="217"/>
    </row>
    <row r="9" spans="1:67" ht="17.5">
      <c r="C9" s="216" t="s">
        <v>4</v>
      </c>
      <c r="D9" s="216"/>
      <c r="E9" s="216"/>
      <c r="F9" s="216"/>
      <c r="G9" s="216"/>
    </row>
    <row r="10" spans="1:67" s="16" customFormat="1" ht="15" customHeight="1">
      <c r="A10" s="213"/>
      <c r="B10" s="213"/>
      <c r="C10" s="213"/>
      <c r="E10" s="169"/>
      <c r="I10" s="191"/>
    </row>
    <row r="11" spans="1:67" ht="191.25" customHeight="1">
      <c r="A11" s="4" t="s">
        <v>5919</v>
      </c>
      <c r="B11" s="4" t="s">
        <v>5</v>
      </c>
      <c r="C11" s="5" t="s">
        <v>6</v>
      </c>
      <c r="D11" s="6" t="s">
        <v>7</v>
      </c>
      <c r="E11" s="6" t="s">
        <v>8</v>
      </c>
      <c r="F11" s="6" t="s">
        <v>9</v>
      </c>
      <c r="G11" s="6" t="s">
        <v>10</v>
      </c>
      <c r="H11" s="6" t="s">
        <v>11</v>
      </c>
      <c r="I11" s="190"/>
    </row>
    <row r="12" spans="1:67" ht="15.75" customHeight="1">
      <c r="A12" s="7">
        <v>1</v>
      </c>
      <c r="B12" s="7">
        <v>2</v>
      </c>
      <c r="C12" s="7">
        <v>3</v>
      </c>
      <c r="D12" s="7">
        <v>4</v>
      </c>
      <c r="E12" s="7">
        <v>5</v>
      </c>
      <c r="F12" s="8">
        <v>6</v>
      </c>
      <c r="G12" s="8">
        <v>7</v>
      </c>
      <c r="H12" s="8">
        <v>8</v>
      </c>
      <c r="I12" s="192"/>
    </row>
    <row r="13" spans="1:67" ht="24.75" customHeight="1">
      <c r="A13" s="154"/>
      <c r="B13" s="25"/>
      <c r="C13" s="26" t="s">
        <v>12</v>
      </c>
      <c r="D13" s="25"/>
      <c r="E13" s="27"/>
      <c r="F13" s="27"/>
      <c r="G13" s="27"/>
      <c r="H13" s="27"/>
      <c r="I13" s="192"/>
    </row>
    <row r="14" spans="1:67" s="149" customFormat="1" ht="15.75" customHeight="1">
      <c r="A14" s="28">
        <v>1</v>
      </c>
      <c r="B14" s="28" t="s">
        <v>13</v>
      </c>
      <c r="C14" s="29" t="s">
        <v>14</v>
      </c>
      <c r="D14" s="28" t="s">
        <v>15</v>
      </c>
      <c r="E14" s="30">
        <v>1</v>
      </c>
      <c r="F14" s="30">
        <v>2100</v>
      </c>
      <c r="G14" s="30">
        <f>ROUND(F14*1.2,-2)</f>
        <v>2500</v>
      </c>
      <c r="H14" s="30">
        <f>ROUND(F14*1.8,-2)</f>
        <v>3800</v>
      </c>
      <c r="I14" s="212"/>
      <c r="J14" s="212"/>
      <c r="K14" s="21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</row>
    <row r="15" spans="1:67" s="149" customFormat="1" ht="15.75" customHeight="1">
      <c r="A15" s="28">
        <v>2</v>
      </c>
      <c r="B15" s="28" t="s">
        <v>16</v>
      </c>
      <c r="C15" s="29" t="s">
        <v>17</v>
      </c>
      <c r="D15" s="28" t="s">
        <v>15</v>
      </c>
      <c r="E15" s="30">
        <v>1</v>
      </c>
      <c r="F15" s="30">
        <v>5000</v>
      </c>
      <c r="G15" s="30">
        <f t="shared" ref="G15:G36" si="0">ROUND(F15*1.2,-2)</f>
        <v>6000</v>
      </c>
      <c r="H15" s="30">
        <f t="shared" ref="H15:H36" si="1">ROUND(F15*1.8,-2)</f>
        <v>9000</v>
      </c>
      <c r="I15" s="212"/>
      <c r="J15" s="212"/>
      <c r="K15" s="2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</row>
    <row r="16" spans="1:67" ht="31.5" customHeight="1">
      <c r="A16" s="28">
        <v>3</v>
      </c>
      <c r="B16" s="28" t="s">
        <v>18</v>
      </c>
      <c r="C16" s="29" t="s">
        <v>19</v>
      </c>
      <c r="D16" s="28" t="s">
        <v>15</v>
      </c>
      <c r="E16" s="30">
        <v>1</v>
      </c>
      <c r="F16" s="30">
        <v>1800</v>
      </c>
      <c r="G16" s="30">
        <f t="shared" si="0"/>
        <v>2200</v>
      </c>
      <c r="H16" s="30">
        <f t="shared" si="1"/>
        <v>3200</v>
      </c>
      <c r="I16" s="212"/>
      <c r="J16" s="212"/>
      <c r="K16" s="212"/>
    </row>
    <row r="17" spans="1:67" ht="21.75" customHeight="1">
      <c r="A17" s="28">
        <v>4</v>
      </c>
      <c r="B17" s="28" t="s">
        <v>20</v>
      </c>
      <c r="C17" s="29" t="s">
        <v>21</v>
      </c>
      <c r="D17" s="28" t="s">
        <v>15</v>
      </c>
      <c r="E17" s="30">
        <v>1</v>
      </c>
      <c r="F17" s="30">
        <v>14000</v>
      </c>
      <c r="G17" s="30">
        <f t="shared" si="0"/>
        <v>16800</v>
      </c>
      <c r="H17" s="30">
        <f t="shared" si="1"/>
        <v>25200</v>
      </c>
      <c r="I17" s="212"/>
      <c r="J17" s="212"/>
      <c r="K17" s="212"/>
    </row>
    <row r="18" spans="1:67" ht="21.75" customHeight="1">
      <c r="A18" s="28">
        <v>5</v>
      </c>
      <c r="B18" s="28" t="s">
        <v>22</v>
      </c>
      <c r="C18" s="29" t="s">
        <v>23</v>
      </c>
      <c r="D18" s="28" t="s">
        <v>15</v>
      </c>
      <c r="E18" s="30">
        <v>1</v>
      </c>
      <c r="F18" s="30">
        <v>13000</v>
      </c>
      <c r="G18" s="30">
        <f t="shared" si="0"/>
        <v>15600</v>
      </c>
      <c r="H18" s="30">
        <f t="shared" si="1"/>
        <v>23400</v>
      </c>
      <c r="I18" s="212"/>
      <c r="J18" s="212"/>
      <c r="K18" s="212"/>
    </row>
    <row r="19" spans="1:67" s="127" customFormat="1" ht="23.25" customHeight="1">
      <c r="A19" s="28">
        <v>6</v>
      </c>
      <c r="B19" s="28" t="s">
        <v>7534</v>
      </c>
      <c r="C19" s="130" t="s">
        <v>7531</v>
      </c>
      <c r="D19" s="28" t="s">
        <v>271</v>
      </c>
      <c r="E19" s="71">
        <v>1</v>
      </c>
      <c r="F19" s="30">
        <v>1300</v>
      </c>
      <c r="G19" s="30">
        <f>ROUND(F19*1.2,-2)</f>
        <v>1600</v>
      </c>
      <c r="H19" s="30">
        <f>ROUND(F19*1.8,-2)</f>
        <v>2300</v>
      </c>
      <c r="I19" s="212"/>
      <c r="J19" s="212"/>
      <c r="K19" s="212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</row>
    <row r="20" spans="1:67" s="149" customFormat="1" ht="31.5" customHeight="1">
      <c r="A20" s="28">
        <v>7</v>
      </c>
      <c r="B20" s="28" t="s">
        <v>24</v>
      </c>
      <c r="C20" s="29" t="s">
        <v>25</v>
      </c>
      <c r="D20" s="28" t="s">
        <v>15</v>
      </c>
      <c r="E20" s="30">
        <v>1</v>
      </c>
      <c r="F20" s="30">
        <v>14500</v>
      </c>
      <c r="G20" s="30">
        <f t="shared" si="0"/>
        <v>17400</v>
      </c>
      <c r="H20" s="30">
        <f t="shared" si="1"/>
        <v>26100</v>
      </c>
      <c r="I20" s="212"/>
      <c r="J20" s="212"/>
      <c r="K20" s="21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</row>
    <row r="21" spans="1:67" s="149" customFormat="1" ht="31.5" customHeight="1">
      <c r="A21" s="28">
        <v>8</v>
      </c>
      <c r="B21" s="28" t="s">
        <v>26</v>
      </c>
      <c r="C21" s="29" t="s">
        <v>6345</v>
      </c>
      <c r="D21" s="28" t="s">
        <v>15</v>
      </c>
      <c r="E21" s="30">
        <v>1</v>
      </c>
      <c r="F21" s="30">
        <v>8700</v>
      </c>
      <c r="G21" s="30">
        <f t="shared" si="0"/>
        <v>10400</v>
      </c>
      <c r="H21" s="30">
        <f t="shared" si="1"/>
        <v>15700</v>
      </c>
      <c r="I21" s="212"/>
      <c r="J21" s="212"/>
      <c r="K21" s="21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</row>
    <row r="22" spans="1:67" s="149" customFormat="1" ht="31">
      <c r="A22" s="28">
        <v>9</v>
      </c>
      <c r="B22" s="28" t="s">
        <v>27</v>
      </c>
      <c r="C22" s="29" t="s">
        <v>28</v>
      </c>
      <c r="D22" s="28" t="s">
        <v>15</v>
      </c>
      <c r="E22" s="30">
        <v>1</v>
      </c>
      <c r="F22" s="30">
        <v>10000</v>
      </c>
      <c r="G22" s="30">
        <f t="shared" si="0"/>
        <v>12000</v>
      </c>
      <c r="H22" s="30">
        <f t="shared" si="1"/>
        <v>18000</v>
      </c>
      <c r="I22" s="212"/>
      <c r="J22" s="212"/>
      <c r="K22" s="21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</row>
    <row r="23" spans="1:67" ht="15.75" customHeight="1">
      <c r="A23" s="28">
        <v>10</v>
      </c>
      <c r="B23" s="28" t="s">
        <v>29</v>
      </c>
      <c r="C23" s="29" t="s">
        <v>30</v>
      </c>
      <c r="D23" s="28" t="s">
        <v>15</v>
      </c>
      <c r="E23" s="30">
        <v>1</v>
      </c>
      <c r="F23" s="30">
        <v>51700</v>
      </c>
      <c r="G23" s="30">
        <f t="shared" si="0"/>
        <v>62000</v>
      </c>
      <c r="H23" s="30">
        <f t="shared" si="1"/>
        <v>93100</v>
      </c>
      <c r="I23" s="212"/>
      <c r="J23" s="212"/>
      <c r="K23" s="212"/>
    </row>
    <row r="24" spans="1:67" s="149" customFormat="1" ht="15.75" customHeight="1">
      <c r="A24" s="28">
        <v>11</v>
      </c>
      <c r="B24" s="28" t="s">
        <v>31</v>
      </c>
      <c r="C24" s="29" t="s">
        <v>32</v>
      </c>
      <c r="D24" s="28" t="s">
        <v>15</v>
      </c>
      <c r="E24" s="30">
        <v>1</v>
      </c>
      <c r="F24" s="30">
        <v>30000</v>
      </c>
      <c r="G24" s="30">
        <f t="shared" si="0"/>
        <v>36000</v>
      </c>
      <c r="H24" s="30">
        <f t="shared" si="1"/>
        <v>54000</v>
      </c>
      <c r="I24" s="212"/>
      <c r="J24" s="212"/>
      <c r="K24" s="21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</row>
    <row r="25" spans="1:67" ht="51.75" customHeight="1">
      <c r="A25" s="28">
        <v>12</v>
      </c>
      <c r="B25" s="28" t="s">
        <v>33</v>
      </c>
      <c r="C25" s="29" t="s">
        <v>34</v>
      </c>
      <c r="D25" s="28" t="s">
        <v>15</v>
      </c>
      <c r="E25" s="30">
        <v>1</v>
      </c>
      <c r="F25" s="30">
        <v>10500</v>
      </c>
      <c r="G25" s="30">
        <f t="shared" si="0"/>
        <v>12600</v>
      </c>
      <c r="H25" s="30">
        <f t="shared" si="1"/>
        <v>18900</v>
      </c>
      <c r="I25" s="212"/>
      <c r="J25" s="212"/>
      <c r="K25" s="212"/>
    </row>
    <row r="26" spans="1:67" ht="51" customHeight="1">
      <c r="A26" s="28">
        <v>13</v>
      </c>
      <c r="B26" s="28" t="s">
        <v>35</v>
      </c>
      <c r="C26" s="29" t="s">
        <v>36</v>
      </c>
      <c r="D26" s="28" t="s">
        <v>15</v>
      </c>
      <c r="E26" s="30">
        <v>1</v>
      </c>
      <c r="F26" s="30">
        <v>8400</v>
      </c>
      <c r="G26" s="30">
        <f t="shared" si="0"/>
        <v>10100</v>
      </c>
      <c r="H26" s="30">
        <f t="shared" si="1"/>
        <v>15100</v>
      </c>
      <c r="I26" s="212"/>
      <c r="J26" s="212"/>
      <c r="K26" s="212"/>
    </row>
    <row r="27" spans="1:67" ht="18" customHeight="1">
      <c r="A27" s="28">
        <v>14</v>
      </c>
      <c r="B27" s="28" t="s">
        <v>37</v>
      </c>
      <c r="C27" s="29" t="s">
        <v>38</v>
      </c>
      <c r="D27" s="28" t="s">
        <v>15</v>
      </c>
      <c r="E27" s="30">
        <v>1</v>
      </c>
      <c r="F27" s="30">
        <v>47800</v>
      </c>
      <c r="G27" s="30">
        <f t="shared" si="0"/>
        <v>57400</v>
      </c>
      <c r="H27" s="30">
        <f t="shared" si="1"/>
        <v>86000</v>
      </c>
      <c r="I27" s="212"/>
      <c r="J27" s="212"/>
      <c r="K27" s="212"/>
    </row>
    <row r="28" spans="1:67" s="149" customFormat="1" ht="15.75" customHeight="1">
      <c r="A28" s="28">
        <v>15</v>
      </c>
      <c r="B28" s="28" t="s">
        <v>39</v>
      </c>
      <c r="C28" s="29" t="s">
        <v>40</v>
      </c>
      <c r="D28" s="28" t="s">
        <v>15</v>
      </c>
      <c r="E28" s="30">
        <v>1</v>
      </c>
      <c r="F28" s="30">
        <v>2100</v>
      </c>
      <c r="G28" s="30">
        <f t="shared" si="0"/>
        <v>2500</v>
      </c>
      <c r="H28" s="30">
        <f t="shared" si="1"/>
        <v>3800</v>
      </c>
      <c r="I28" s="212"/>
      <c r="J28" s="212"/>
      <c r="K28" s="21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</row>
    <row r="29" spans="1:67" s="149" customFormat="1" ht="15.75" customHeight="1">
      <c r="A29" s="28">
        <v>16</v>
      </c>
      <c r="B29" s="28" t="s">
        <v>41</v>
      </c>
      <c r="C29" s="29" t="s">
        <v>42</v>
      </c>
      <c r="D29" s="28" t="s">
        <v>15</v>
      </c>
      <c r="E29" s="30">
        <v>1</v>
      </c>
      <c r="F29" s="30">
        <v>2200</v>
      </c>
      <c r="G29" s="30">
        <f t="shared" si="0"/>
        <v>2600</v>
      </c>
      <c r="H29" s="30">
        <f t="shared" si="1"/>
        <v>4000</v>
      </c>
      <c r="I29" s="212"/>
      <c r="J29" s="212"/>
      <c r="K29" s="21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</row>
    <row r="30" spans="1:67" s="149" customFormat="1" ht="15.75" customHeight="1">
      <c r="A30" s="28">
        <v>17</v>
      </c>
      <c r="B30" s="28" t="s">
        <v>43</v>
      </c>
      <c r="C30" s="29" t="s">
        <v>44</v>
      </c>
      <c r="D30" s="28" t="s">
        <v>15</v>
      </c>
      <c r="E30" s="30">
        <v>1</v>
      </c>
      <c r="F30" s="30">
        <v>2900</v>
      </c>
      <c r="G30" s="30">
        <f t="shared" si="0"/>
        <v>3500</v>
      </c>
      <c r="H30" s="30">
        <f t="shared" si="1"/>
        <v>5200</v>
      </c>
      <c r="I30" s="212"/>
      <c r="J30" s="212"/>
      <c r="K30" s="21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</row>
    <row r="31" spans="1:67" s="149" customFormat="1" ht="15.75" customHeight="1">
      <c r="A31" s="28">
        <v>18</v>
      </c>
      <c r="B31" s="28" t="s">
        <v>45</v>
      </c>
      <c r="C31" s="29" t="s">
        <v>46</v>
      </c>
      <c r="D31" s="28" t="s">
        <v>15</v>
      </c>
      <c r="E31" s="30">
        <v>1</v>
      </c>
      <c r="F31" s="30">
        <v>2900</v>
      </c>
      <c r="G31" s="30">
        <f t="shared" si="0"/>
        <v>3500</v>
      </c>
      <c r="H31" s="30">
        <f t="shared" si="1"/>
        <v>5200</v>
      </c>
      <c r="I31" s="212"/>
      <c r="J31" s="212"/>
      <c r="K31" s="21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</row>
    <row r="32" spans="1:67" ht="15.75" customHeight="1">
      <c r="A32" s="28">
        <v>19</v>
      </c>
      <c r="B32" s="28" t="s">
        <v>47</v>
      </c>
      <c r="C32" s="29" t="s">
        <v>48</v>
      </c>
      <c r="D32" s="28" t="s">
        <v>15</v>
      </c>
      <c r="E32" s="30">
        <v>1</v>
      </c>
      <c r="F32" s="30">
        <v>21000</v>
      </c>
      <c r="G32" s="30">
        <f t="shared" si="0"/>
        <v>25200</v>
      </c>
      <c r="H32" s="30">
        <f t="shared" si="1"/>
        <v>37800</v>
      </c>
      <c r="I32" s="212"/>
      <c r="J32" s="212"/>
      <c r="K32" s="212"/>
    </row>
    <row r="33" spans="1:67" ht="15.75" customHeight="1">
      <c r="A33" s="28">
        <v>20</v>
      </c>
      <c r="B33" s="28" t="s">
        <v>49</v>
      </c>
      <c r="C33" s="29" t="s">
        <v>50</v>
      </c>
      <c r="D33" s="28" t="s">
        <v>51</v>
      </c>
      <c r="E33" s="30">
        <v>1</v>
      </c>
      <c r="F33" s="30">
        <v>1300</v>
      </c>
      <c r="G33" s="30">
        <f t="shared" si="0"/>
        <v>1600</v>
      </c>
      <c r="H33" s="30">
        <f t="shared" si="1"/>
        <v>2300</v>
      </c>
      <c r="I33" s="212"/>
      <c r="J33" s="212"/>
      <c r="K33" s="212"/>
    </row>
    <row r="34" spans="1:67" ht="15.75" customHeight="1">
      <c r="A34" s="28">
        <v>21</v>
      </c>
      <c r="B34" s="28" t="s">
        <v>52</v>
      </c>
      <c r="C34" s="29" t="s">
        <v>53</v>
      </c>
      <c r="D34" s="28" t="s">
        <v>51</v>
      </c>
      <c r="E34" s="30">
        <v>1</v>
      </c>
      <c r="F34" s="30">
        <v>2100</v>
      </c>
      <c r="G34" s="30">
        <f t="shared" si="0"/>
        <v>2500</v>
      </c>
      <c r="H34" s="30">
        <f t="shared" si="1"/>
        <v>3800</v>
      </c>
      <c r="I34" s="212"/>
      <c r="J34" s="212"/>
      <c r="K34" s="212"/>
    </row>
    <row r="35" spans="1:67" ht="31">
      <c r="A35" s="28">
        <v>22</v>
      </c>
      <c r="B35" s="49" t="s">
        <v>54</v>
      </c>
      <c r="C35" s="50" t="s">
        <v>55</v>
      </c>
      <c r="D35" s="49" t="s">
        <v>15</v>
      </c>
      <c r="E35" s="51">
        <v>1</v>
      </c>
      <c r="F35" s="51">
        <v>50400</v>
      </c>
      <c r="G35" s="51">
        <f t="shared" si="0"/>
        <v>60500</v>
      </c>
      <c r="H35" s="51">
        <f t="shared" si="1"/>
        <v>90700</v>
      </c>
      <c r="I35" s="212"/>
      <c r="J35" s="212"/>
      <c r="K35" s="212"/>
    </row>
    <row r="36" spans="1:67" ht="32.25" customHeight="1">
      <c r="A36" s="28">
        <v>23</v>
      </c>
      <c r="B36" s="49" t="s">
        <v>56</v>
      </c>
      <c r="C36" s="50" t="s">
        <v>57</v>
      </c>
      <c r="D36" s="49" t="s">
        <v>15</v>
      </c>
      <c r="E36" s="51">
        <v>1</v>
      </c>
      <c r="F36" s="51">
        <v>46300</v>
      </c>
      <c r="G36" s="51">
        <f t="shared" si="0"/>
        <v>55600</v>
      </c>
      <c r="H36" s="51">
        <f t="shared" si="1"/>
        <v>83300</v>
      </c>
      <c r="I36" s="212"/>
      <c r="J36" s="212"/>
      <c r="K36" s="212"/>
    </row>
    <row r="37" spans="1:67" s="9" customFormat="1" ht="25.5" customHeight="1">
      <c r="A37" s="31"/>
      <c r="B37" s="32"/>
      <c r="C37" s="33" t="s">
        <v>58</v>
      </c>
      <c r="D37" s="32"/>
      <c r="E37" s="34"/>
      <c r="F37" s="34"/>
      <c r="G37" s="35"/>
      <c r="H37" s="35"/>
      <c r="I37" s="212"/>
      <c r="J37" s="212"/>
      <c r="K37" s="21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</row>
    <row r="38" spans="1:67" ht="15.75" customHeight="1">
      <c r="A38" s="36">
        <v>24</v>
      </c>
      <c r="B38" s="28" t="s">
        <v>59</v>
      </c>
      <c r="C38" s="29" t="s">
        <v>60</v>
      </c>
      <c r="D38" s="28" t="s">
        <v>61</v>
      </c>
      <c r="E38" s="30">
        <v>1</v>
      </c>
      <c r="F38" s="30">
        <v>169100</v>
      </c>
      <c r="G38" s="30">
        <f t="shared" ref="G38:G97" si="2">ROUND(F38*1.2,-2)</f>
        <v>202900</v>
      </c>
      <c r="H38" s="30">
        <f t="shared" ref="H38:H97" si="3">ROUND(F38*1.8,-2)</f>
        <v>304400</v>
      </c>
      <c r="I38" s="212"/>
      <c r="J38" s="212"/>
      <c r="K38" s="212"/>
    </row>
    <row r="39" spans="1:67" ht="15.75" customHeight="1">
      <c r="A39" s="36">
        <v>25</v>
      </c>
      <c r="B39" s="28" t="s">
        <v>62</v>
      </c>
      <c r="C39" s="29" t="s">
        <v>63</v>
      </c>
      <c r="D39" s="28" t="s">
        <v>61</v>
      </c>
      <c r="E39" s="30">
        <v>1</v>
      </c>
      <c r="F39" s="30">
        <v>103300</v>
      </c>
      <c r="G39" s="30">
        <f t="shared" si="2"/>
        <v>124000</v>
      </c>
      <c r="H39" s="30">
        <f t="shared" si="3"/>
        <v>185900</v>
      </c>
      <c r="I39" s="212"/>
      <c r="J39" s="212"/>
      <c r="K39" s="212"/>
    </row>
    <row r="40" spans="1:67" ht="15.75" customHeight="1">
      <c r="A40" s="36">
        <v>26</v>
      </c>
      <c r="B40" s="28" t="s">
        <v>64</v>
      </c>
      <c r="C40" s="29" t="s">
        <v>65</v>
      </c>
      <c r="D40" s="28" t="s">
        <v>61</v>
      </c>
      <c r="E40" s="30">
        <v>1</v>
      </c>
      <c r="F40" s="30">
        <v>200000</v>
      </c>
      <c r="G40" s="30">
        <f t="shared" si="2"/>
        <v>240000</v>
      </c>
      <c r="H40" s="30">
        <f t="shared" si="3"/>
        <v>360000</v>
      </c>
      <c r="I40" s="212"/>
      <c r="J40" s="212"/>
      <c r="K40" s="212"/>
    </row>
    <row r="41" spans="1:67" ht="15.75" customHeight="1">
      <c r="A41" s="36">
        <v>27</v>
      </c>
      <c r="B41" s="28" t="s">
        <v>66</v>
      </c>
      <c r="C41" s="29" t="s">
        <v>67</v>
      </c>
      <c r="D41" s="28" t="s">
        <v>51</v>
      </c>
      <c r="E41" s="30">
        <v>1</v>
      </c>
      <c r="F41" s="30">
        <v>3600</v>
      </c>
      <c r="G41" s="30">
        <f t="shared" si="2"/>
        <v>4300</v>
      </c>
      <c r="H41" s="30">
        <f t="shared" si="3"/>
        <v>6500</v>
      </c>
      <c r="I41" s="212"/>
      <c r="J41" s="212"/>
      <c r="K41" s="212"/>
    </row>
    <row r="42" spans="1:67" ht="15.75" customHeight="1">
      <c r="A42" s="36">
        <v>28</v>
      </c>
      <c r="B42" s="28" t="s">
        <v>68</v>
      </c>
      <c r="C42" s="29" t="s">
        <v>69</v>
      </c>
      <c r="D42" s="28" t="s">
        <v>51</v>
      </c>
      <c r="E42" s="30">
        <v>1</v>
      </c>
      <c r="F42" s="30">
        <v>15000</v>
      </c>
      <c r="G42" s="30">
        <f t="shared" si="2"/>
        <v>18000</v>
      </c>
      <c r="H42" s="30">
        <f t="shared" si="3"/>
        <v>27000</v>
      </c>
      <c r="I42" s="212"/>
      <c r="J42" s="212"/>
      <c r="K42" s="212"/>
    </row>
    <row r="43" spans="1:67" ht="15.75" customHeight="1">
      <c r="A43" s="36">
        <v>29</v>
      </c>
      <c r="B43" s="28" t="s">
        <v>70</v>
      </c>
      <c r="C43" s="29" t="s">
        <v>71</v>
      </c>
      <c r="D43" s="28" t="s">
        <v>61</v>
      </c>
      <c r="E43" s="30">
        <v>1</v>
      </c>
      <c r="F43" s="30">
        <v>11600</v>
      </c>
      <c r="G43" s="30">
        <f t="shared" si="2"/>
        <v>13900</v>
      </c>
      <c r="H43" s="30">
        <f t="shared" si="3"/>
        <v>20900</v>
      </c>
      <c r="I43" s="212"/>
      <c r="J43" s="212"/>
      <c r="K43" s="212"/>
    </row>
    <row r="44" spans="1:67" ht="15.75" customHeight="1">
      <c r="A44" s="36">
        <v>30</v>
      </c>
      <c r="B44" s="28" t="s">
        <v>72</v>
      </c>
      <c r="C44" s="29" t="s">
        <v>73</v>
      </c>
      <c r="D44" s="28" t="s">
        <v>61</v>
      </c>
      <c r="E44" s="30">
        <v>1</v>
      </c>
      <c r="F44" s="30">
        <v>26600</v>
      </c>
      <c r="G44" s="30">
        <f t="shared" si="2"/>
        <v>31900</v>
      </c>
      <c r="H44" s="30">
        <f t="shared" si="3"/>
        <v>47900</v>
      </c>
      <c r="I44" s="212"/>
      <c r="J44" s="212"/>
      <c r="K44" s="212"/>
    </row>
    <row r="45" spans="1:67" ht="15.75" customHeight="1">
      <c r="A45" s="36">
        <v>31</v>
      </c>
      <c r="B45" s="28" t="s">
        <v>74</v>
      </c>
      <c r="C45" s="29" t="s">
        <v>75</v>
      </c>
      <c r="D45" s="28" t="s">
        <v>61</v>
      </c>
      <c r="E45" s="30">
        <v>1</v>
      </c>
      <c r="F45" s="30">
        <v>60400</v>
      </c>
      <c r="G45" s="30">
        <f t="shared" si="2"/>
        <v>72500</v>
      </c>
      <c r="H45" s="30">
        <f t="shared" si="3"/>
        <v>108700</v>
      </c>
      <c r="I45" s="212"/>
      <c r="J45" s="212"/>
      <c r="K45" s="212"/>
    </row>
    <row r="46" spans="1:67" ht="15.75" customHeight="1">
      <c r="A46" s="36">
        <v>32</v>
      </c>
      <c r="B46" s="28" t="s">
        <v>76</v>
      </c>
      <c r="C46" s="29" t="s">
        <v>77</v>
      </c>
      <c r="D46" s="28" t="s">
        <v>61</v>
      </c>
      <c r="E46" s="30">
        <v>1</v>
      </c>
      <c r="F46" s="30">
        <v>150000</v>
      </c>
      <c r="G46" s="30">
        <f t="shared" si="2"/>
        <v>180000</v>
      </c>
      <c r="H46" s="30">
        <f t="shared" si="3"/>
        <v>270000</v>
      </c>
      <c r="I46" s="212"/>
      <c r="J46" s="212"/>
      <c r="K46" s="212"/>
    </row>
    <row r="47" spans="1:67" ht="15.75" customHeight="1">
      <c r="A47" s="36">
        <v>33</v>
      </c>
      <c r="B47" s="28" t="s">
        <v>78</v>
      </c>
      <c r="C47" s="29" t="s">
        <v>79</v>
      </c>
      <c r="D47" s="28" t="s">
        <v>61</v>
      </c>
      <c r="E47" s="30">
        <v>1</v>
      </c>
      <c r="F47" s="30">
        <v>400000</v>
      </c>
      <c r="G47" s="30">
        <f t="shared" si="2"/>
        <v>480000</v>
      </c>
      <c r="H47" s="30">
        <f t="shared" si="3"/>
        <v>720000</v>
      </c>
      <c r="I47" s="212"/>
      <c r="J47" s="212"/>
      <c r="K47" s="212"/>
    </row>
    <row r="48" spans="1:67" ht="15.75" customHeight="1">
      <c r="A48" s="36">
        <v>34</v>
      </c>
      <c r="B48" s="28" t="s">
        <v>80</v>
      </c>
      <c r="C48" s="29" t="s">
        <v>81</v>
      </c>
      <c r="D48" s="28" t="s">
        <v>61</v>
      </c>
      <c r="E48" s="30">
        <v>1</v>
      </c>
      <c r="F48" s="30">
        <v>300000</v>
      </c>
      <c r="G48" s="30">
        <f t="shared" si="2"/>
        <v>360000</v>
      </c>
      <c r="H48" s="30">
        <f t="shared" si="3"/>
        <v>540000</v>
      </c>
      <c r="I48" s="212"/>
      <c r="J48" s="212"/>
      <c r="K48" s="212"/>
    </row>
    <row r="49" spans="1:67" ht="15.75" customHeight="1">
      <c r="A49" s="36">
        <v>35</v>
      </c>
      <c r="B49" s="28" t="s">
        <v>82</v>
      </c>
      <c r="C49" s="29" t="s">
        <v>83</v>
      </c>
      <c r="D49" s="28" t="s">
        <v>61</v>
      </c>
      <c r="E49" s="30">
        <v>1</v>
      </c>
      <c r="F49" s="30">
        <v>129000</v>
      </c>
      <c r="G49" s="30">
        <f t="shared" si="2"/>
        <v>154800</v>
      </c>
      <c r="H49" s="30">
        <f t="shared" si="3"/>
        <v>232200</v>
      </c>
      <c r="I49" s="212"/>
      <c r="J49" s="212"/>
      <c r="K49" s="212"/>
    </row>
    <row r="50" spans="1:67" ht="15.75" customHeight="1">
      <c r="A50" s="36">
        <v>36</v>
      </c>
      <c r="B50" s="28" t="s">
        <v>84</v>
      </c>
      <c r="C50" s="29" t="s">
        <v>85</v>
      </c>
      <c r="D50" s="28" t="s">
        <v>61</v>
      </c>
      <c r="E50" s="30">
        <v>1</v>
      </c>
      <c r="F50" s="30">
        <v>500000</v>
      </c>
      <c r="G50" s="30">
        <f t="shared" si="2"/>
        <v>600000</v>
      </c>
      <c r="H50" s="30">
        <f t="shared" si="3"/>
        <v>900000</v>
      </c>
      <c r="I50" s="212"/>
      <c r="J50" s="212"/>
      <c r="K50" s="212"/>
    </row>
    <row r="51" spans="1:67" ht="31.5" customHeight="1">
      <c r="A51" s="36">
        <v>37</v>
      </c>
      <c r="B51" s="28" t="s">
        <v>86</v>
      </c>
      <c r="C51" s="29" t="s">
        <v>87</v>
      </c>
      <c r="D51" s="28" t="s">
        <v>61</v>
      </c>
      <c r="E51" s="30">
        <v>1</v>
      </c>
      <c r="F51" s="30">
        <v>24200</v>
      </c>
      <c r="G51" s="30">
        <f t="shared" si="2"/>
        <v>29000</v>
      </c>
      <c r="H51" s="30">
        <f t="shared" si="3"/>
        <v>43600</v>
      </c>
      <c r="I51" s="212"/>
      <c r="J51" s="212"/>
      <c r="K51" s="212"/>
    </row>
    <row r="52" spans="1:67" ht="15.75" customHeight="1">
      <c r="A52" s="36">
        <v>38</v>
      </c>
      <c r="B52" s="28" t="s">
        <v>88</v>
      </c>
      <c r="C52" s="29" t="s">
        <v>89</v>
      </c>
      <c r="D52" s="28" t="s">
        <v>51</v>
      </c>
      <c r="E52" s="30">
        <v>1</v>
      </c>
      <c r="F52" s="30">
        <v>24200</v>
      </c>
      <c r="G52" s="30">
        <f t="shared" si="2"/>
        <v>29000</v>
      </c>
      <c r="H52" s="30">
        <f t="shared" si="3"/>
        <v>43600</v>
      </c>
      <c r="I52" s="212"/>
      <c r="J52" s="212"/>
      <c r="K52" s="212"/>
    </row>
    <row r="53" spans="1:67" s="149" customFormat="1" ht="15.75" customHeight="1">
      <c r="A53" s="36">
        <v>39</v>
      </c>
      <c r="B53" s="28" t="s">
        <v>90</v>
      </c>
      <c r="C53" s="29" t="s">
        <v>91</v>
      </c>
      <c r="D53" s="28" t="s">
        <v>128</v>
      </c>
      <c r="E53" s="30">
        <v>1</v>
      </c>
      <c r="F53" s="30">
        <v>10000</v>
      </c>
      <c r="G53" s="30">
        <f t="shared" si="2"/>
        <v>12000</v>
      </c>
      <c r="H53" s="30">
        <f t="shared" si="3"/>
        <v>18000</v>
      </c>
      <c r="I53" s="212"/>
      <c r="J53" s="212"/>
      <c r="K53" s="21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</row>
    <row r="54" spans="1:67" s="149" customFormat="1" ht="15.75" customHeight="1">
      <c r="A54" s="36">
        <v>40</v>
      </c>
      <c r="B54" s="28" t="s">
        <v>92</v>
      </c>
      <c r="C54" s="29" t="s">
        <v>93</v>
      </c>
      <c r="D54" s="28" t="s">
        <v>61</v>
      </c>
      <c r="E54" s="30">
        <v>1</v>
      </c>
      <c r="F54" s="30">
        <v>100000</v>
      </c>
      <c r="G54" s="30">
        <f t="shared" si="2"/>
        <v>120000</v>
      </c>
      <c r="H54" s="30">
        <f t="shared" si="3"/>
        <v>180000</v>
      </c>
      <c r="I54" s="212"/>
      <c r="J54" s="212"/>
      <c r="K54" s="21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</row>
    <row r="55" spans="1:67" ht="15.75" customHeight="1">
      <c r="A55" s="36">
        <v>41</v>
      </c>
      <c r="B55" s="28" t="s">
        <v>94</v>
      </c>
      <c r="C55" s="29" t="s">
        <v>95</v>
      </c>
      <c r="D55" s="28" t="s">
        <v>51</v>
      </c>
      <c r="E55" s="30">
        <v>1</v>
      </c>
      <c r="F55" s="30">
        <v>15500</v>
      </c>
      <c r="G55" s="30">
        <f t="shared" si="2"/>
        <v>18600</v>
      </c>
      <c r="H55" s="30">
        <f t="shared" si="3"/>
        <v>27900</v>
      </c>
      <c r="I55" s="212"/>
      <c r="J55" s="212"/>
      <c r="K55" s="212"/>
    </row>
    <row r="56" spans="1:67" s="149" customFormat="1" ht="15.75" customHeight="1">
      <c r="A56" s="36">
        <v>42</v>
      </c>
      <c r="B56" s="28" t="s">
        <v>96</v>
      </c>
      <c r="C56" s="29" t="s">
        <v>97</v>
      </c>
      <c r="D56" s="28" t="s">
        <v>61</v>
      </c>
      <c r="E56" s="30">
        <v>1</v>
      </c>
      <c r="F56" s="30">
        <v>110000</v>
      </c>
      <c r="G56" s="30">
        <f t="shared" si="2"/>
        <v>132000</v>
      </c>
      <c r="H56" s="30">
        <f t="shared" si="3"/>
        <v>198000</v>
      </c>
      <c r="I56" s="212"/>
      <c r="J56" s="212"/>
      <c r="K56" s="21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</row>
    <row r="57" spans="1:67" s="149" customFormat="1" ht="15.75" customHeight="1">
      <c r="A57" s="36">
        <v>43</v>
      </c>
      <c r="B57" s="28" t="s">
        <v>98</v>
      </c>
      <c r="C57" s="29" t="s">
        <v>99</v>
      </c>
      <c r="D57" s="28" t="s">
        <v>61</v>
      </c>
      <c r="E57" s="30">
        <v>1</v>
      </c>
      <c r="F57" s="30">
        <v>110000</v>
      </c>
      <c r="G57" s="30">
        <f t="shared" si="2"/>
        <v>132000</v>
      </c>
      <c r="H57" s="30">
        <f t="shared" si="3"/>
        <v>198000</v>
      </c>
      <c r="I57" s="212"/>
      <c r="J57" s="212"/>
      <c r="K57" s="21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</row>
    <row r="58" spans="1:67" ht="15.75" customHeight="1">
      <c r="A58" s="36">
        <v>44</v>
      </c>
      <c r="B58" s="28" t="s">
        <v>100</v>
      </c>
      <c r="C58" s="29" t="s">
        <v>101</v>
      </c>
      <c r="D58" s="28" t="s">
        <v>61</v>
      </c>
      <c r="E58" s="30">
        <v>1</v>
      </c>
      <c r="F58" s="30">
        <v>78400</v>
      </c>
      <c r="G58" s="30">
        <f t="shared" si="2"/>
        <v>94100</v>
      </c>
      <c r="H58" s="30">
        <f t="shared" si="3"/>
        <v>141100</v>
      </c>
      <c r="I58" s="212"/>
      <c r="J58" s="212"/>
      <c r="K58" s="212"/>
    </row>
    <row r="59" spans="1:67" s="149" customFormat="1" ht="15.75" customHeight="1">
      <c r="A59" s="36">
        <v>45</v>
      </c>
      <c r="B59" s="28" t="s">
        <v>102</v>
      </c>
      <c r="C59" s="29" t="s">
        <v>103</v>
      </c>
      <c r="D59" s="28" t="s">
        <v>61</v>
      </c>
      <c r="E59" s="30">
        <v>1</v>
      </c>
      <c r="F59" s="30">
        <v>300000</v>
      </c>
      <c r="G59" s="30">
        <f t="shared" si="2"/>
        <v>360000</v>
      </c>
      <c r="H59" s="30">
        <f t="shared" si="3"/>
        <v>540000</v>
      </c>
      <c r="I59" s="212"/>
      <c r="J59" s="212"/>
      <c r="K59" s="21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</row>
    <row r="60" spans="1:67" s="149" customFormat="1" ht="15.75" customHeight="1">
      <c r="A60" s="36">
        <v>46</v>
      </c>
      <c r="B60" s="28" t="s">
        <v>104</v>
      </c>
      <c r="C60" s="29" t="s">
        <v>105</v>
      </c>
      <c r="D60" s="28" t="s">
        <v>61</v>
      </c>
      <c r="E60" s="30">
        <v>1</v>
      </c>
      <c r="F60" s="30">
        <v>135000</v>
      </c>
      <c r="G60" s="30">
        <f t="shared" si="2"/>
        <v>162000</v>
      </c>
      <c r="H60" s="30">
        <f t="shared" si="3"/>
        <v>243000</v>
      </c>
      <c r="I60" s="212"/>
      <c r="J60" s="212"/>
      <c r="K60" s="21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</row>
    <row r="61" spans="1:67" s="149" customFormat="1" ht="15.75" customHeight="1">
      <c r="A61" s="36">
        <v>47</v>
      </c>
      <c r="B61" s="28" t="s">
        <v>106</v>
      </c>
      <c r="C61" s="29" t="s">
        <v>107</v>
      </c>
      <c r="D61" s="28" t="s">
        <v>61</v>
      </c>
      <c r="E61" s="30">
        <v>1</v>
      </c>
      <c r="F61" s="30">
        <v>176650</v>
      </c>
      <c r="G61" s="30">
        <f t="shared" si="2"/>
        <v>212000</v>
      </c>
      <c r="H61" s="30">
        <f t="shared" si="3"/>
        <v>318000</v>
      </c>
      <c r="I61" s="212"/>
      <c r="J61" s="212"/>
      <c r="K61" s="21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</row>
    <row r="62" spans="1:67" ht="15.75" customHeight="1">
      <c r="A62" s="36">
        <v>48</v>
      </c>
      <c r="B62" s="28" t="s">
        <v>108</v>
      </c>
      <c r="C62" s="29" t="s">
        <v>109</v>
      </c>
      <c r="D62" s="28" t="s">
        <v>61</v>
      </c>
      <c r="E62" s="30">
        <v>1</v>
      </c>
      <c r="F62" s="30">
        <v>64600</v>
      </c>
      <c r="G62" s="30">
        <f t="shared" si="2"/>
        <v>77500</v>
      </c>
      <c r="H62" s="30">
        <f t="shared" si="3"/>
        <v>116300</v>
      </c>
      <c r="I62" s="212"/>
      <c r="J62" s="212"/>
      <c r="K62" s="212"/>
    </row>
    <row r="63" spans="1:67" ht="15.75" customHeight="1">
      <c r="A63" s="36">
        <v>49</v>
      </c>
      <c r="B63" s="28" t="s">
        <v>110</v>
      </c>
      <c r="C63" s="29" t="s">
        <v>111</v>
      </c>
      <c r="D63" s="28" t="s">
        <v>61</v>
      </c>
      <c r="E63" s="30">
        <v>1</v>
      </c>
      <c r="F63" s="30">
        <v>105000</v>
      </c>
      <c r="G63" s="30">
        <f t="shared" si="2"/>
        <v>126000</v>
      </c>
      <c r="H63" s="30">
        <f t="shared" si="3"/>
        <v>189000</v>
      </c>
      <c r="I63" s="212"/>
      <c r="J63" s="212"/>
      <c r="K63" s="212"/>
    </row>
    <row r="64" spans="1:67" s="149" customFormat="1" ht="15.75" customHeight="1">
      <c r="A64" s="36">
        <v>50</v>
      </c>
      <c r="B64" s="28" t="s">
        <v>112</v>
      </c>
      <c r="C64" s="29" t="s">
        <v>113</v>
      </c>
      <c r="D64" s="28" t="s">
        <v>61</v>
      </c>
      <c r="E64" s="30">
        <v>1</v>
      </c>
      <c r="F64" s="30">
        <v>150000</v>
      </c>
      <c r="G64" s="30">
        <f t="shared" si="2"/>
        <v>180000</v>
      </c>
      <c r="H64" s="30">
        <f t="shared" si="3"/>
        <v>270000</v>
      </c>
      <c r="I64" s="212"/>
      <c r="J64" s="212"/>
      <c r="K64" s="21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</row>
    <row r="65" spans="1:67" ht="15.75" customHeight="1">
      <c r="A65" s="36">
        <v>51</v>
      </c>
      <c r="B65" s="28" t="s">
        <v>114</v>
      </c>
      <c r="C65" s="29" t="s">
        <v>115</v>
      </c>
      <c r="D65" s="28" t="s">
        <v>61</v>
      </c>
      <c r="E65" s="30">
        <v>1</v>
      </c>
      <c r="F65" s="30">
        <v>120800</v>
      </c>
      <c r="G65" s="30">
        <f t="shared" si="2"/>
        <v>145000</v>
      </c>
      <c r="H65" s="30">
        <f t="shared" si="3"/>
        <v>217400</v>
      </c>
      <c r="I65" s="212"/>
      <c r="J65" s="212"/>
      <c r="K65" s="212"/>
    </row>
    <row r="66" spans="1:67" ht="15.75" customHeight="1">
      <c r="A66" s="36">
        <v>52</v>
      </c>
      <c r="B66" s="28" t="s">
        <v>116</v>
      </c>
      <c r="C66" s="29" t="s">
        <v>117</v>
      </c>
      <c r="D66" s="28" t="s">
        <v>61</v>
      </c>
      <c r="E66" s="30">
        <v>1</v>
      </c>
      <c r="F66" s="30">
        <v>181100</v>
      </c>
      <c r="G66" s="30">
        <f t="shared" si="2"/>
        <v>217300</v>
      </c>
      <c r="H66" s="30">
        <f t="shared" si="3"/>
        <v>326000</v>
      </c>
      <c r="I66" s="212"/>
      <c r="J66" s="212"/>
      <c r="K66" s="212"/>
    </row>
    <row r="67" spans="1:67" ht="15.75" customHeight="1">
      <c r="A67" s="36">
        <v>53</v>
      </c>
      <c r="B67" s="28" t="s">
        <v>118</v>
      </c>
      <c r="C67" s="29" t="s">
        <v>119</v>
      </c>
      <c r="D67" s="28" t="s">
        <v>61</v>
      </c>
      <c r="E67" s="30">
        <v>1</v>
      </c>
      <c r="F67" s="30">
        <v>8100</v>
      </c>
      <c r="G67" s="30">
        <f t="shared" si="2"/>
        <v>9700</v>
      </c>
      <c r="H67" s="30">
        <f t="shared" si="3"/>
        <v>14600</v>
      </c>
      <c r="I67" s="212"/>
      <c r="J67" s="212"/>
      <c r="K67" s="212"/>
    </row>
    <row r="68" spans="1:67" ht="15.75" customHeight="1">
      <c r="A68" s="36">
        <v>54</v>
      </c>
      <c r="B68" s="28" t="s">
        <v>120</v>
      </c>
      <c r="C68" s="29" t="s">
        <v>121</v>
      </c>
      <c r="D68" s="28" t="s">
        <v>61</v>
      </c>
      <c r="E68" s="30">
        <v>1</v>
      </c>
      <c r="F68" s="30">
        <v>60400</v>
      </c>
      <c r="G68" s="30">
        <f t="shared" si="2"/>
        <v>72500</v>
      </c>
      <c r="H68" s="30">
        <f t="shared" si="3"/>
        <v>108700</v>
      </c>
      <c r="I68" s="212"/>
      <c r="J68" s="212"/>
      <c r="K68" s="212"/>
    </row>
    <row r="69" spans="1:67" ht="15.75" customHeight="1">
      <c r="A69" s="36">
        <v>55</v>
      </c>
      <c r="B69" s="28" t="s">
        <v>122</v>
      </c>
      <c r="C69" s="29" t="s">
        <v>123</v>
      </c>
      <c r="D69" s="28" t="s">
        <v>61</v>
      </c>
      <c r="E69" s="30">
        <v>1</v>
      </c>
      <c r="F69" s="30">
        <v>144900</v>
      </c>
      <c r="G69" s="30">
        <f t="shared" si="2"/>
        <v>173900</v>
      </c>
      <c r="H69" s="30">
        <f t="shared" si="3"/>
        <v>260800</v>
      </c>
      <c r="I69" s="212"/>
      <c r="J69" s="212"/>
      <c r="K69" s="212"/>
    </row>
    <row r="70" spans="1:67" s="149" customFormat="1" ht="15.75" customHeight="1">
      <c r="A70" s="36">
        <v>56</v>
      </c>
      <c r="B70" s="28" t="s">
        <v>124</v>
      </c>
      <c r="C70" s="29" t="s">
        <v>125</v>
      </c>
      <c r="D70" s="28" t="s">
        <v>61</v>
      </c>
      <c r="E70" s="30">
        <v>1</v>
      </c>
      <c r="F70" s="30">
        <v>101800</v>
      </c>
      <c r="G70" s="30">
        <f t="shared" si="2"/>
        <v>122200</v>
      </c>
      <c r="H70" s="30">
        <f t="shared" si="3"/>
        <v>183200</v>
      </c>
      <c r="I70" s="212"/>
      <c r="J70" s="212"/>
      <c r="K70" s="21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</row>
    <row r="71" spans="1:67" s="149" customFormat="1" ht="15.75" customHeight="1">
      <c r="A71" s="36">
        <v>57</v>
      </c>
      <c r="B71" s="28" t="s">
        <v>126</v>
      </c>
      <c r="C71" s="29" t="s">
        <v>127</v>
      </c>
      <c r="D71" s="28" t="s">
        <v>128</v>
      </c>
      <c r="E71" s="30">
        <v>1</v>
      </c>
      <c r="F71" s="30">
        <v>50000</v>
      </c>
      <c r="G71" s="30">
        <f t="shared" si="2"/>
        <v>60000</v>
      </c>
      <c r="H71" s="30">
        <f t="shared" si="3"/>
        <v>90000</v>
      </c>
      <c r="I71" s="212"/>
      <c r="J71" s="212"/>
      <c r="K71" s="21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</row>
    <row r="72" spans="1:67" ht="15.75" customHeight="1">
      <c r="A72" s="36">
        <v>58</v>
      </c>
      <c r="B72" s="28" t="s">
        <v>129</v>
      </c>
      <c r="C72" s="29" t="s">
        <v>130</v>
      </c>
      <c r="D72" s="28" t="s">
        <v>51</v>
      </c>
      <c r="E72" s="30">
        <v>1</v>
      </c>
      <c r="F72" s="30">
        <v>3800</v>
      </c>
      <c r="G72" s="30">
        <f t="shared" si="2"/>
        <v>4600</v>
      </c>
      <c r="H72" s="30">
        <f t="shared" si="3"/>
        <v>6800</v>
      </c>
      <c r="I72" s="212"/>
      <c r="J72" s="212"/>
      <c r="K72" s="212"/>
    </row>
    <row r="73" spans="1:67" ht="15.75" customHeight="1">
      <c r="A73" s="36">
        <v>59</v>
      </c>
      <c r="B73" s="28" t="s">
        <v>131</v>
      </c>
      <c r="C73" s="29" t="s">
        <v>132</v>
      </c>
      <c r="D73" s="28" t="s">
        <v>61</v>
      </c>
      <c r="E73" s="30">
        <v>1</v>
      </c>
      <c r="F73" s="30">
        <v>35000</v>
      </c>
      <c r="G73" s="30">
        <f t="shared" si="2"/>
        <v>42000</v>
      </c>
      <c r="H73" s="30">
        <f t="shared" si="3"/>
        <v>63000</v>
      </c>
      <c r="I73" s="212"/>
      <c r="J73" s="212"/>
      <c r="K73" s="212"/>
    </row>
    <row r="74" spans="1:67" s="125" customFormat="1" ht="15.75" customHeight="1">
      <c r="A74" s="36">
        <v>60</v>
      </c>
      <c r="B74" s="28" t="s">
        <v>133</v>
      </c>
      <c r="C74" s="29" t="s">
        <v>134</v>
      </c>
      <c r="D74" s="28" t="s">
        <v>61</v>
      </c>
      <c r="E74" s="30">
        <v>1</v>
      </c>
      <c r="F74" s="30">
        <v>50000</v>
      </c>
      <c r="G74" s="30">
        <f t="shared" si="2"/>
        <v>60000</v>
      </c>
      <c r="H74" s="30">
        <f t="shared" si="3"/>
        <v>90000</v>
      </c>
      <c r="I74" s="212"/>
      <c r="J74" s="212"/>
      <c r="K74" s="21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</row>
    <row r="75" spans="1:67" ht="15.75" customHeight="1">
      <c r="A75" s="36">
        <v>61</v>
      </c>
      <c r="B75" s="28" t="s">
        <v>135</v>
      </c>
      <c r="C75" s="29" t="s">
        <v>136</v>
      </c>
      <c r="D75" s="28" t="s">
        <v>51</v>
      </c>
      <c r="E75" s="30">
        <v>1</v>
      </c>
      <c r="F75" s="30">
        <v>30100</v>
      </c>
      <c r="G75" s="30">
        <f t="shared" si="2"/>
        <v>36100</v>
      </c>
      <c r="H75" s="30">
        <f t="shared" si="3"/>
        <v>54200</v>
      </c>
      <c r="I75" s="212"/>
      <c r="J75" s="212"/>
      <c r="K75" s="212"/>
    </row>
    <row r="76" spans="1:67" s="149" customFormat="1" ht="15.75" customHeight="1">
      <c r="A76" s="36">
        <v>62</v>
      </c>
      <c r="B76" s="28" t="s">
        <v>137</v>
      </c>
      <c r="C76" s="29" t="s">
        <v>138</v>
      </c>
      <c r="D76" s="28" t="s">
        <v>61</v>
      </c>
      <c r="E76" s="30">
        <v>1</v>
      </c>
      <c r="F76" s="30">
        <v>162900</v>
      </c>
      <c r="G76" s="30">
        <f t="shared" si="2"/>
        <v>195500</v>
      </c>
      <c r="H76" s="30">
        <f t="shared" si="3"/>
        <v>293200</v>
      </c>
      <c r="I76" s="212"/>
      <c r="J76" s="212"/>
      <c r="K76" s="21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</row>
    <row r="77" spans="1:67" s="125" customFormat="1" ht="15.75" customHeight="1">
      <c r="A77" s="36">
        <v>63</v>
      </c>
      <c r="B77" s="28" t="s">
        <v>139</v>
      </c>
      <c r="C77" s="29" t="s">
        <v>140</v>
      </c>
      <c r="D77" s="28" t="s">
        <v>61</v>
      </c>
      <c r="E77" s="30">
        <v>1</v>
      </c>
      <c r="F77" s="30">
        <v>200000</v>
      </c>
      <c r="G77" s="30">
        <f t="shared" si="2"/>
        <v>240000</v>
      </c>
      <c r="H77" s="30">
        <f t="shared" si="3"/>
        <v>360000</v>
      </c>
      <c r="I77" s="212"/>
      <c r="J77" s="212"/>
      <c r="K77" s="21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</row>
    <row r="78" spans="1:67" ht="15.75" customHeight="1">
      <c r="A78" s="36">
        <v>64</v>
      </c>
      <c r="B78" s="28" t="s">
        <v>141</v>
      </c>
      <c r="C78" s="29" t="s">
        <v>142</v>
      </c>
      <c r="D78" s="28" t="s">
        <v>61</v>
      </c>
      <c r="E78" s="30">
        <v>1</v>
      </c>
      <c r="F78" s="30">
        <v>284200</v>
      </c>
      <c r="G78" s="30">
        <f t="shared" si="2"/>
        <v>341000</v>
      </c>
      <c r="H78" s="30">
        <f t="shared" si="3"/>
        <v>511600</v>
      </c>
      <c r="I78" s="212"/>
      <c r="J78" s="212"/>
      <c r="K78" s="212"/>
    </row>
    <row r="79" spans="1:67" s="149" customFormat="1" ht="15.75" customHeight="1">
      <c r="A79" s="36">
        <v>65</v>
      </c>
      <c r="B79" s="28" t="s">
        <v>143</v>
      </c>
      <c r="C79" s="29" t="s">
        <v>144</v>
      </c>
      <c r="D79" s="28" t="s">
        <v>61</v>
      </c>
      <c r="E79" s="30">
        <v>1</v>
      </c>
      <c r="F79" s="30">
        <v>200000</v>
      </c>
      <c r="G79" s="30">
        <f t="shared" si="2"/>
        <v>240000</v>
      </c>
      <c r="H79" s="30">
        <f t="shared" si="3"/>
        <v>360000</v>
      </c>
      <c r="I79" s="212"/>
      <c r="J79" s="212"/>
      <c r="K79" s="21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</row>
    <row r="80" spans="1:67" ht="15.75" customHeight="1">
      <c r="A80" s="36">
        <v>66</v>
      </c>
      <c r="B80" s="28" t="s">
        <v>145</v>
      </c>
      <c r="C80" s="29" t="s">
        <v>146</v>
      </c>
      <c r="D80" s="28" t="s">
        <v>61</v>
      </c>
      <c r="E80" s="30">
        <v>1</v>
      </c>
      <c r="F80" s="30">
        <v>72500</v>
      </c>
      <c r="G80" s="30">
        <f t="shared" si="2"/>
        <v>87000</v>
      </c>
      <c r="H80" s="30">
        <f t="shared" si="3"/>
        <v>130500</v>
      </c>
      <c r="I80" s="212"/>
      <c r="J80" s="212"/>
      <c r="K80" s="212"/>
    </row>
    <row r="81" spans="1:67" ht="15.75" customHeight="1">
      <c r="A81" s="36">
        <v>67</v>
      </c>
      <c r="B81" s="28" t="s">
        <v>147</v>
      </c>
      <c r="C81" s="29" t="s">
        <v>148</v>
      </c>
      <c r="D81" s="28" t="s">
        <v>61</v>
      </c>
      <c r="E81" s="30">
        <v>1</v>
      </c>
      <c r="F81" s="30">
        <v>96600</v>
      </c>
      <c r="G81" s="30">
        <f t="shared" si="2"/>
        <v>115900</v>
      </c>
      <c r="H81" s="30">
        <f t="shared" si="3"/>
        <v>173900</v>
      </c>
      <c r="I81" s="212"/>
      <c r="J81" s="212"/>
      <c r="K81" s="212"/>
    </row>
    <row r="82" spans="1:67" ht="15.75" customHeight="1">
      <c r="A82" s="36">
        <v>68</v>
      </c>
      <c r="B82" s="28" t="s">
        <v>149</v>
      </c>
      <c r="C82" s="29" t="s">
        <v>150</v>
      </c>
      <c r="D82" s="28" t="s">
        <v>51</v>
      </c>
      <c r="E82" s="30">
        <v>1</v>
      </c>
      <c r="F82" s="30">
        <v>24200</v>
      </c>
      <c r="G82" s="30">
        <f t="shared" si="2"/>
        <v>29000</v>
      </c>
      <c r="H82" s="30">
        <f t="shared" si="3"/>
        <v>43600</v>
      </c>
      <c r="I82" s="212"/>
      <c r="J82" s="212"/>
      <c r="K82" s="212"/>
    </row>
    <row r="83" spans="1:67" s="149" customFormat="1" ht="15.75" customHeight="1">
      <c r="A83" s="36">
        <v>69</v>
      </c>
      <c r="B83" s="28" t="s">
        <v>151</v>
      </c>
      <c r="C83" s="29" t="s">
        <v>152</v>
      </c>
      <c r="D83" s="28" t="s">
        <v>61</v>
      </c>
      <c r="E83" s="30">
        <v>1</v>
      </c>
      <c r="F83" s="30">
        <v>42850</v>
      </c>
      <c r="G83" s="30">
        <f t="shared" si="2"/>
        <v>51400</v>
      </c>
      <c r="H83" s="30">
        <f t="shared" si="3"/>
        <v>77100</v>
      </c>
      <c r="I83" s="212"/>
      <c r="J83" s="212"/>
      <c r="K83" s="21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</row>
    <row r="84" spans="1:67" s="149" customFormat="1" ht="15.75" customHeight="1">
      <c r="A84" s="36">
        <v>70</v>
      </c>
      <c r="B84" s="28" t="s">
        <v>153</v>
      </c>
      <c r="C84" s="29" t="s">
        <v>154</v>
      </c>
      <c r="D84" s="28" t="s">
        <v>61</v>
      </c>
      <c r="E84" s="30">
        <v>1</v>
      </c>
      <c r="F84" s="30">
        <v>49500</v>
      </c>
      <c r="G84" s="30">
        <f t="shared" si="2"/>
        <v>59400</v>
      </c>
      <c r="H84" s="30">
        <f t="shared" si="3"/>
        <v>89100</v>
      </c>
      <c r="I84" s="212"/>
      <c r="J84" s="212"/>
      <c r="K84" s="21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</row>
    <row r="85" spans="1:67" ht="15.75" customHeight="1">
      <c r="A85" s="36">
        <v>71</v>
      </c>
      <c r="B85" s="28" t="s">
        <v>155</v>
      </c>
      <c r="C85" s="29" t="s">
        <v>156</v>
      </c>
      <c r="D85" s="28" t="s">
        <v>61</v>
      </c>
      <c r="E85" s="30">
        <v>1</v>
      </c>
      <c r="F85" s="30">
        <v>24200</v>
      </c>
      <c r="G85" s="30">
        <f t="shared" si="2"/>
        <v>29000</v>
      </c>
      <c r="H85" s="30">
        <f t="shared" si="3"/>
        <v>43600</v>
      </c>
      <c r="I85" s="212"/>
      <c r="J85" s="212"/>
      <c r="K85" s="212"/>
    </row>
    <row r="86" spans="1:67" ht="15.75" customHeight="1">
      <c r="A86" s="36">
        <v>72</v>
      </c>
      <c r="B86" s="28" t="s">
        <v>157</v>
      </c>
      <c r="C86" s="29" t="s">
        <v>158</v>
      </c>
      <c r="D86" s="28" t="s">
        <v>61</v>
      </c>
      <c r="E86" s="30">
        <v>1</v>
      </c>
      <c r="F86" s="30">
        <v>30000</v>
      </c>
      <c r="G86" s="30">
        <f t="shared" si="2"/>
        <v>36000</v>
      </c>
      <c r="H86" s="30">
        <f t="shared" si="3"/>
        <v>54000</v>
      </c>
      <c r="I86" s="212"/>
      <c r="J86" s="212"/>
      <c r="K86" s="212"/>
    </row>
    <row r="87" spans="1:67" ht="15.75" customHeight="1">
      <c r="A87" s="36">
        <v>73</v>
      </c>
      <c r="B87" s="28" t="s">
        <v>159</v>
      </c>
      <c r="C87" s="29" t="s">
        <v>160</v>
      </c>
      <c r="D87" s="28" t="s">
        <v>51</v>
      </c>
      <c r="E87" s="30">
        <v>1</v>
      </c>
      <c r="F87" s="30">
        <v>54300</v>
      </c>
      <c r="G87" s="30">
        <f t="shared" si="2"/>
        <v>65200</v>
      </c>
      <c r="H87" s="30">
        <f t="shared" si="3"/>
        <v>97700</v>
      </c>
      <c r="I87" s="212"/>
      <c r="J87" s="212"/>
      <c r="K87" s="212"/>
    </row>
    <row r="88" spans="1:67" ht="15.75" customHeight="1">
      <c r="A88" s="36">
        <v>74</v>
      </c>
      <c r="B88" s="28" t="s">
        <v>161</v>
      </c>
      <c r="C88" s="29" t="s">
        <v>162</v>
      </c>
      <c r="D88" s="28" t="s">
        <v>51</v>
      </c>
      <c r="E88" s="30">
        <v>1</v>
      </c>
      <c r="F88" s="30">
        <v>18100</v>
      </c>
      <c r="G88" s="30">
        <f t="shared" si="2"/>
        <v>21700</v>
      </c>
      <c r="H88" s="30">
        <f t="shared" si="3"/>
        <v>32600</v>
      </c>
      <c r="I88" s="212"/>
      <c r="J88" s="212"/>
      <c r="K88" s="212"/>
    </row>
    <row r="89" spans="1:67" ht="15.75" customHeight="1">
      <c r="A89" s="36">
        <v>75</v>
      </c>
      <c r="B89" s="28" t="s">
        <v>163</v>
      </c>
      <c r="C89" s="29" t="s">
        <v>164</v>
      </c>
      <c r="D89" s="28" t="s">
        <v>51</v>
      </c>
      <c r="E89" s="30">
        <v>1</v>
      </c>
      <c r="F89" s="30">
        <v>60400</v>
      </c>
      <c r="G89" s="30">
        <f t="shared" si="2"/>
        <v>72500</v>
      </c>
      <c r="H89" s="30">
        <f t="shared" si="3"/>
        <v>108700</v>
      </c>
      <c r="I89" s="212"/>
      <c r="J89" s="212"/>
      <c r="K89" s="212"/>
    </row>
    <row r="90" spans="1:67" ht="15.75" customHeight="1">
      <c r="A90" s="36">
        <v>76</v>
      </c>
      <c r="B90" s="28" t="s">
        <v>165</v>
      </c>
      <c r="C90" s="29" t="s">
        <v>166</v>
      </c>
      <c r="D90" s="28" t="s">
        <v>51</v>
      </c>
      <c r="E90" s="30">
        <v>1</v>
      </c>
      <c r="F90" s="30">
        <v>54300</v>
      </c>
      <c r="G90" s="30">
        <f t="shared" si="2"/>
        <v>65200</v>
      </c>
      <c r="H90" s="30">
        <f t="shared" si="3"/>
        <v>97700</v>
      </c>
      <c r="I90" s="212"/>
      <c r="J90" s="212"/>
      <c r="K90" s="212"/>
    </row>
    <row r="91" spans="1:67" ht="15.75" customHeight="1">
      <c r="A91" s="36">
        <v>77</v>
      </c>
      <c r="B91" s="28" t="s">
        <v>167</v>
      </c>
      <c r="C91" s="29" t="s">
        <v>168</v>
      </c>
      <c r="D91" s="28" t="s">
        <v>61</v>
      </c>
      <c r="E91" s="30">
        <v>1</v>
      </c>
      <c r="F91" s="30">
        <v>108700</v>
      </c>
      <c r="G91" s="30">
        <f t="shared" si="2"/>
        <v>130400</v>
      </c>
      <c r="H91" s="30">
        <f t="shared" si="3"/>
        <v>195700</v>
      </c>
      <c r="I91" s="212"/>
      <c r="J91" s="212"/>
      <c r="K91" s="212"/>
    </row>
    <row r="92" spans="1:67" ht="15.75" customHeight="1">
      <c r="A92" s="36">
        <v>78</v>
      </c>
      <c r="B92" s="28" t="s">
        <v>169</v>
      </c>
      <c r="C92" s="29" t="s">
        <v>170</v>
      </c>
      <c r="D92" s="28" t="s">
        <v>61</v>
      </c>
      <c r="E92" s="30">
        <v>1</v>
      </c>
      <c r="F92" s="30">
        <v>26300</v>
      </c>
      <c r="G92" s="30">
        <f t="shared" si="2"/>
        <v>31600</v>
      </c>
      <c r="H92" s="30">
        <f t="shared" si="3"/>
        <v>47300</v>
      </c>
      <c r="I92" s="212"/>
      <c r="J92" s="212"/>
      <c r="K92" s="212"/>
    </row>
    <row r="93" spans="1:67" ht="15.75" customHeight="1">
      <c r="A93" s="36">
        <v>79</v>
      </c>
      <c r="B93" s="28" t="s">
        <v>171</v>
      </c>
      <c r="C93" s="29" t="s">
        <v>172</v>
      </c>
      <c r="D93" s="28" t="s">
        <v>61</v>
      </c>
      <c r="E93" s="30">
        <v>1</v>
      </c>
      <c r="F93" s="30">
        <v>1603600</v>
      </c>
      <c r="G93" s="30">
        <f t="shared" si="2"/>
        <v>1924300</v>
      </c>
      <c r="H93" s="30">
        <f t="shared" si="3"/>
        <v>2886500</v>
      </c>
      <c r="I93" s="212"/>
      <c r="J93" s="212"/>
      <c r="K93" s="212"/>
    </row>
    <row r="94" spans="1:67" ht="15.75" customHeight="1">
      <c r="A94" s="36">
        <v>80</v>
      </c>
      <c r="B94" s="28" t="s">
        <v>173</v>
      </c>
      <c r="C94" s="29" t="s">
        <v>174</v>
      </c>
      <c r="D94" s="28" t="s">
        <v>61</v>
      </c>
      <c r="E94" s="30">
        <v>1</v>
      </c>
      <c r="F94" s="30">
        <v>169100</v>
      </c>
      <c r="G94" s="30">
        <f t="shared" si="2"/>
        <v>202900</v>
      </c>
      <c r="H94" s="30">
        <f t="shared" si="3"/>
        <v>304400</v>
      </c>
      <c r="I94" s="212"/>
      <c r="J94" s="212"/>
      <c r="K94" s="212"/>
    </row>
    <row r="95" spans="1:67" ht="15.75" customHeight="1">
      <c r="A95" s="36">
        <v>81</v>
      </c>
      <c r="B95" s="28" t="s">
        <v>175</v>
      </c>
      <c r="C95" s="29" t="s">
        <v>176</v>
      </c>
      <c r="D95" s="28" t="s">
        <v>61</v>
      </c>
      <c r="E95" s="30">
        <v>1</v>
      </c>
      <c r="F95" s="30">
        <v>553200</v>
      </c>
      <c r="G95" s="30">
        <f t="shared" si="2"/>
        <v>663800</v>
      </c>
      <c r="H95" s="30">
        <f t="shared" si="3"/>
        <v>995800</v>
      </c>
      <c r="I95" s="212"/>
      <c r="J95" s="212"/>
      <c r="K95" s="212"/>
    </row>
    <row r="96" spans="1:67" ht="15.75" customHeight="1">
      <c r="A96" s="36">
        <v>82</v>
      </c>
      <c r="B96" s="28" t="s">
        <v>177</v>
      </c>
      <c r="C96" s="29" t="s">
        <v>178</v>
      </c>
      <c r="D96" s="28" t="s">
        <v>61</v>
      </c>
      <c r="E96" s="30">
        <v>1</v>
      </c>
      <c r="F96" s="30">
        <v>353800</v>
      </c>
      <c r="G96" s="30">
        <f t="shared" si="2"/>
        <v>424600</v>
      </c>
      <c r="H96" s="30">
        <f t="shared" si="3"/>
        <v>636800</v>
      </c>
      <c r="I96" s="212"/>
      <c r="J96" s="212"/>
      <c r="K96" s="212"/>
    </row>
    <row r="97" spans="1:67" ht="15.75" customHeight="1">
      <c r="A97" s="36">
        <v>83</v>
      </c>
      <c r="B97" s="28" t="s">
        <v>179</v>
      </c>
      <c r="C97" s="29" t="s">
        <v>180</v>
      </c>
      <c r="D97" s="28" t="s">
        <v>61</v>
      </c>
      <c r="E97" s="30">
        <v>1</v>
      </c>
      <c r="F97" s="30">
        <v>951500</v>
      </c>
      <c r="G97" s="30">
        <f t="shared" si="2"/>
        <v>1141800</v>
      </c>
      <c r="H97" s="30">
        <f t="shared" si="3"/>
        <v>1712700</v>
      </c>
      <c r="I97" s="212"/>
      <c r="J97" s="212"/>
      <c r="K97" s="212"/>
    </row>
    <row r="98" spans="1:67" ht="15.75" customHeight="1">
      <c r="A98" s="36">
        <v>84</v>
      </c>
      <c r="B98" s="28" t="s">
        <v>181</v>
      </c>
      <c r="C98" s="29" t="s">
        <v>182</v>
      </c>
      <c r="D98" s="28" t="s">
        <v>61</v>
      </c>
      <c r="E98" s="30">
        <v>1</v>
      </c>
      <c r="F98" s="30">
        <v>745500</v>
      </c>
      <c r="G98" s="30">
        <f t="shared" ref="G98:G157" si="4">ROUND(F98*1.2,-2)</f>
        <v>894600</v>
      </c>
      <c r="H98" s="30">
        <f t="shared" ref="H98:H157" si="5">ROUND(F98*1.8,-2)</f>
        <v>1341900</v>
      </c>
      <c r="I98" s="212"/>
      <c r="J98" s="212"/>
      <c r="K98" s="212"/>
    </row>
    <row r="99" spans="1:67" ht="15.75" customHeight="1">
      <c r="A99" s="36">
        <v>85</v>
      </c>
      <c r="B99" s="28" t="s">
        <v>183</v>
      </c>
      <c r="C99" s="29" t="s">
        <v>184</v>
      </c>
      <c r="D99" s="28" t="s">
        <v>61</v>
      </c>
      <c r="E99" s="30">
        <v>1</v>
      </c>
      <c r="F99" s="30">
        <v>24200</v>
      </c>
      <c r="G99" s="30">
        <f t="shared" si="4"/>
        <v>29000</v>
      </c>
      <c r="H99" s="30">
        <f t="shared" si="5"/>
        <v>43600</v>
      </c>
      <c r="I99" s="212"/>
      <c r="J99" s="212"/>
      <c r="K99" s="212"/>
    </row>
    <row r="100" spans="1:67" s="149" customFormat="1" ht="15.75" customHeight="1">
      <c r="A100" s="36">
        <v>86</v>
      </c>
      <c r="B100" s="28" t="s">
        <v>185</v>
      </c>
      <c r="C100" s="29" t="s">
        <v>186</v>
      </c>
      <c r="D100" s="28" t="s">
        <v>61</v>
      </c>
      <c r="E100" s="30">
        <v>1</v>
      </c>
      <c r="F100" s="30">
        <v>20000</v>
      </c>
      <c r="G100" s="30">
        <f t="shared" si="4"/>
        <v>24000</v>
      </c>
      <c r="H100" s="30">
        <f t="shared" si="5"/>
        <v>36000</v>
      </c>
      <c r="I100" s="212"/>
      <c r="J100" s="212"/>
      <c r="K100" s="21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</row>
    <row r="101" spans="1:67" s="125" customFormat="1" ht="15.75" customHeight="1">
      <c r="A101" s="36">
        <v>87</v>
      </c>
      <c r="B101" s="28" t="s">
        <v>187</v>
      </c>
      <c r="C101" s="29" t="s">
        <v>188</v>
      </c>
      <c r="D101" s="28" t="s">
        <v>61</v>
      </c>
      <c r="E101" s="30">
        <v>1</v>
      </c>
      <c r="F101" s="30">
        <v>200000</v>
      </c>
      <c r="G101" s="30">
        <f t="shared" si="4"/>
        <v>240000</v>
      </c>
      <c r="H101" s="30">
        <f t="shared" si="5"/>
        <v>360000</v>
      </c>
      <c r="I101" s="212"/>
      <c r="J101" s="212"/>
      <c r="K101" s="21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</row>
    <row r="102" spans="1:67" s="125" customFormat="1" ht="15.75" customHeight="1">
      <c r="A102" s="36">
        <v>88</v>
      </c>
      <c r="B102" s="28" t="s">
        <v>189</v>
      </c>
      <c r="C102" s="29" t="s">
        <v>190</v>
      </c>
      <c r="D102" s="28" t="s">
        <v>61</v>
      </c>
      <c r="E102" s="30">
        <v>1</v>
      </c>
      <c r="F102" s="30">
        <v>250000</v>
      </c>
      <c r="G102" s="30">
        <f t="shared" si="4"/>
        <v>300000</v>
      </c>
      <c r="H102" s="30">
        <f t="shared" si="5"/>
        <v>450000</v>
      </c>
      <c r="I102" s="212"/>
      <c r="J102" s="212"/>
      <c r="K102" s="21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</row>
    <row r="103" spans="1:67" s="149" customFormat="1" ht="15.75" customHeight="1">
      <c r="A103" s="36">
        <v>89</v>
      </c>
      <c r="B103" s="28" t="s">
        <v>191</v>
      </c>
      <c r="C103" s="29" t="s">
        <v>192</v>
      </c>
      <c r="D103" s="28" t="s">
        <v>61</v>
      </c>
      <c r="E103" s="30">
        <v>1</v>
      </c>
      <c r="F103" s="30">
        <v>96000</v>
      </c>
      <c r="G103" s="30">
        <f t="shared" si="4"/>
        <v>115200</v>
      </c>
      <c r="H103" s="30">
        <f t="shared" si="5"/>
        <v>172800</v>
      </c>
      <c r="I103" s="212"/>
      <c r="J103" s="212"/>
      <c r="K103" s="21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</row>
    <row r="104" spans="1:67" s="149" customFormat="1" ht="15.75" customHeight="1">
      <c r="A104" s="36">
        <v>90</v>
      </c>
      <c r="B104" s="28" t="s">
        <v>193</v>
      </c>
      <c r="C104" s="29" t="s">
        <v>194</v>
      </c>
      <c r="D104" s="28" t="s">
        <v>61</v>
      </c>
      <c r="E104" s="30">
        <v>1</v>
      </c>
      <c r="F104" s="30">
        <v>137750</v>
      </c>
      <c r="G104" s="30">
        <f t="shared" si="4"/>
        <v>165300</v>
      </c>
      <c r="H104" s="30">
        <f t="shared" si="5"/>
        <v>248000</v>
      </c>
      <c r="I104" s="212"/>
      <c r="J104" s="212"/>
      <c r="K104" s="21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</row>
    <row r="105" spans="1:67" s="149" customFormat="1" ht="15.75" customHeight="1">
      <c r="A105" s="36">
        <v>91</v>
      </c>
      <c r="B105" s="28" t="s">
        <v>195</v>
      </c>
      <c r="C105" s="29" t="s">
        <v>196</v>
      </c>
      <c r="D105" s="28" t="s">
        <v>61</v>
      </c>
      <c r="E105" s="30">
        <v>1</v>
      </c>
      <c r="F105" s="30">
        <v>152500</v>
      </c>
      <c r="G105" s="30">
        <f t="shared" si="4"/>
        <v>183000</v>
      </c>
      <c r="H105" s="30">
        <f t="shared" si="5"/>
        <v>274500</v>
      </c>
      <c r="I105" s="212"/>
      <c r="J105" s="212"/>
      <c r="K105" s="21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</row>
    <row r="106" spans="1:67" s="149" customFormat="1" ht="15.75" customHeight="1">
      <c r="A106" s="36">
        <v>92</v>
      </c>
      <c r="B106" s="28" t="s">
        <v>197</v>
      </c>
      <c r="C106" s="29" t="s">
        <v>198</v>
      </c>
      <c r="D106" s="28" t="s">
        <v>61</v>
      </c>
      <c r="E106" s="30">
        <v>1</v>
      </c>
      <c r="F106" s="30">
        <v>249000</v>
      </c>
      <c r="G106" s="30">
        <f t="shared" si="4"/>
        <v>298800</v>
      </c>
      <c r="H106" s="30">
        <f t="shared" si="5"/>
        <v>448200</v>
      </c>
      <c r="I106" s="212"/>
      <c r="J106" s="212"/>
      <c r="K106" s="21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</row>
    <row r="107" spans="1:67" s="149" customFormat="1" ht="15.75" customHeight="1">
      <c r="A107" s="36">
        <v>93</v>
      </c>
      <c r="B107" s="28" t="s">
        <v>199</v>
      </c>
      <c r="C107" s="29" t="s">
        <v>200</v>
      </c>
      <c r="D107" s="28" t="s">
        <v>61</v>
      </c>
      <c r="E107" s="30">
        <v>1</v>
      </c>
      <c r="F107" s="30">
        <v>96000</v>
      </c>
      <c r="G107" s="30">
        <f t="shared" si="4"/>
        <v>115200</v>
      </c>
      <c r="H107" s="30">
        <f t="shared" si="5"/>
        <v>172800</v>
      </c>
      <c r="I107" s="212"/>
      <c r="J107" s="212"/>
      <c r="K107" s="21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</row>
    <row r="108" spans="1:67" ht="15.75" customHeight="1">
      <c r="A108" s="36">
        <v>94</v>
      </c>
      <c r="B108" s="28" t="s">
        <v>201</v>
      </c>
      <c r="C108" s="29" t="s">
        <v>202</v>
      </c>
      <c r="D108" s="28" t="s">
        <v>61</v>
      </c>
      <c r="E108" s="30">
        <v>1</v>
      </c>
      <c r="F108" s="30">
        <v>68300</v>
      </c>
      <c r="G108" s="30">
        <f t="shared" si="4"/>
        <v>82000</v>
      </c>
      <c r="H108" s="30">
        <f t="shared" si="5"/>
        <v>122900</v>
      </c>
      <c r="I108" s="212"/>
      <c r="J108" s="212"/>
      <c r="K108" s="212"/>
    </row>
    <row r="109" spans="1:67" ht="15.75" customHeight="1">
      <c r="A109" s="36">
        <v>95</v>
      </c>
      <c r="B109" s="28" t="s">
        <v>203</v>
      </c>
      <c r="C109" s="29" t="s">
        <v>204</v>
      </c>
      <c r="D109" s="28" t="s">
        <v>61</v>
      </c>
      <c r="E109" s="30">
        <v>1</v>
      </c>
      <c r="F109" s="30">
        <v>36800</v>
      </c>
      <c r="G109" s="30">
        <f t="shared" si="4"/>
        <v>44200</v>
      </c>
      <c r="H109" s="30">
        <f t="shared" si="5"/>
        <v>66200</v>
      </c>
      <c r="I109" s="212"/>
      <c r="J109" s="212"/>
      <c r="K109" s="212"/>
    </row>
    <row r="110" spans="1:67" ht="15.75" customHeight="1">
      <c r="A110" s="36">
        <v>96</v>
      </c>
      <c r="B110" s="28" t="s">
        <v>205</v>
      </c>
      <c r="C110" s="29" t="s">
        <v>206</v>
      </c>
      <c r="D110" s="28" t="s">
        <v>61</v>
      </c>
      <c r="E110" s="30">
        <v>1</v>
      </c>
      <c r="F110" s="30">
        <v>10400</v>
      </c>
      <c r="G110" s="30">
        <f t="shared" si="4"/>
        <v>12500</v>
      </c>
      <c r="H110" s="30">
        <f t="shared" si="5"/>
        <v>18700</v>
      </c>
      <c r="I110" s="212"/>
      <c r="J110" s="212"/>
      <c r="K110" s="212"/>
    </row>
    <row r="111" spans="1:67" ht="15.75" customHeight="1">
      <c r="A111" s="36">
        <v>97</v>
      </c>
      <c r="B111" s="28" t="s">
        <v>207</v>
      </c>
      <c r="C111" s="29" t="s">
        <v>208</v>
      </c>
      <c r="D111" s="28" t="s">
        <v>61</v>
      </c>
      <c r="E111" s="30">
        <v>1</v>
      </c>
      <c r="F111" s="30">
        <v>26300</v>
      </c>
      <c r="G111" s="30">
        <f t="shared" si="4"/>
        <v>31600</v>
      </c>
      <c r="H111" s="30">
        <f t="shared" si="5"/>
        <v>47300</v>
      </c>
      <c r="I111" s="212"/>
      <c r="J111" s="212"/>
      <c r="K111" s="212"/>
    </row>
    <row r="112" spans="1:67" ht="15.75" customHeight="1">
      <c r="A112" s="36">
        <v>98</v>
      </c>
      <c r="B112" s="28" t="s">
        <v>209</v>
      </c>
      <c r="C112" s="29" t="s">
        <v>210</v>
      </c>
      <c r="D112" s="28" t="s">
        <v>61</v>
      </c>
      <c r="E112" s="30">
        <v>1</v>
      </c>
      <c r="F112" s="30">
        <v>15600</v>
      </c>
      <c r="G112" s="30">
        <f t="shared" si="4"/>
        <v>18700</v>
      </c>
      <c r="H112" s="30">
        <f t="shared" si="5"/>
        <v>28100</v>
      </c>
      <c r="I112" s="212"/>
      <c r="J112" s="212"/>
      <c r="K112" s="212"/>
    </row>
    <row r="113" spans="1:67" s="149" customFormat="1" ht="15.75" customHeight="1">
      <c r="A113" s="36">
        <v>99</v>
      </c>
      <c r="B113" s="28" t="s">
        <v>211</v>
      </c>
      <c r="C113" s="29" t="s">
        <v>212</v>
      </c>
      <c r="D113" s="28" t="s">
        <v>61</v>
      </c>
      <c r="E113" s="30">
        <v>1</v>
      </c>
      <c r="F113" s="30">
        <v>30000</v>
      </c>
      <c r="G113" s="30">
        <f t="shared" si="4"/>
        <v>36000</v>
      </c>
      <c r="H113" s="30">
        <f t="shared" si="5"/>
        <v>54000</v>
      </c>
      <c r="I113" s="212"/>
      <c r="J113" s="212"/>
      <c r="K113" s="21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</row>
    <row r="114" spans="1:67" s="149" customFormat="1" ht="15.75" customHeight="1">
      <c r="A114" s="36">
        <v>100</v>
      </c>
      <c r="B114" s="28" t="s">
        <v>213</v>
      </c>
      <c r="C114" s="29" t="s">
        <v>214</v>
      </c>
      <c r="D114" s="28" t="s">
        <v>61</v>
      </c>
      <c r="E114" s="30">
        <v>1</v>
      </c>
      <c r="F114" s="30">
        <v>76750</v>
      </c>
      <c r="G114" s="30">
        <f t="shared" si="4"/>
        <v>92100</v>
      </c>
      <c r="H114" s="30">
        <f t="shared" si="5"/>
        <v>138200</v>
      </c>
      <c r="I114" s="212"/>
      <c r="J114" s="212"/>
      <c r="K114" s="21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</row>
    <row r="115" spans="1:67" s="149" customFormat="1" ht="15.75" customHeight="1">
      <c r="A115" s="36">
        <v>101</v>
      </c>
      <c r="B115" s="28" t="s">
        <v>215</v>
      </c>
      <c r="C115" s="29" t="s">
        <v>216</v>
      </c>
      <c r="D115" s="28" t="s">
        <v>61</v>
      </c>
      <c r="E115" s="30">
        <v>1</v>
      </c>
      <c r="F115" s="30">
        <v>118000</v>
      </c>
      <c r="G115" s="30">
        <f t="shared" si="4"/>
        <v>141600</v>
      </c>
      <c r="H115" s="30">
        <f t="shared" si="5"/>
        <v>212400</v>
      </c>
      <c r="I115" s="212"/>
      <c r="J115" s="212"/>
      <c r="K115" s="21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</row>
    <row r="116" spans="1:67" s="149" customFormat="1" ht="15.75" customHeight="1">
      <c r="A116" s="36">
        <v>102</v>
      </c>
      <c r="B116" s="28" t="s">
        <v>217</v>
      </c>
      <c r="C116" s="29" t="s">
        <v>218</v>
      </c>
      <c r="D116" s="28" t="s">
        <v>61</v>
      </c>
      <c r="E116" s="30">
        <v>1</v>
      </c>
      <c r="F116" s="30">
        <v>140000</v>
      </c>
      <c r="G116" s="30">
        <f t="shared" si="4"/>
        <v>168000</v>
      </c>
      <c r="H116" s="30">
        <f t="shared" si="5"/>
        <v>252000</v>
      </c>
      <c r="I116" s="212"/>
      <c r="J116" s="212"/>
      <c r="K116" s="21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</row>
    <row r="117" spans="1:67" s="149" customFormat="1" ht="15.75" customHeight="1">
      <c r="A117" s="36">
        <v>103</v>
      </c>
      <c r="B117" s="28" t="s">
        <v>219</v>
      </c>
      <c r="C117" s="29" t="s">
        <v>220</v>
      </c>
      <c r="D117" s="28" t="s">
        <v>61</v>
      </c>
      <c r="E117" s="30">
        <v>1</v>
      </c>
      <c r="F117" s="30">
        <v>135000</v>
      </c>
      <c r="G117" s="30">
        <f t="shared" si="4"/>
        <v>162000</v>
      </c>
      <c r="H117" s="30">
        <f t="shared" si="5"/>
        <v>243000</v>
      </c>
      <c r="I117" s="212"/>
      <c r="J117" s="212"/>
      <c r="K117" s="21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</row>
    <row r="118" spans="1:67" s="149" customFormat="1" ht="15.75" customHeight="1">
      <c r="A118" s="36">
        <v>104</v>
      </c>
      <c r="B118" s="28" t="s">
        <v>221</v>
      </c>
      <c r="C118" s="29" t="s">
        <v>222</v>
      </c>
      <c r="D118" s="28" t="s">
        <v>61</v>
      </c>
      <c r="E118" s="30">
        <v>1</v>
      </c>
      <c r="F118" s="30">
        <v>93900</v>
      </c>
      <c r="G118" s="30">
        <f t="shared" si="4"/>
        <v>112700</v>
      </c>
      <c r="H118" s="30">
        <f t="shared" si="5"/>
        <v>169000</v>
      </c>
      <c r="I118" s="212"/>
      <c r="J118" s="212"/>
      <c r="K118" s="21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</row>
    <row r="119" spans="1:67" s="149" customFormat="1" ht="15.75" customHeight="1">
      <c r="A119" s="36">
        <v>105</v>
      </c>
      <c r="B119" s="28" t="s">
        <v>223</v>
      </c>
      <c r="C119" s="29" t="s">
        <v>224</v>
      </c>
      <c r="D119" s="28" t="s">
        <v>61</v>
      </c>
      <c r="E119" s="30">
        <v>1</v>
      </c>
      <c r="F119" s="30">
        <v>118000</v>
      </c>
      <c r="G119" s="30">
        <f t="shared" si="4"/>
        <v>141600</v>
      </c>
      <c r="H119" s="30">
        <f t="shared" si="5"/>
        <v>212400</v>
      </c>
      <c r="I119" s="212"/>
      <c r="J119" s="212"/>
      <c r="K119" s="21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</row>
    <row r="120" spans="1:67" s="149" customFormat="1" ht="15.75" customHeight="1">
      <c r="A120" s="36">
        <v>106</v>
      </c>
      <c r="B120" s="28" t="s">
        <v>225</v>
      </c>
      <c r="C120" s="29" t="s">
        <v>226</v>
      </c>
      <c r="D120" s="28" t="s">
        <v>61</v>
      </c>
      <c r="E120" s="30">
        <v>1</v>
      </c>
      <c r="F120" s="30">
        <v>164650</v>
      </c>
      <c r="G120" s="30">
        <f t="shared" si="4"/>
        <v>197600</v>
      </c>
      <c r="H120" s="30">
        <f t="shared" si="5"/>
        <v>296400</v>
      </c>
      <c r="I120" s="212"/>
      <c r="J120" s="212"/>
      <c r="K120" s="21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</row>
    <row r="121" spans="1:67" s="149" customFormat="1" ht="15.75" customHeight="1">
      <c r="A121" s="36">
        <v>107</v>
      </c>
      <c r="B121" s="28" t="s">
        <v>227</v>
      </c>
      <c r="C121" s="29" t="s">
        <v>228</v>
      </c>
      <c r="D121" s="28" t="s">
        <v>61</v>
      </c>
      <c r="E121" s="30">
        <v>1</v>
      </c>
      <c r="F121" s="30">
        <v>182500</v>
      </c>
      <c r="G121" s="30">
        <f t="shared" si="4"/>
        <v>219000</v>
      </c>
      <c r="H121" s="30">
        <f t="shared" si="5"/>
        <v>328500</v>
      </c>
      <c r="I121" s="212"/>
      <c r="J121" s="212"/>
      <c r="K121" s="21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</row>
    <row r="122" spans="1:67" s="149" customFormat="1" ht="15.75" customHeight="1">
      <c r="A122" s="36">
        <v>108</v>
      </c>
      <c r="B122" s="28" t="s">
        <v>229</v>
      </c>
      <c r="C122" s="29" t="s">
        <v>230</v>
      </c>
      <c r="D122" s="28" t="s">
        <v>61</v>
      </c>
      <c r="E122" s="30">
        <v>1</v>
      </c>
      <c r="F122" s="30">
        <v>258750</v>
      </c>
      <c r="G122" s="30">
        <f t="shared" si="4"/>
        <v>310500</v>
      </c>
      <c r="H122" s="30">
        <f t="shared" si="5"/>
        <v>465800</v>
      </c>
      <c r="I122" s="212"/>
      <c r="J122" s="212"/>
      <c r="K122" s="21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</row>
    <row r="123" spans="1:67" ht="31.5" customHeight="1">
      <c r="A123" s="36">
        <v>109</v>
      </c>
      <c r="B123" s="28" t="s">
        <v>231</v>
      </c>
      <c r="C123" s="29" t="s">
        <v>232</v>
      </c>
      <c r="D123" s="28" t="s">
        <v>61</v>
      </c>
      <c r="E123" s="30">
        <v>1</v>
      </c>
      <c r="F123" s="30">
        <v>68300</v>
      </c>
      <c r="G123" s="30">
        <f t="shared" si="4"/>
        <v>82000</v>
      </c>
      <c r="H123" s="30">
        <f t="shared" si="5"/>
        <v>122900</v>
      </c>
      <c r="I123" s="212"/>
      <c r="J123" s="212"/>
      <c r="K123" s="212"/>
    </row>
    <row r="124" spans="1:67" s="149" customFormat="1" ht="15.75" customHeight="1">
      <c r="A124" s="36">
        <v>110</v>
      </c>
      <c r="B124" s="28" t="s">
        <v>233</v>
      </c>
      <c r="C124" s="29" t="s">
        <v>234</v>
      </c>
      <c r="D124" s="28" t="s">
        <v>61</v>
      </c>
      <c r="E124" s="30">
        <v>1</v>
      </c>
      <c r="F124" s="30">
        <v>16850</v>
      </c>
      <c r="G124" s="30">
        <f t="shared" si="4"/>
        <v>20200</v>
      </c>
      <c r="H124" s="30">
        <f t="shared" si="5"/>
        <v>30300</v>
      </c>
      <c r="I124" s="212"/>
      <c r="J124" s="212"/>
      <c r="K124" s="21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</row>
    <row r="125" spans="1:67" s="149" customFormat="1" ht="15.75" customHeight="1">
      <c r="A125" s="36">
        <v>111</v>
      </c>
      <c r="B125" s="28" t="s">
        <v>235</v>
      </c>
      <c r="C125" s="29" t="s">
        <v>236</v>
      </c>
      <c r="D125" s="28" t="s">
        <v>61</v>
      </c>
      <c r="E125" s="30">
        <v>1</v>
      </c>
      <c r="F125" s="30">
        <v>15000</v>
      </c>
      <c r="G125" s="30">
        <f t="shared" si="4"/>
        <v>18000</v>
      </c>
      <c r="H125" s="30">
        <f t="shared" si="5"/>
        <v>27000</v>
      </c>
      <c r="I125" s="212"/>
      <c r="J125" s="212"/>
      <c r="K125" s="21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</row>
    <row r="126" spans="1:67" ht="15.75" customHeight="1">
      <c r="A126" s="36">
        <v>112</v>
      </c>
      <c r="B126" s="28" t="s">
        <v>237</v>
      </c>
      <c r="C126" s="29" t="s">
        <v>238</v>
      </c>
      <c r="D126" s="28" t="s">
        <v>61</v>
      </c>
      <c r="E126" s="30">
        <v>1</v>
      </c>
      <c r="F126" s="30">
        <v>26300</v>
      </c>
      <c r="G126" s="30">
        <f t="shared" si="4"/>
        <v>31600</v>
      </c>
      <c r="H126" s="30">
        <f t="shared" si="5"/>
        <v>47300</v>
      </c>
      <c r="I126" s="212"/>
      <c r="J126" s="212"/>
      <c r="K126" s="212"/>
    </row>
    <row r="127" spans="1:67" s="149" customFormat="1" ht="15.75" customHeight="1">
      <c r="A127" s="36">
        <v>113</v>
      </c>
      <c r="B127" s="28" t="s">
        <v>239</v>
      </c>
      <c r="C127" s="29" t="s">
        <v>240</v>
      </c>
      <c r="D127" s="28" t="s">
        <v>61</v>
      </c>
      <c r="E127" s="30">
        <v>1</v>
      </c>
      <c r="F127" s="30">
        <v>3950</v>
      </c>
      <c r="G127" s="30">
        <f t="shared" si="4"/>
        <v>4700</v>
      </c>
      <c r="H127" s="30">
        <f t="shared" si="5"/>
        <v>7100</v>
      </c>
      <c r="I127" s="212"/>
      <c r="J127" s="212"/>
      <c r="K127" s="21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</row>
    <row r="128" spans="1:67" ht="15.75" customHeight="1">
      <c r="A128" s="36">
        <v>114</v>
      </c>
      <c r="B128" s="28" t="s">
        <v>241</v>
      </c>
      <c r="C128" s="29" t="s">
        <v>242</v>
      </c>
      <c r="D128" s="28" t="s">
        <v>61</v>
      </c>
      <c r="E128" s="30">
        <v>1</v>
      </c>
      <c r="F128" s="30">
        <v>94500</v>
      </c>
      <c r="G128" s="30">
        <f t="shared" si="4"/>
        <v>113400</v>
      </c>
      <c r="H128" s="30">
        <f t="shared" si="5"/>
        <v>170100</v>
      </c>
      <c r="I128" s="212"/>
      <c r="J128" s="212"/>
      <c r="K128" s="212"/>
    </row>
    <row r="129" spans="1:67" ht="15.75" customHeight="1">
      <c r="A129" s="36">
        <v>115</v>
      </c>
      <c r="B129" s="28" t="s">
        <v>243</v>
      </c>
      <c r="C129" s="29" t="s">
        <v>244</v>
      </c>
      <c r="D129" s="28" t="s">
        <v>61</v>
      </c>
      <c r="E129" s="30">
        <v>1</v>
      </c>
      <c r="F129" s="30">
        <v>105000</v>
      </c>
      <c r="G129" s="30">
        <f t="shared" si="4"/>
        <v>126000</v>
      </c>
      <c r="H129" s="30">
        <f t="shared" si="5"/>
        <v>189000</v>
      </c>
      <c r="I129" s="212"/>
      <c r="J129" s="212"/>
      <c r="K129" s="212"/>
    </row>
    <row r="130" spans="1:67" ht="30.75" customHeight="1">
      <c r="A130" s="36">
        <v>116</v>
      </c>
      <c r="B130" s="28" t="s">
        <v>245</v>
      </c>
      <c r="C130" s="29" t="s">
        <v>246</v>
      </c>
      <c r="D130" s="28" t="s">
        <v>61</v>
      </c>
      <c r="E130" s="30">
        <v>1</v>
      </c>
      <c r="F130" s="30">
        <v>34700</v>
      </c>
      <c r="G130" s="30">
        <f t="shared" si="4"/>
        <v>41600</v>
      </c>
      <c r="H130" s="30">
        <f t="shared" si="5"/>
        <v>62500</v>
      </c>
      <c r="I130" s="212"/>
      <c r="J130" s="212"/>
      <c r="K130" s="212"/>
    </row>
    <row r="131" spans="1:67" ht="15.75" customHeight="1">
      <c r="A131" s="36">
        <v>117</v>
      </c>
      <c r="B131" s="28" t="s">
        <v>247</v>
      </c>
      <c r="C131" s="29" t="s">
        <v>248</v>
      </c>
      <c r="D131" s="28" t="s">
        <v>61</v>
      </c>
      <c r="E131" s="30">
        <v>1</v>
      </c>
      <c r="F131" s="30">
        <v>26300</v>
      </c>
      <c r="G131" s="30">
        <f t="shared" si="4"/>
        <v>31600</v>
      </c>
      <c r="H131" s="30">
        <f t="shared" si="5"/>
        <v>47300</v>
      </c>
      <c r="I131" s="212"/>
      <c r="J131" s="212"/>
      <c r="K131" s="212"/>
    </row>
    <row r="132" spans="1:67" ht="15.75" customHeight="1">
      <c r="A132" s="36">
        <v>118</v>
      </c>
      <c r="B132" s="28" t="s">
        <v>249</v>
      </c>
      <c r="C132" s="29" t="s">
        <v>250</v>
      </c>
      <c r="D132" s="28" t="s">
        <v>61</v>
      </c>
      <c r="E132" s="30">
        <v>1</v>
      </c>
      <c r="F132" s="30">
        <v>31500</v>
      </c>
      <c r="G132" s="30">
        <f t="shared" si="4"/>
        <v>37800</v>
      </c>
      <c r="H132" s="30">
        <f t="shared" si="5"/>
        <v>56700</v>
      </c>
      <c r="I132" s="212"/>
      <c r="J132" s="212"/>
      <c r="K132" s="212"/>
    </row>
    <row r="133" spans="1:67" ht="15.75" customHeight="1">
      <c r="A133" s="36">
        <v>119</v>
      </c>
      <c r="B133" s="28" t="s">
        <v>251</v>
      </c>
      <c r="C133" s="29" t="s">
        <v>252</v>
      </c>
      <c r="D133" s="28" t="s">
        <v>61</v>
      </c>
      <c r="E133" s="30">
        <v>1</v>
      </c>
      <c r="F133" s="30">
        <v>31500</v>
      </c>
      <c r="G133" s="30">
        <f t="shared" si="4"/>
        <v>37800</v>
      </c>
      <c r="H133" s="30">
        <f t="shared" si="5"/>
        <v>56700</v>
      </c>
      <c r="I133" s="212"/>
      <c r="J133" s="212"/>
      <c r="K133" s="212"/>
    </row>
    <row r="134" spans="1:67" ht="15.75" customHeight="1">
      <c r="A134" s="36">
        <v>120</v>
      </c>
      <c r="B134" s="28" t="s">
        <v>253</v>
      </c>
      <c r="C134" s="29" t="s">
        <v>254</v>
      </c>
      <c r="D134" s="28" t="s">
        <v>61</v>
      </c>
      <c r="E134" s="30">
        <v>1</v>
      </c>
      <c r="F134" s="30">
        <v>262500</v>
      </c>
      <c r="G134" s="30">
        <f t="shared" si="4"/>
        <v>315000</v>
      </c>
      <c r="H134" s="30">
        <f t="shared" si="5"/>
        <v>472500</v>
      </c>
      <c r="I134" s="212"/>
      <c r="J134" s="212"/>
      <c r="K134" s="212"/>
    </row>
    <row r="135" spans="1:67" s="149" customFormat="1" ht="15.75" customHeight="1">
      <c r="A135" s="36">
        <v>121</v>
      </c>
      <c r="B135" s="28" t="s">
        <v>255</v>
      </c>
      <c r="C135" s="29" t="s">
        <v>256</v>
      </c>
      <c r="D135" s="28" t="s">
        <v>61</v>
      </c>
      <c r="E135" s="30">
        <v>1</v>
      </c>
      <c r="F135" s="30">
        <v>130000</v>
      </c>
      <c r="G135" s="30">
        <f t="shared" si="4"/>
        <v>156000</v>
      </c>
      <c r="H135" s="30">
        <f t="shared" si="5"/>
        <v>234000</v>
      </c>
      <c r="I135" s="212"/>
      <c r="J135" s="212"/>
      <c r="K135" s="21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</row>
    <row r="136" spans="1:67" s="149" customFormat="1" ht="15.75" customHeight="1">
      <c r="A136" s="36">
        <v>122</v>
      </c>
      <c r="B136" s="28" t="s">
        <v>257</v>
      </c>
      <c r="C136" s="29" t="s">
        <v>258</v>
      </c>
      <c r="D136" s="28" t="s">
        <v>61</v>
      </c>
      <c r="E136" s="30">
        <v>1</v>
      </c>
      <c r="F136" s="30">
        <v>15250</v>
      </c>
      <c r="G136" s="30">
        <f t="shared" si="4"/>
        <v>18300</v>
      </c>
      <c r="H136" s="30">
        <f t="shared" si="5"/>
        <v>27500</v>
      </c>
      <c r="I136" s="212"/>
      <c r="J136" s="212"/>
      <c r="K136" s="21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</row>
    <row r="137" spans="1:67" ht="15.75" customHeight="1">
      <c r="A137" s="36">
        <v>123</v>
      </c>
      <c r="B137" s="28" t="s">
        <v>259</v>
      </c>
      <c r="C137" s="29" t="s">
        <v>260</v>
      </c>
      <c r="D137" s="28" t="s">
        <v>61</v>
      </c>
      <c r="E137" s="30">
        <v>1</v>
      </c>
      <c r="F137" s="30">
        <v>102900</v>
      </c>
      <c r="G137" s="30">
        <f t="shared" si="4"/>
        <v>123500</v>
      </c>
      <c r="H137" s="30">
        <f t="shared" si="5"/>
        <v>185200</v>
      </c>
      <c r="I137" s="212"/>
      <c r="J137" s="212"/>
      <c r="K137" s="212"/>
    </row>
    <row r="138" spans="1:67" ht="15.75" customHeight="1">
      <c r="A138" s="36">
        <v>124</v>
      </c>
      <c r="B138" s="28" t="s">
        <v>261</v>
      </c>
      <c r="C138" s="29" t="s">
        <v>262</v>
      </c>
      <c r="D138" s="28" t="s">
        <v>61</v>
      </c>
      <c r="E138" s="30">
        <v>1</v>
      </c>
      <c r="F138" s="30">
        <v>63000</v>
      </c>
      <c r="G138" s="30">
        <f t="shared" si="4"/>
        <v>75600</v>
      </c>
      <c r="H138" s="30">
        <f t="shared" si="5"/>
        <v>113400</v>
      </c>
      <c r="I138" s="212"/>
      <c r="J138" s="212"/>
      <c r="K138" s="212"/>
    </row>
    <row r="139" spans="1:67" s="149" customFormat="1" ht="15.75" customHeight="1">
      <c r="A139" s="36">
        <v>125</v>
      </c>
      <c r="B139" s="28" t="s">
        <v>263</v>
      </c>
      <c r="C139" s="29" t="s">
        <v>6734</v>
      </c>
      <c r="D139" s="28" t="s">
        <v>61</v>
      </c>
      <c r="E139" s="30">
        <v>1</v>
      </c>
      <c r="F139" s="30">
        <v>200000</v>
      </c>
      <c r="G139" s="30">
        <f t="shared" si="4"/>
        <v>240000</v>
      </c>
      <c r="H139" s="30">
        <f t="shared" si="5"/>
        <v>360000</v>
      </c>
      <c r="I139" s="212"/>
      <c r="J139" s="212"/>
      <c r="K139" s="21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</row>
    <row r="140" spans="1:67" s="149" customFormat="1" ht="15.75" customHeight="1">
      <c r="A140" s="36">
        <v>126</v>
      </c>
      <c r="B140" s="28" t="s">
        <v>264</v>
      </c>
      <c r="C140" s="29" t="s">
        <v>6735</v>
      </c>
      <c r="D140" s="28" t="s">
        <v>61</v>
      </c>
      <c r="E140" s="30">
        <v>1</v>
      </c>
      <c r="F140" s="30">
        <v>200000</v>
      </c>
      <c r="G140" s="30">
        <f t="shared" si="4"/>
        <v>240000</v>
      </c>
      <c r="H140" s="30">
        <f t="shared" si="5"/>
        <v>360000</v>
      </c>
      <c r="I140" s="212"/>
      <c r="J140" s="212"/>
      <c r="K140" s="21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</row>
    <row r="141" spans="1:67" ht="15.75" customHeight="1">
      <c r="A141" s="36">
        <v>127</v>
      </c>
      <c r="B141" s="28" t="s">
        <v>265</v>
      </c>
      <c r="C141" s="29" t="s">
        <v>6736</v>
      </c>
      <c r="D141" s="28" t="s">
        <v>61</v>
      </c>
      <c r="E141" s="30">
        <v>1</v>
      </c>
      <c r="F141" s="30">
        <v>350000</v>
      </c>
      <c r="G141" s="30">
        <f t="shared" si="4"/>
        <v>420000</v>
      </c>
      <c r="H141" s="30">
        <f t="shared" si="5"/>
        <v>630000</v>
      </c>
      <c r="I141" s="212"/>
      <c r="J141" s="212"/>
      <c r="K141" s="212"/>
    </row>
    <row r="142" spans="1:67" s="149" customFormat="1" ht="15.75" customHeight="1">
      <c r="A142" s="36">
        <v>128</v>
      </c>
      <c r="B142" s="28" t="s">
        <v>266</v>
      </c>
      <c r="C142" s="29" t="s">
        <v>267</v>
      </c>
      <c r="D142" s="28" t="s">
        <v>61</v>
      </c>
      <c r="E142" s="30">
        <v>1</v>
      </c>
      <c r="F142" s="30">
        <v>127500</v>
      </c>
      <c r="G142" s="30">
        <f t="shared" si="4"/>
        <v>153000</v>
      </c>
      <c r="H142" s="30">
        <f t="shared" si="5"/>
        <v>229500</v>
      </c>
      <c r="I142" s="212"/>
      <c r="J142" s="212"/>
      <c r="K142" s="21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</row>
    <row r="143" spans="1:67" ht="15.75" customHeight="1">
      <c r="A143" s="36">
        <v>129</v>
      </c>
      <c r="B143" s="28" t="s">
        <v>6082</v>
      </c>
      <c r="C143" s="29" t="s">
        <v>6067</v>
      </c>
      <c r="D143" s="28" t="s">
        <v>61</v>
      </c>
      <c r="E143" s="30">
        <v>1</v>
      </c>
      <c r="F143" s="30">
        <v>182700</v>
      </c>
      <c r="G143" s="30">
        <f t="shared" si="4"/>
        <v>219200</v>
      </c>
      <c r="H143" s="30">
        <f t="shared" si="5"/>
        <v>328900</v>
      </c>
      <c r="I143" s="212"/>
      <c r="J143" s="212"/>
      <c r="K143" s="212"/>
    </row>
    <row r="144" spans="1:67" ht="15.75" customHeight="1">
      <c r="A144" s="36">
        <v>130</v>
      </c>
      <c r="B144" s="28" t="s">
        <v>6083</v>
      </c>
      <c r="C144" s="29" t="s">
        <v>6068</v>
      </c>
      <c r="D144" s="28" t="s">
        <v>61</v>
      </c>
      <c r="E144" s="30">
        <v>1</v>
      </c>
      <c r="F144" s="30">
        <v>124100</v>
      </c>
      <c r="G144" s="30">
        <f t="shared" si="4"/>
        <v>148900</v>
      </c>
      <c r="H144" s="30">
        <f t="shared" si="5"/>
        <v>223400</v>
      </c>
      <c r="I144" s="212"/>
      <c r="J144" s="212"/>
      <c r="K144" s="212"/>
    </row>
    <row r="145" spans="1:67" ht="15.75" customHeight="1">
      <c r="A145" s="36">
        <v>131</v>
      </c>
      <c r="B145" s="28" t="s">
        <v>6084</v>
      </c>
      <c r="C145" s="29" t="s">
        <v>6069</v>
      </c>
      <c r="D145" s="28" t="s">
        <v>61</v>
      </c>
      <c r="E145" s="30">
        <v>1</v>
      </c>
      <c r="F145" s="30">
        <v>95200</v>
      </c>
      <c r="G145" s="30">
        <f t="shared" si="4"/>
        <v>114200</v>
      </c>
      <c r="H145" s="30">
        <f t="shared" si="5"/>
        <v>171400</v>
      </c>
      <c r="I145" s="212"/>
      <c r="J145" s="212"/>
      <c r="K145" s="212"/>
    </row>
    <row r="146" spans="1:67" ht="15.75" customHeight="1">
      <c r="A146" s="36">
        <v>132</v>
      </c>
      <c r="B146" s="28" t="s">
        <v>6085</v>
      </c>
      <c r="C146" s="29" t="s">
        <v>6070</v>
      </c>
      <c r="D146" s="28" t="s">
        <v>61</v>
      </c>
      <c r="E146" s="30">
        <v>1</v>
      </c>
      <c r="F146" s="30">
        <v>661700</v>
      </c>
      <c r="G146" s="30">
        <f t="shared" si="4"/>
        <v>794000</v>
      </c>
      <c r="H146" s="30">
        <f t="shared" si="5"/>
        <v>1191100</v>
      </c>
      <c r="I146" s="212"/>
      <c r="J146" s="212"/>
      <c r="K146" s="212"/>
    </row>
    <row r="147" spans="1:67" s="149" customFormat="1" ht="15.75" customHeight="1">
      <c r="A147" s="36">
        <v>133</v>
      </c>
      <c r="B147" s="28" t="s">
        <v>6086</v>
      </c>
      <c r="C147" s="29" t="s">
        <v>6071</v>
      </c>
      <c r="D147" s="28" t="s">
        <v>61</v>
      </c>
      <c r="E147" s="30">
        <v>1</v>
      </c>
      <c r="F147" s="30">
        <v>988750</v>
      </c>
      <c r="G147" s="30">
        <f t="shared" si="4"/>
        <v>1186500</v>
      </c>
      <c r="H147" s="30">
        <f t="shared" si="5"/>
        <v>1779800</v>
      </c>
      <c r="I147" s="212"/>
      <c r="J147" s="212"/>
      <c r="K147" s="21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</row>
    <row r="148" spans="1:67" ht="15.75" customHeight="1">
      <c r="A148" s="36">
        <v>134</v>
      </c>
      <c r="B148" s="28" t="s">
        <v>6087</v>
      </c>
      <c r="C148" s="29" t="s">
        <v>6072</v>
      </c>
      <c r="D148" s="28" t="s">
        <v>61</v>
      </c>
      <c r="E148" s="30">
        <v>1</v>
      </c>
      <c r="F148" s="30">
        <v>1750000</v>
      </c>
      <c r="G148" s="30">
        <f t="shared" si="4"/>
        <v>2100000</v>
      </c>
      <c r="H148" s="30">
        <f t="shared" si="5"/>
        <v>3150000</v>
      </c>
      <c r="I148" s="212"/>
      <c r="J148" s="212"/>
      <c r="K148" s="212"/>
    </row>
    <row r="149" spans="1:67" s="149" customFormat="1" ht="15.75" customHeight="1">
      <c r="A149" s="36">
        <v>135</v>
      </c>
      <c r="B149" s="28" t="s">
        <v>6088</v>
      </c>
      <c r="C149" s="29" t="s">
        <v>6073</v>
      </c>
      <c r="D149" s="28" t="s">
        <v>61</v>
      </c>
      <c r="E149" s="30">
        <v>1</v>
      </c>
      <c r="F149" s="30">
        <v>273450</v>
      </c>
      <c r="G149" s="30">
        <f t="shared" si="4"/>
        <v>328100</v>
      </c>
      <c r="H149" s="30">
        <f t="shared" si="5"/>
        <v>492200</v>
      </c>
      <c r="I149" s="212"/>
      <c r="J149" s="212"/>
      <c r="K149" s="21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</row>
    <row r="150" spans="1:67" s="149" customFormat="1" ht="15.75" customHeight="1">
      <c r="A150" s="36">
        <v>136</v>
      </c>
      <c r="B150" s="28" t="s">
        <v>6089</v>
      </c>
      <c r="C150" s="29" t="s">
        <v>6074</v>
      </c>
      <c r="D150" s="28" t="s">
        <v>61</v>
      </c>
      <c r="E150" s="30">
        <v>1</v>
      </c>
      <c r="F150" s="30">
        <v>322450</v>
      </c>
      <c r="G150" s="30">
        <f t="shared" si="4"/>
        <v>386900</v>
      </c>
      <c r="H150" s="30">
        <f t="shared" si="5"/>
        <v>580400</v>
      </c>
      <c r="I150" s="212"/>
      <c r="J150" s="212"/>
      <c r="K150" s="21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</row>
    <row r="151" spans="1:67" s="149" customFormat="1" ht="15.75" customHeight="1">
      <c r="A151" s="36">
        <v>137</v>
      </c>
      <c r="B151" s="28" t="s">
        <v>6090</v>
      </c>
      <c r="C151" s="29" t="s">
        <v>6075</v>
      </c>
      <c r="D151" s="28" t="s">
        <v>61</v>
      </c>
      <c r="E151" s="30">
        <v>1</v>
      </c>
      <c r="F151" s="30">
        <v>348900</v>
      </c>
      <c r="G151" s="30">
        <f t="shared" si="4"/>
        <v>418700</v>
      </c>
      <c r="H151" s="30">
        <f t="shared" si="5"/>
        <v>628000</v>
      </c>
      <c r="I151" s="212"/>
      <c r="J151" s="212"/>
      <c r="K151" s="21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</row>
    <row r="152" spans="1:67" ht="15.75" customHeight="1">
      <c r="A152" s="36">
        <v>138</v>
      </c>
      <c r="B152" s="28" t="s">
        <v>6091</v>
      </c>
      <c r="C152" s="29" t="s">
        <v>6076</v>
      </c>
      <c r="D152" s="28" t="s">
        <v>61</v>
      </c>
      <c r="E152" s="30">
        <v>1</v>
      </c>
      <c r="F152" s="30">
        <v>243600</v>
      </c>
      <c r="G152" s="30">
        <f t="shared" si="4"/>
        <v>292300</v>
      </c>
      <c r="H152" s="30">
        <f t="shared" si="5"/>
        <v>438500</v>
      </c>
      <c r="I152" s="212"/>
      <c r="J152" s="212"/>
      <c r="K152" s="212"/>
    </row>
    <row r="153" spans="1:67" ht="15.75" customHeight="1">
      <c r="A153" s="36">
        <v>139</v>
      </c>
      <c r="B153" s="28" t="s">
        <v>6092</v>
      </c>
      <c r="C153" s="29" t="s">
        <v>6077</v>
      </c>
      <c r="D153" s="28" t="s">
        <v>61</v>
      </c>
      <c r="E153" s="30">
        <v>1</v>
      </c>
      <c r="F153" s="30">
        <v>638600</v>
      </c>
      <c r="G153" s="30">
        <f t="shared" si="4"/>
        <v>766300</v>
      </c>
      <c r="H153" s="30">
        <f t="shared" si="5"/>
        <v>1149500</v>
      </c>
      <c r="I153" s="212"/>
      <c r="J153" s="212"/>
      <c r="K153" s="212"/>
    </row>
    <row r="154" spans="1:67" ht="15.75" customHeight="1">
      <c r="A154" s="36">
        <v>140</v>
      </c>
      <c r="B154" s="28" t="s">
        <v>6093</v>
      </c>
      <c r="C154" s="29" t="s">
        <v>6078</v>
      </c>
      <c r="D154" s="28" t="s">
        <v>61</v>
      </c>
      <c r="E154" s="30">
        <v>1</v>
      </c>
      <c r="F154" s="30">
        <v>974800</v>
      </c>
      <c r="G154" s="30">
        <f t="shared" si="4"/>
        <v>1169800</v>
      </c>
      <c r="H154" s="30">
        <f t="shared" si="5"/>
        <v>1754600</v>
      </c>
      <c r="I154" s="212"/>
      <c r="J154" s="212"/>
      <c r="K154" s="212"/>
    </row>
    <row r="155" spans="1:67" ht="15.75" customHeight="1">
      <c r="A155" s="36">
        <v>141</v>
      </c>
      <c r="B155" s="28" t="s">
        <v>6094</v>
      </c>
      <c r="C155" s="29" t="s">
        <v>6079</v>
      </c>
      <c r="D155" s="28" t="s">
        <v>61</v>
      </c>
      <c r="E155" s="30">
        <v>1</v>
      </c>
      <c r="F155" s="30">
        <v>882400</v>
      </c>
      <c r="G155" s="30">
        <f t="shared" si="4"/>
        <v>1058900</v>
      </c>
      <c r="H155" s="30">
        <f t="shared" si="5"/>
        <v>1588300</v>
      </c>
      <c r="I155" s="212"/>
      <c r="J155" s="212"/>
      <c r="K155" s="212"/>
    </row>
    <row r="156" spans="1:67" ht="15.75" customHeight="1">
      <c r="A156" s="36">
        <v>142</v>
      </c>
      <c r="B156" s="28" t="s">
        <v>6095</v>
      </c>
      <c r="C156" s="29" t="s">
        <v>6080</v>
      </c>
      <c r="D156" s="28" t="s">
        <v>61</v>
      </c>
      <c r="E156" s="30">
        <v>1</v>
      </c>
      <c r="F156" s="30">
        <v>3819000</v>
      </c>
      <c r="G156" s="30">
        <f t="shared" si="4"/>
        <v>4582800</v>
      </c>
      <c r="H156" s="30">
        <f t="shared" si="5"/>
        <v>6874200</v>
      </c>
      <c r="I156" s="212"/>
      <c r="J156" s="212"/>
      <c r="K156" s="212"/>
    </row>
    <row r="157" spans="1:67" ht="15.75" customHeight="1">
      <c r="A157" s="36">
        <v>143</v>
      </c>
      <c r="B157" s="28" t="s">
        <v>6096</v>
      </c>
      <c r="C157" s="29" t="s">
        <v>6081</v>
      </c>
      <c r="D157" s="28" t="s">
        <v>61</v>
      </c>
      <c r="E157" s="30">
        <v>1</v>
      </c>
      <c r="F157" s="30">
        <v>3451400</v>
      </c>
      <c r="G157" s="30">
        <f t="shared" si="4"/>
        <v>4141700</v>
      </c>
      <c r="H157" s="30">
        <f t="shared" si="5"/>
        <v>6212500</v>
      </c>
      <c r="I157" s="212"/>
      <c r="J157" s="212"/>
      <c r="K157" s="212"/>
    </row>
    <row r="158" spans="1:67" s="9" customFormat="1" ht="21.75" customHeight="1">
      <c r="A158" s="32"/>
      <c r="B158" s="32"/>
      <c r="C158" s="33" t="s">
        <v>268</v>
      </c>
      <c r="D158" s="32"/>
      <c r="E158" s="34"/>
      <c r="F158" s="34"/>
      <c r="G158" s="35"/>
      <c r="H158" s="35"/>
      <c r="I158" s="212"/>
      <c r="J158" s="212"/>
      <c r="K158" s="21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</row>
    <row r="159" spans="1:67" ht="15.75" customHeight="1">
      <c r="A159" s="36">
        <v>144</v>
      </c>
      <c r="B159" s="28" t="s">
        <v>269</v>
      </c>
      <c r="C159" s="29" t="s">
        <v>270</v>
      </c>
      <c r="D159" s="28" t="s">
        <v>271</v>
      </c>
      <c r="E159" s="30">
        <v>1</v>
      </c>
      <c r="F159" s="30">
        <v>49000</v>
      </c>
      <c r="G159" s="30">
        <f t="shared" ref="G159:G215" si="6">ROUND(F159*1.2,-2)</f>
        <v>58800</v>
      </c>
      <c r="H159" s="30">
        <f t="shared" ref="H159:H215" si="7">ROUND(F159*1.8,-2)</f>
        <v>88200</v>
      </c>
      <c r="I159" s="212"/>
      <c r="J159" s="212"/>
      <c r="K159" s="212"/>
    </row>
    <row r="160" spans="1:67" ht="31.5" customHeight="1">
      <c r="A160" s="36">
        <v>145</v>
      </c>
      <c r="B160" s="28" t="s">
        <v>272</v>
      </c>
      <c r="C160" s="29" t="s">
        <v>273</v>
      </c>
      <c r="D160" s="28" t="s">
        <v>271</v>
      </c>
      <c r="E160" s="30">
        <v>1</v>
      </c>
      <c r="F160" s="30">
        <v>90400</v>
      </c>
      <c r="G160" s="30">
        <f t="shared" si="6"/>
        <v>108500</v>
      </c>
      <c r="H160" s="30">
        <f t="shared" si="7"/>
        <v>162700</v>
      </c>
      <c r="I160" s="212"/>
      <c r="J160" s="212"/>
      <c r="K160" s="212"/>
    </row>
    <row r="161" spans="1:67" ht="31.5" customHeight="1">
      <c r="A161" s="36">
        <v>146</v>
      </c>
      <c r="B161" s="28" t="s">
        <v>274</v>
      </c>
      <c r="C161" s="29" t="s">
        <v>275</v>
      </c>
      <c r="D161" s="28" t="s">
        <v>271</v>
      </c>
      <c r="E161" s="30">
        <v>1</v>
      </c>
      <c r="F161" s="30">
        <v>78300</v>
      </c>
      <c r="G161" s="30">
        <f t="shared" si="6"/>
        <v>94000</v>
      </c>
      <c r="H161" s="30">
        <f t="shared" si="7"/>
        <v>140900</v>
      </c>
      <c r="I161" s="212"/>
      <c r="J161" s="212"/>
      <c r="K161" s="212"/>
    </row>
    <row r="162" spans="1:67" ht="31.5" customHeight="1">
      <c r="A162" s="36">
        <v>147</v>
      </c>
      <c r="B162" s="28" t="s">
        <v>276</v>
      </c>
      <c r="C162" s="29" t="s">
        <v>277</v>
      </c>
      <c r="D162" s="28" t="s">
        <v>271</v>
      </c>
      <c r="E162" s="30">
        <v>1</v>
      </c>
      <c r="F162" s="30">
        <v>70500</v>
      </c>
      <c r="G162" s="30">
        <f t="shared" si="6"/>
        <v>84600</v>
      </c>
      <c r="H162" s="30">
        <f t="shared" si="7"/>
        <v>126900</v>
      </c>
      <c r="I162" s="212"/>
      <c r="J162" s="212"/>
      <c r="K162" s="212"/>
    </row>
    <row r="163" spans="1:67" ht="27" customHeight="1">
      <c r="A163" s="36">
        <v>148</v>
      </c>
      <c r="B163" s="28" t="s">
        <v>278</v>
      </c>
      <c r="C163" s="29" t="s">
        <v>279</v>
      </c>
      <c r="D163" s="28" t="s">
        <v>271</v>
      </c>
      <c r="E163" s="30">
        <v>1</v>
      </c>
      <c r="F163" s="30">
        <v>107300</v>
      </c>
      <c r="G163" s="30">
        <f t="shared" si="6"/>
        <v>128800</v>
      </c>
      <c r="H163" s="30">
        <f t="shared" si="7"/>
        <v>193100</v>
      </c>
      <c r="I163" s="212"/>
      <c r="J163" s="212"/>
      <c r="K163" s="212"/>
    </row>
    <row r="164" spans="1:67" ht="31.5" customHeight="1">
      <c r="A164" s="36">
        <v>149</v>
      </c>
      <c r="B164" s="28" t="s">
        <v>280</v>
      </c>
      <c r="C164" s="29" t="s">
        <v>281</v>
      </c>
      <c r="D164" s="28" t="s">
        <v>271</v>
      </c>
      <c r="E164" s="30">
        <v>1</v>
      </c>
      <c r="F164" s="30">
        <v>90400</v>
      </c>
      <c r="G164" s="30">
        <f t="shared" si="6"/>
        <v>108500</v>
      </c>
      <c r="H164" s="30">
        <f t="shared" si="7"/>
        <v>162700</v>
      </c>
      <c r="I164" s="212"/>
      <c r="J164" s="212"/>
      <c r="K164" s="212"/>
    </row>
    <row r="165" spans="1:67" s="149" customFormat="1" ht="31">
      <c r="A165" s="36">
        <v>150</v>
      </c>
      <c r="B165" s="28" t="s">
        <v>282</v>
      </c>
      <c r="C165" s="29" t="s">
        <v>283</v>
      </c>
      <c r="D165" s="28" t="s">
        <v>271</v>
      </c>
      <c r="E165" s="30">
        <v>1</v>
      </c>
      <c r="F165" s="30">
        <v>80450</v>
      </c>
      <c r="G165" s="30">
        <f t="shared" si="6"/>
        <v>96500</v>
      </c>
      <c r="H165" s="30">
        <f t="shared" si="7"/>
        <v>144800</v>
      </c>
      <c r="I165" s="212"/>
      <c r="J165" s="212"/>
      <c r="K165" s="21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</row>
    <row r="166" spans="1:67" ht="25.5" customHeight="1">
      <c r="A166" s="36">
        <v>151</v>
      </c>
      <c r="B166" s="28" t="s">
        <v>284</v>
      </c>
      <c r="C166" s="29" t="s">
        <v>285</v>
      </c>
      <c r="D166" s="28" t="s">
        <v>271</v>
      </c>
      <c r="E166" s="30">
        <v>1</v>
      </c>
      <c r="F166" s="30">
        <v>90400</v>
      </c>
      <c r="G166" s="30">
        <f t="shared" si="6"/>
        <v>108500</v>
      </c>
      <c r="H166" s="30">
        <f t="shared" si="7"/>
        <v>162700</v>
      </c>
      <c r="I166" s="212"/>
      <c r="J166" s="212"/>
      <c r="K166" s="212"/>
    </row>
    <row r="167" spans="1:67" ht="24.75" customHeight="1">
      <c r="A167" s="36">
        <v>152</v>
      </c>
      <c r="B167" s="28" t="s">
        <v>286</v>
      </c>
      <c r="C167" s="29" t="s">
        <v>287</v>
      </c>
      <c r="D167" s="28" t="s">
        <v>271</v>
      </c>
      <c r="E167" s="30">
        <v>1</v>
      </c>
      <c r="F167" s="30">
        <v>33100</v>
      </c>
      <c r="G167" s="30">
        <f t="shared" si="6"/>
        <v>39700</v>
      </c>
      <c r="H167" s="30">
        <f t="shared" si="7"/>
        <v>59600</v>
      </c>
      <c r="I167" s="212"/>
      <c r="J167" s="212"/>
      <c r="K167" s="212"/>
    </row>
    <row r="168" spans="1:67" ht="46.5">
      <c r="A168" s="36">
        <v>153</v>
      </c>
      <c r="B168" s="28" t="s">
        <v>288</v>
      </c>
      <c r="C168" s="29" t="s">
        <v>289</v>
      </c>
      <c r="D168" s="28" t="s">
        <v>271</v>
      </c>
      <c r="E168" s="30">
        <v>1</v>
      </c>
      <c r="F168" s="30">
        <v>64600</v>
      </c>
      <c r="G168" s="30">
        <f t="shared" si="6"/>
        <v>77500</v>
      </c>
      <c r="H168" s="30">
        <f t="shared" si="7"/>
        <v>116300</v>
      </c>
      <c r="I168" s="212"/>
      <c r="J168" s="212"/>
      <c r="K168" s="212"/>
    </row>
    <row r="169" spans="1:67" ht="23.25" customHeight="1">
      <c r="A169" s="36">
        <v>154</v>
      </c>
      <c r="B169" s="28" t="s">
        <v>290</v>
      </c>
      <c r="C169" s="29" t="s">
        <v>291</v>
      </c>
      <c r="D169" s="28" t="s">
        <v>271</v>
      </c>
      <c r="E169" s="30">
        <v>1</v>
      </c>
      <c r="F169" s="30">
        <v>45200</v>
      </c>
      <c r="G169" s="30">
        <f t="shared" si="6"/>
        <v>54200</v>
      </c>
      <c r="H169" s="30">
        <f t="shared" si="7"/>
        <v>81400</v>
      </c>
      <c r="I169" s="212"/>
      <c r="J169" s="212"/>
      <c r="K169" s="212"/>
    </row>
    <row r="170" spans="1:67" s="149" customFormat="1" ht="31.5" customHeight="1">
      <c r="A170" s="36">
        <v>155</v>
      </c>
      <c r="B170" s="28" t="s">
        <v>292</v>
      </c>
      <c r="C170" s="29" t="s">
        <v>293</v>
      </c>
      <c r="D170" s="28" t="s">
        <v>271</v>
      </c>
      <c r="E170" s="30">
        <v>1</v>
      </c>
      <c r="F170" s="30">
        <v>51450</v>
      </c>
      <c r="G170" s="30">
        <f t="shared" si="6"/>
        <v>61700</v>
      </c>
      <c r="H170" s="30">
        <f t="shared" si="7"/>
        <v>92600</v>
      </c>
      <c r="I170" s="212"/>
      <c r="J170" s="212"/>
      <c r="K170" s="21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</row>
    <row r="171" spans="1:67" ht="49.5" customHeight="1">
      <c r="A171" s="36">
        <v>156</v>
      </c>
      <c r="B171" s="28" t="s">
        <v>294</v>
      </c>
      <c r="C171" s="29" t="s">
        <v>295</v>
      </c>
      <c r="D171" s="28" t="s">
        <v>271</v>
      </c>
      <c r="E171" s="30">
        <v>1</v>
      </c>
      <c r="F171" s="30">
        <v>103700</v>
      </c>
      <c r="G171" s="30">
        <f t="shared" si="6"/>
        <v>124400</v>
      </c>
      <c r="H171" s="30">
        <f t="shared" si="7"/>
        <v>186700</v>
      </c>
      <c r="I171" s="212"/>
      <c r="J171" s="212"/>
      <c r="K171" s="212"/>
    </row>
    <row r="172" spans="1:67" ht="47.25" customHeight="1">
      <c r="A172" s="36">
        <v>157</v>
      </c>
      <c r="B172" s="28" t="s">
        <v>296</v>
      </c>
      <c r="C172" s="29" t="s">
        <v>297</v>
      </c>
      <c r="D172" s="28" t="s">
        <v>271</v>
      </c>
      <c r="E172" s="30">
        <v>1</v>
      </c>
      <c r="F172" s="30">
        <v>91900</v>
      </c>
      <c r="G172" s="30">
        <f t="shared" si="6"/>
        <v>110300</v>
      </c>
      <c r="H172" s="30">
        <f t="shared" si="7"/>
        <v>165400</v>
      </c>
      <c r="I172" s="212"/>
      <c r="J172" s="212"/>
      <c r="K172" s="212"/>
    </row>
    <row r="173" spans="1:67" ht="36.75" customHeight="1">
      <c r="A173" s="36">
        <v>158</v>
      </c>
      <c r="B173" s="28" t="s">
        <v>298</v>
      </c>
      <c r="C173" s="29" t="s">
        <v>299</v>
      </c>
      <c r="D173" s="28" t="s">
        <v>271</v>
      </c>
      <c r="E173" s="30">
        <v>1</v>
      </c>
      <c r="F173" s="30">
        <v>1972000</v>
      </c>
      <c r="G173" s="30">
        <f t="shared" si="6"/>
        <v>2366400</v>
      </c>
      <c r="H173" s="30">
        <f t="shared" si="7"/>
        <v>3549600</v>
      </c>
      <c r="I173" s="212"/>
      <c r="J173" s="212"/>
      <c r="K173" s="212"/>
    </row>
    <row r="174" spans="1:67" ht="47.25" customHeight="1">
      <c r="A174" s="36">
        <v>159</v>
      </c>
      <c r="B174" s="28" t="s">
        <v>300</v>
      </c>
      <c r="C174" s="29" t="s">
        <v>301</v>
      </c>
      <c r="D174" s="28" t="s">
        <v>271</v>
      </c>
      <c r="E174" s="30">
        <v>1</v>
      </c>
      <c r="F174" s="30">
        <v>68000</v>
      </c>
      <c r="G174" s="30">
        <f t="shared" si="6"/>
        <v>81600</v>
      </c>
      <c r="H174" s="30">
        <f t="shared" si="7"/>
        <v>122400</v>
      </c>
      <c r="I174" s="212"/>
      <c r="J174" s="212"/>
      <c r="K174" s="212"/>
    </row>
    <row r="175" spans="1:67" ht="15.75" customHeight="1">
      <c r="A175" s="36">
        <v>160</v>
      </c>
      <c r="B175" s="28" t="s">
        <v>302</v>
      </c>
      <c r="C175" s="29" t="s">
        <v>303</v>
      </c>
      <c r="D175" s="28" t="s">
        <v>271</v>
      </c>
      <c r="E175" s="30">
        <v>1</v>
      </c>
      <c r="F175" s="30">
        <v>33100</v>
      </c>
      <c r="G175" s="30">
        <f t="shared" si="6"/>
        <v>39700</v>
      </c>
      <c r="H175" s="30">
        <f t="shared" si="7"/>
        <v>59600</v>
      </c>
      <c r="I175" s="212"/>
      <c r="J175" s="212"/>
      <c r="K175" s="212"/>
    </row>
    <row r="176" spans="1:67" ht="15.75" customHeight="1">
      <c r="A176" s="36">
        <v>161</v>
      </c>
      <c r="B176" s="28" t="s">
        <v>304</v>
      </c>
      <c r="C176" s="29" t="s">
        <v>305</v>
      </c>
      <c r="D176" s="28" t="s">
        <v>271</v>
      </c>
      <c r="E176" s="30">
        <v>1</v>
      </c>
      <c r="F176" s="30">
        <v>58200</v>
      </c>
      <c r="G176" s="30">
        <f t="shared" si="6"/>
        <v>69800</v>
      </c>
      <c r="H176" s="30">
        <f t="shared" si="7"/>
        <v>104800</v>
      </c>
      <c r="I176" s="212"/>
      <c r="J176" s="212"/>
      <c r="K176" s="212"/>
    </row>
    <row r="177" spans="1:67" s="149" customFormat="1" ht="15.75" customHeight="1">
      <c r="A177" s="36">
        <v>162</v>
      </c>
      <c r="B177" s="28" t="s">
        <v>306</v>
      </c>
      <c r="C177" s="29" t="s">
        <v>307</v>
      </c>
      <c r="D177" s="28" t="s">
        <v>61</v>
      </c>
      <c r="E177" s="30">
        <v>1</v>
      </c>
      <c r="F177" s="30">
        <v>76900</v>
      </c>
      <c r="G177" s="30">
        <f t="shared" si="6"/>
        <v>92300</v>
      </c>
      <c r="H177" s="30">
        <f t="shared" si="7"/>
        <v>138400</v>
      </c>
      <c r="I177" s="212"/>
      <c r="J177" s="212"/>
      <c r="K177" s="21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</row>
    <row r="178" spans="1:67" ht="31">
      <c r="A178" s="36">
        <v>163</v>
      </c>
      <c r="B178" s="28" t="s">
        <v>308</v>
      </c>
      <c r="C178" s="29" t="s">
        <v>309</v>
      </c>
      <c r="D178" s="28" t="s">
        <v>61</v>
      </c>
      <c r="E178" s="30">
        <v>1</v>
      </c>
      <c r="F178" s="30">
        <v>328700</v>
      </c>
      <c r="G178" s="30">
        <f t="shared" si="6"/>
        <v>394400</v>
      </c>
      <c r="H178" s="30">
        <f t="shared" si="7"/>
        <v>591700</v>
      </c>
      <c r="I178" s="212"/>
      <c r="J178" s="212"/>
      <c r="K178" s="212"/>
    </row>
    <row r="179" spans="1:67" s="149" customFormat="1" ht="15.75" customHeight="1">
      <c r="A179" s="36">
        <v>164</v>
      </c>
      <c r="B179" s="28" t="s">
        <v>310</v>
      </c>
      <c r="C179" s="29" t="s">
        <v>311</v>
      </c>
      <c r="D179" s="28" t="s">
        <v>61</v>
      </c>
      <c r="E179" s="30">
        <v>1</v>
      </c>
      <c r="F179" s="30">
        <v>22800</v>
      </c>
      <c r="G179" s="30">
        <f t="shared" si="6"/>
        <v>27400</v>
      </c>
      <c r="H179" s="30">
        <f t="shared" si="7"/>
        <v>41000</v>
      </c>
      <c r="I179" s="212"/>
      <c r="J179" s="212"/>
      <c r="K179" s="21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</row>
    <row r="180" spans="1:67" s="149" customFormat="1" ht="15.75" customHeight="1">
      <c r="A180" s="36">
        <v>165</v>
      </c>
      <c r="B180" s="28" t="s">
        <v>312</v>
      </c>
      <c r="C180" s="29" t="s">
        <v>313</v>
      </c>
      <c r="D180" s="28" t="s">
        <v>61</v>
      </c>
      <c r="E180" s="30">
        <v>1</v>
      </c>
      <c r="F180" s="30">
        <v>41600</v>
      </c>
      <c r="G180" s="30">
        <f t="shared" si="6"/>
        <v>49900</v>
      </c>
      <c r="H180" s="30">
        <f t="shared" si="7"/>
        <v>74900</v>
      </c>
      <c r="I180" s="212"/>
      <c r="J180" s="212"/>
      <c r="K180" s="21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</row>
    <row r="181" spans="1:67" ht="15.75" customHeight="1">
      <c r="A181" s="36">
        <v>166</v>
      </c>
      <c r="B181" s="28" t="s">
        <v>314</v>
      </c>
      <c r="C181" s="29" t="s">
        <v>315</v>
      </c>
      <c r="D181" s="28" t="s">
        <v>61</v>
      </c>
      <c r="E181" s="30">
        <v>1</v>
      </c>
      <c r="F181" s="30">
        <v>32600</v>
      </c>
      <c r="G181" s="30">
        <f t="shared" si="6"/>
        <v>39100</v>
      </c>
      <c r="H181" s="30">
        <f t="shared" si="7"/>
        <v>58700</v>
      </c>
      <c r="I181" s="212"/>
      <c r="J181" s="212"/>
      <c r="K181" s="212"/>
    </row>
    <row r="182" spans="1:67" ht="15.75" customHeight="1">
      <c r="A182" s="36">
        <v>167</v>
      </c>
      <c r="B182" s="28" t="s">
        <v>316</v>
      </c>
      <c r="C182" s="29" t="s">
        <v>317</v>
      </c>
      <c r="D182" s="28" t="s">
        <v>61</v>
      </c>
      <c r="E182" s="30">
        <v>1</v>
      </c>
      <c r="F182" s="30">
        <v>210500</v>
      </c>
      <c r="G182" s="30">
        <f t="shared" si="6"/>
        <v>252600</v>
      </c>
      <c r="H182" s="30">
        <f t="shared" si="7"/>
        <v>378900</v>
      </c>
      <c r="I182" s="212"/>
      <c r="J182" s="212"/>
      <c r="K182" s="212"/>
    </row>
    <row r="183" spans="1:67" ht="31.5" customHeight="1">
      <c r="A183" s="36">
        <v>168</v>
      </c>
      <c r="B183" s="28" t="s">
        <v>318</v>
      </c>
      <c r="C183" s="29" t="s">
        <v>319</v>
      </c>
      <c r="D183" s="28" t="s">
        <v>61</v>
      </c>
      <c r="E183" s="30">
        <v>1</v>
      </c>
      <c r="F183" s="30">
        <v>689300</v>
      </c>
      <c r="G183" s="30">
        <f t="shared" si="6"/>
        <v>827200</v>
      </c>
      <c r="H183" s="30">
        <f t="shared" si="7"/>
        <v>1240700</v>
      </c>
      <c r="I183" s="212"/>
      <c r="J183" s="212"/>
      <c r="K183" s="212"/>
    </row>
    <row r="184" spans="1:67" ht="31.5" customHeight="1">
      <c r="A184" s="36">
        <v>169</v>
      </c>
      <c r="B184" s="28" t="s">
        <v>320</v>
      </c>
      <c r="C184" s="29" t="s">
        <v>321</v>
      </c>
      <c r="D184" s="28" t="s">
        <v>61</v>
      </c>
      <c r="E184" s="30">
        <v>1</v>
      </c>
      <c r="F184" s="30">
        <v>294000</v>
      </c>
      <c r="G184" s="30">
        <f t="shared" si="6"/>
        <v>352800</v>
      </c>
      <c r="H184" s="30">
        <f t="shared" si="7"/>
        <v>529200</v>
      </c>
      <c r="I184" s="212"/>
      <c r="J184" s="212"/>
      <c r="K184" s="212"/>
    </row>
    <row r="185" spans="1:67" ht="31.5" customHeight="1">
      <c r="A185" s="36">
        <v>170</v>
      </c>
      <c r="B185" s="28" t="s">
        <v>322</v>
      </c>
      <c r="C185" s="29" t="s">
        <v>323</v>
      </c>
      <c r="D185" s="28" t="s">
        <v>61</v>
      </c>
      <c r="E185" s="30">
        <v>1</v>
      </c>
      <c r="F185" s="30">
        <v>165900</v>
      </c>
      <c r="G185" s="30">
        <f t="shared" si="6"/>
        <v>199100</v>
      </c>
      <c r="H185" s="30">
        <f t="shared" si="7"/>
        <v>298600</v>
      </c>
      <c r="I185" s="212"/>
      <c r="J185" s="212"/>
      <c r="K185" s="212"/>
    </row>
    <row r="186" spans="1:67" ht="31.5" customHeight="1">
      <c r="A186" s="36">
        <v>171</v>
      </c>
      <c r="B186" s="28" t="s">
        <v>324</v>
      </c>
      <c r="C186" s="29" t="s">
        <v>325</v>
      </c>
      <c r="D186" s="28" t="s">
        <v>61</v>
      </c>
      <c r="E186" s="30">
        <v>1</v>
      </c>
      <c r="F186" s="30">
        <v>101900</v>
      </c>
      <c r="G186" s="30">
        <f t="shared" si="6"/>
        <v>122300</v>
      </c>
      <c r="H186" s="30">
        <f t="shared" si="7"/>
        <v>183400</v>
      </c>
      <c r="I186" s="212"/>
      <c r="J186" s="212"/>
      <c r="K186" s="212"/>
    </row>
    <row r="187" spans="1:67" ht="15.75" customHeight="1">
      <c r="A187" s="36">
        <v>172</v>
      </c>
      <c r="B187" s="28" t="s">
        <v>326</v>
      </c>
      <c r="C187" s="29" t="s">
        <v>327</v>
      </c>
      <c r="D187" s="28" t="s">
        <v>61</v>
      </c>
      <c r="E187" s="30">
        <v>1</v>
      </c>
      <c r="F187" s="30">
        <v>123900</v>
      </c>
      <c r="G187" s="30">
        <f t="shared" si="6"/>
        <v>148700</v>
      </c>
      <c r="H187" s="30">
        <f t="shared" si="7"/>
        <v>223000</v>
      </c>
      <c r="I187" s="212"/>
      <c r="J187" s="212"/>
      <c r="K187" s="212"/>
    </row>
    <row r="188" spans="1:67" s="149" customFormat="1" ht="15.75" customHeight="1">
      <c r="A188" s="36">
        <v>173</v>
      </c>
      <c r="B188" s="28" t="s">
        <v>328</v>
      </c>
      <c r="C188" s="29" t="s">
        <v>329</v>
      </c>
      <c r="D188" s="28" t="s">
        <v>128</v>
      </c>
      <c r="E188" s="30">
        <v>1</v>
      </c>
      <c r="F188" s="30">
        <v>1650</v>
      </c>
      <c r="G188" s="30">
        <f t="shared" si="6"/>
        <v>2000</v>
      </c>
      <c r="H188" s="30">
        <f t="shared" si="7"/>
        <v>3000</v>
      </c>
      <c r="I188" s="212"/>
      <c r="J188" s="212"/>
      <c r="K188" s="21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</row>
    <row r="189" spans="1:67" s="149" customFormat="1" ht="15.75" customHeight="1">
      <c r="A189" s="36">
        <v>174</v>
      </c>
      <c r="B189" s="28" t="s">
        <v>330</v>
      </c>
      <c r="C189" s="29" t="s">
        <v>331</v>
      </c>
      <c r="D189" s="28" t="s">
        <v>128</v>
      </c>
      <c r="E189" s="30">
        <v>1</v>
      </c>
      <c r="F189" s="30">
        <v>5050</v>
      </c>
      <c r="G189" s="30">
        <f t="shared" si="6"/>
        <v>6100</v>
      </c>
      <c r="H189" s="30">
        <f t="shared" si="7"/>
        <v>9100</v>
      </c>
      <c r="I189" s="212"/>
      <c r="J189" s="212"/>
      <c r="K189" s="21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</row>
    <row r="190" spans="1:67" s="149" customFormat="1" ht="15.75" customHeight="1">
      <c r="A190" s="36">
        <v>175</v>
      </c>
      <c r="B190" s="28" t="s">
        <v>332</v>
      </c>
      <c r="C190" s="29" t="s">
        <v>333</v>
      </c>
      <c r="D190" s="28" t="s">
        <v>128</v>
      </c>
      <c r="E190" s="30">
        <v>1</v>
      </c>
      <c r="F190" s="30">
        <v>3400</v>
      </c>
      <c r="G190" s="30">
        <f t="shared" si="6"/>
        <v>4100</v>
      </c>
      <c r="H190" s="30">
        <f t="shared" si="7"/>
        <v>6100</v>
      </c>
      <c r="I190" s="212"/>
      <c r="J190" s="212"/>
      <c r="K190" s="21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</row>
    <row r="191" spans="1:67" s="149" customFormat="1" ht="15.75" customHeight="1">
      <c r="A191" s="36">
        <v>176</v>
      </c>
      <c r="B191" s="28" t="s">
        <v>334</v>
      </c>
      <c r="C191" s="29" t="s">
        <v>335</v>
      </c>
      <c r="D191" s="28" t="s">
        <v>128</v>
      </c>
      <c r="E191" s="30">
        <v>1</v>
      </c>
      <c r="F191" s="30">
        <v>4000</v>
      </c>
      <c r="G191" s="30">
        <f t="shared" si="6"/>
        <v>4800</v>
      </c>
      <c r="H191" s="30">
        <f t="shared" si="7"/>
        <v>7200</v>
      </c>
      <c r="I191" s="212"/>
      <c r="J191" s="212"/>
      <c r="K191" s="21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</row>
    <row r="192" spans="1:67" s="149" customFormat="1" ht="15.75" customHeight="1">
      <c r="A192" s="36">
        <v>177</v>
      </c>
      <c r="B192" s="28" t="s">
        <v>336</v>
      </c>
      <c r="C192" s="29" t="s">
        <v>337</v>
      </c>
      <c r="D192" s="28" t="s">
        <v>61</v>
      </c>
      <c r="E192" s="30">
        <v>1</v>
      </c>
      <c r="F192" s="30">
        <v>4050</v>
      </c>
      <c r="G192" s="30">
        <f t="shared" si="6"/>
        <v>4900</v>
      </c>
      <c r="H192" s="30">
        <f t="shared" si="7"/>
        <v>7300</v>
      </c>
      <c r="I192" s="212"/>
      <c r="J192" s="212"/>
      <c r="K192" s="21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</row>
    <row r="193" spans="1:67" s="149" customFormat="1" ht="15.75" customHeight="1">
      <c r="A193" s="36">
        <v>178</v>
      </c>
      <c r="B193" s="28" t="s">
        <v>338</v>
      </c>
      <c r="C193" s="29" t="s">
        <v>339</v>
      </c>
      <c r="D193" s="28" t="s">
        <v>128</v>
      </c>
      <c r="E193" s="30">
        <v>1</v>
      </c>
      <c r="F193" s="30">
        <v>6550</v>
      </c>
      <c r="G193" s="30">
        <f t="shared" si="6"/>
        <v>7900</v>
      </c>
      <c r="H193" s="30">
        <f t="shared" si="7"/>
        <v>11800</v>
      </c>
      <c r="I193" s="212"/>
      <c r="J193" s="212"/>
      <c r="K193" s="21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</row>
    <row r="194" spans="1:67" s="149" customFormat="1" ht="15.75" customHeight="1">
      <c r="A194" s="36">
        <v>179</v>
      </c>
      <c r="B194" s="28" t="s">
        <v>340</v>
      </c>
      <c r="C194" s="29" t="s">
        <v>341</v>
      </c>
      <c r="D194" s="28" t="s">
        <v>61</v>
      </c>
      <c r="E194" s="30">
        <v>1</v>
      </c>
      <c r="F194" s="30">
        <v>5500</v>
      </c>
      <c r="G194" s="30">
        <f t="shared" si="6"/>
        <v>6600</v>
      </c>
      <c r="H194" s="30">
        <f t="shared" si="7"/>
        <v>9900</v>
      </c>
      <c r="I194" s="212"/>
      <c r="J194" s="212"/>
      <c r="K194" s="21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</row>
    <row r="195" spans="1:67" s="149" customFormat="1" ht="77.5">
      <c r="A195" s="36">
        <v>180</v>
      </c>
      <c r="B195" s="28" t="s">
        <v>342</v>
      </c>
      <c r="C195" s="29" t="s">
        <v>343</v>
      </c>
      <c r="D195" s="28" t="s">
        <v>61</v>
      </c>
      <c r="E195" s="30">
        <v>1</v>
      </c>
      <c r="F195" s="30">
        <v>46000</v>
      </c>
      <c r="G195" s="30">
        <f t="shared" si="6"/>
        <v>55200</v>
      </c>
      <c r="H195" s="30">
        <f t="shared" si="7"/>
        <v>82800</v>
      </c>
      <c r="I195" s="212"/>
      <c r="J195" s="212"/>
      <c r="K195" s="21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</row>
    <row r="196" spans="1:67" ht="47.25" customHeight="1">
      <c r="A196" s="36">
        <v>181</v>
      </c>
      <c r="B196" s="28" t="s">
        <v>344</v>
      </c>
      <c r="C196" s="29" t="s">
        <v>345</v>
      </c>
      <c r="D196" s="28" t="s">
        <v>61</v>
      </c>
      <c r="E196" s="30">
        <v>1</v>
      </c>
      <c r="F196" s="30">
        <v>134400</v>
      </c>
      <c r="G196" s="30">
        <f t="shared" si="6"/>
        <v>161300</v>
      </c>
      <c r="H196" s="30">
        <f t="shared" si="7"/>
        <v>241900</v>
      </c>
      <c r="I196" s="212"/>
      <c r="J196" s="212"/>
      <c r="K196" s="212"/>
    </row>
    <row r="197" spans="1:67" ht="47.25" customHeight="1">
      <c r="A197" s="36">
        <v>182</v>
      </c>
      <c r="B197" s="28" t="s">
        <v>346</v>
      </c>
      <c r="C197" s="29" t="s">
        <v>347</v>
      </c>
      <c r="D197" s="28" t="s">
        <v>61</v>
      </c>
      <c r="E197" s="30">
        <v>1</v>
      </c>
      <c r="F197" s="30">
        <v>112400</v>
      </c>
      <c r="G197" s="30">
        <f t="shared" si="6"/>
        <v>134900</v>
      </c>
      <c r="H197" s="30">
        <f t="shared" si="7"/>
        <v>202300</v>
      </c>
      <c r="I197" s="212"/>
      <c r="J197" s="212"/>
      <c r="K197" s="212"/>
    </row>
    <row r="198" spans="1:67" ht="62">
      <c r="A198" s="36">
        <v>183</v>
      </c>
      <c r="B198" s="28" t="s">
        <v>348</v>
      </c>
      <c r="C198" s="29" t="s">
        <v>349</v>
      </c>
      <c r="D198" s="28" t="s">
        <v>61</v>
      </c>
      <c r="E198" s="30">
        <v>1</v>
      </c>
      <c r="F198" s="30">
        <v>112400</v>
      </c>
      <c r="G198" s="30">
        <f t="shared" si="6"/>
        <v>134900</v>
      </c>
      <c r="H198" s="30">
        <f t="shared" si="7"/>
        <v>202300</v>
      </c>
      <c r="I198" s="212"/>
      <c r="J198" s="212"/>
      <c r="K198" s="212"/>
    </row>
    <row r="199" spans="1:67" ht="46.5">
      <c r="A199" s="36">
        <v>184</v>
      </c>
      <c r="B199" s="28" t="s">
        <v>350</v>
      </c>
      <c r="C199" s="29" t="s">
        <v>351</v>
      </c>
      <c r="D199" s="28" t="s">
        <v>61</v>
      </c>
      <c r="E199" s="30">
        <v>1</v>
      </c>
      <c r="F199" s="30">
        <v>74600</v>
      </c>
      <c r="G199" s="30">
        <f t="shared" si="6"/>
        <v>89500</v>
      </c>
      <c r="H199" s="30">
        <f t="shared" si="7"/>
        <v>134300</v>
      </c>
      <c r="I199" s="212"/>
      <c r="J199" s="212"/>
      <c r="K199" s="212"/>
    </row>
    <row r="200" spans="1:67" ht="62">
      <c r="A200" s="36">
        <v>185</v>
      </c>
      <c r="B200" s="28" t="s">
        <v>352</v>
      </c>
      <c r="C200" s="29" t="s">
        <v>353</v>
      </c>
      <c r="D200" s="28" t="s">
        <v>61</v>
      </c>
      <c r="E200" s="30">
        <v>1</v>
      </c>
      <c r="F200" s="30">
        <v>71600</v>
      </c>
      <c r="G200" s="30">
        <f t="shared" si="6"/>
        <v>85900</v>
      </c>
      <c r="H200" s="30">
        <f t="shared" si="7"/>
        <v>128900</v>
      </c>
      <c r="I200" s="212"/>
      <c r="J200" s="212"/>
      <c r="K200" s="212"/>
    </row>
    <row r="201" spans="1:67" ht="31">
      <c r="A201" s="36">
        <v>186</v>
      </c>
      <c r="B201" s="28" t="s">
        <v>354</v>
      </c>
      <c r="C201" s="29" t="s">
        <v>355</v>
      </c>
      <c r="D201" s="28" t="s">
        <v>61</v>
      </c>
      <c r="E201" s="30">
        <v>1</v>
      </c>
      <c r="F201" s="30">
        <v>120800</v>
      </c>
      <c r="G201" s="30">
        <f t="shared" si="6"/>
        <v>145000</v>
      </c>
      <c r="H201" s="30">
        <f t="shared" si="7"/>
        <v>217400</v>
      </c>
      <c r="I201" s="212"/>
      <c r="J201" s="212"/>
      <c r="K201" s="212"/>
    </row>
    <row r="202" spans="1:67" ht="67.5" customHeight="1">
      <c r="A202" s="36">
        <v>187</v>
      </c>
      <c r="B202" s="28" t="s">
        <v>356</v>
      </c>
      <c r="C202" s="29" t="s">
        <v>357</v>
      </c>
      <c r="D202" s="28" t="s">
        <v>61</v>
      </c>
      <c r="E202" s="30">
        <v>1</v>
      </c>
      <c r="F202" s="30">
        <v>72500</v>
      </c>
      <c r="G202" s="30">
        <f t="shared" si="6"/>
        <v>87000</v>
      </c>
      <c r="H202" s="30">
        <f t="shared" si="7"/>
        <v>130500</v>
      </c>
      <c r="I202" s="212"/>
      <c r="J202" s="212"/>
      <c r="K202" s="212"/>
    </row>
    <row r="203" spans="1:67" ht="31.5" customHeight="1">
      <c r="A203" s="36">
        <v>188</v>
      </c>
      <c r="B203" s="28" t="s">
        <v>358</v>
      </c>
      <c r="C203" s="29" t="s">
        <v>359</v>
      </c>
      <c r="D203" s="28" t="s">
        <v>61</v>
      </c>
      <c r="E203" s="30">
        <v>1</v>
      </c>
      <c r="F203" s="30">
        <v>90300</v>
      </c>
      <c r="G203" s="30">
        <f t="shared" si="6"/>
        <v>108400</v>
      </c>
      <c r="H203" s="30">
        <f t="shared" si="7"/>
        <v>162500</v>
      </c>
      <c r="I203" s="212"/>
      <c r="J203" s="212"/>
      <c r="K203" s="212"/>
    </row>
    <row r="204" spans="1:67" ht="31.5" customHeight="1">
      <c r="A204" s="36">
        <v>189</v>
      </c>
      <c r="B204" s="28" t="s">
        <v>360</v>
      </c>
      <c r="C204" s="29" t="s">
        <v>361</v>
      </c>
      <c r="D204" s="28" t="s">
        <v>61</v>
      </c>
      <c r="E204" s="30">
        <v>1</v>
      </c>
      <c r="F204" s="30">
        <v>149100</v>
      </c>
      <c r="G204" s="30">
        <f t="shared" si="6"/>
        <v>178900</v>
      </c>
      <c r="H204" s="30">
        <f t="shared" si="7"/>
        <v>268400</v>
      </c>
      <c r="I204" s="212"/>
      <c r="J204" s="212"/>
      <c r="K204" s="212"/>
    </row>
    <row r="205" spans="1:67" ht="46.5">
      <c r="A205" s="36">
        <v>190</v>
      </c>
      <c r="B205" s="28" t="s">
        <v>362</v>
      </c>
      <c r="C205" s="29" t="s">
        <v>363</v>
      </c>
      <c r="D205" s="28" t="s">
        <v>61</v>
      </c>
      <c r="E205" s="30">
        <v>1</v>
      </c>
      <c r="F205" s="30">
        <v>280400</v>
      </c>
      <c r="G205" s="30">
        <f t="shared" si="6"/>
        <v>336500</v>
      </c>
      <c r="H205" s="30">
        <f t="shared" si="7"/>
        <v>504700</v>
      </c>
      <c r="I205" s="212"/>
      <c r="J205" s="212"/>
      <c r="K205" s="212"/>
    </row>
    <row r="206" spans="1:67" ht="47.25" customHeight="1">
      <c r="A206" s="36">
        <v>191</v>
      </c>
      <c r="B206" s="28" t="s">
        <v>364</v>
      </c>
      <c r="C206" s="29" t="s">
        <v>365</v>
      </c>
      <c r="D206" s="28" t="s">
        <v>61</v>
      </c>
      <c r="E206" s="30">
        <v>1</v>
      </c>
      <c r="F206" s="30">
        <v>59900</v>
      </c>
      <c r="G206" s="30">
        <f t="shared" si="6"/>
        <v>71900</v>
      </c>
      <c r="H206" s="30">
        <f t="shared" si="7"/>
        <v>107800</v>
      </c>
      <c r="I206" s="212"/>
      <c r="J206" s="212"/>
      <c r="K206" s="212"/>
    </row>
    <row r="207" spans="1:67" ht="31.5" customHeight="1">
      <c r="A207" s="36">
        <v>192</v>
      </c>
      <c r="B207" s="28" t="s">
        <v>366</v>
      </c>
      <c r="C207" s="29" t="s">
        <v>367</v>
      </c>
      <c r="D207" s="28" t="s">
        <v>61</v>
      </c>
      <c r="E207" s="30">
        <v>1</v>
      </c>
      <c r="F207" s="30">
        <v>20000</v>
      </c>
      <c r="G207" s="30">
        <f t="shared" si="6"/>
        <v>24000</v>
      </c>
      <c r="H207" s="30">
        <f t="shared" si="7"/>
        <v>36000</v>
      </c>
      <c r="I207" s="212"/>
      <c r="J207" s="212"/>
      <c r="K207" s="212"/>
    </row>
    <row r="208" spans="1:67" ht="31.5" customHeight="1">
      <c r="A208" s="36">
        <v>193</v>
      </c>
      <c r="B208" s="28" t="s">
        <v>368</v>
      </c>
      <c r="C208" s="29" t="s">
        <v>369</v>
      </c>
      <c r="D208" s="28" t="s">
        <v>61</v>
      </c>
      <c r="E208" s="30">
        <v>1</v>
      </c>
      <c r="F208" s="30">
        <v>116600</v>
      </c>
      <c r="G208" s="30">
        <f t="shared" si="6"/>
        <v>139900</v>
      </c>
      <c r="H208" s="30">
        <f t="shared" si="7"/>
        <v>209900</v>
      </c>
      <c r="I208" s="212"/>
      <c r="J208" s="212"/>
      <c r="K208" s="212"/>
    </row>
    <row r="209" spans="1:67" ht="31.5" customHeight="1">
      <c r="A209" s="36">
        <v>194</v>
      </c>
      <c r="B209" s="28" t="s">
        <v>370</v>
      </c>
      <c r="C209" s="29" t="s">
        <v>371</v>
      </c>
      <c r="D209" s="28" t="s">
        <v>61</v>
      </c>
      <c r="E209" s="30">
        <v>1</v>
      </c>
      <c r="F209" s="30">
        <v>185900</v>
      </c>
      <c r="G209" s="30">
        <f t="shared" si="6"/>
        <v>223100</v>
      </c>
      <c r="H209" s="30">
        <f t="shared" si="7"/>
        <v>334600</v>
      </c>
      <c r="I209" s="212"/>
      <c r="J209" s="212"/>
      <c r="K209" s="212"/>
    </row>
    <row r="210" spans="1:67" ht="46.5">
      <c r="A210" s="36">
        <v>195</v>
      </c>
      <c r="B210" s="28" t="s">
        <v>372</v>
      </c>
      <c r="C210" s="29" t="s">
        <v>373</v>
      </c>
      <c r="D210" s="28" t="s">
        <v>61</v>
      </c>
      <c r="E210" s="30">
        <v>1</v>
      </c>
      <c r="F210" s="30">
        <v>79800</v>
      </c>
      <c r="G210" s="30">
        <f t="shared" si="6"/>
        <v>95800</v>
      </c>
      <c r="H210" s="30">
        <f t="shared" si="7"/>
        <v>143600</v>
      </c>
      <c r="I210" s="212"/>
      <c r="J210" s="212"/>
      <c r="K210" s="212"/>
    </row>
    <row r="211" spans="1:67" ht="31.5" customHeight="1">
      <c r="A211" s="36">
        <v>196</v>
      </c>
      <c r="B211" s="28" t="s">
        <v>374</v>
      </c>
      <c r="C211" s="29" t="s">
        <v>375</v>
      </c>
      <c r="D211" s="28" t="s">
        <v>61</v>
      </c>
      <c r="E211" s="30">
        <v>1</v>
      </c>
      <c r="F211" s="30">
        <v>68300</v>
      </c>
      <c r="G211" s="30">
        <f t="shared" si="6"/>
        <v>82000</v>
      </c>
      <c r="H211" s="30">
        <f t="shared" si="7"/>
        <v>122900</v>
      </c>
      <c r="I211" s="212"/>
      <c r="J211" s="212"/>
      <c r="K211" s="212"/>
    </row>
    <row r="212" spans="1:67" ht="15.75" customHeight="1">
      <c r="A212" s="36">
        <v>197</v>
      </c>
      <c r="B212" s="28" t="s">
        <v>376</v>
      </c>
      <c r="C212" s="29" t="s">
        <v>377</v>
      </c>
      <c r="D212" s="28" t="s">
        <v>61</v>
      </c>
      <c r="E212" s="30">
        <v>1</v>
      </c>
      <c r="F212" s="30">
        <v>18100</v>
      </c>
      <c r="G212" s="30">
        <f t="shared" si="6"/>
        <v>21700</v>
      </c>
      <c r="H212" s="30">
        <f t="shared" si="7"/>
        <v>32600</v>
      </c>
      <c r="I212" s="212"/>
      <c r="J212" s="212"/>
      <c r="K212" s="212"/>
    </row>
    <row r="213" spans="1:67" ht="15.75" customHeight="1">
      <c r="A213" s="36">
        <v>198</v>
      </c>
      <c r="B213" s="28" t="s">
        <v>378</v>
      </c>
      <c r="C213" s="29" t="s">
        <v>379</v>
      </c>
      <c r="D213" s="28" t="s">
        <v>61</v>
      </c>
      <c r="E213" s="30">
        <v>1</v>
      </c>
      <c r="F213" s="30">
        <v>118700</v>
      </c>
      <c r="G213" s="30">
        <f t="shared" si="6"/>
        <v>142400</v>
      </c>
      <c r="H213" s="30">
        <f t="shared" si="7"/>
        <v>213700</v>
      </c>
      <c r="I213" s="212"/>
      <c r="J213" s="212"/>
      <c r="K213" s="212"/>
    </row>
    <row r="214" spans="1:67" ht="15.75" customHeight="1">
      <c r="A214" s="36">
        <v>199</v>
      </c>
      <c r="B214" s="28" t="s">
        <v>380</v>
      </c>
      <c r="C214" s="29" t="s">
        <v>381</v>
      </c>
      <c r="D214" s="28" t="s">
        <v>61</v>
      </c>
      <c r="E214" s="30">
        <v>1</v>
      </c>
      <c r="F214" s="30">
        <v>135500</v>
      </c>
      <c r="G214" s="30">
        <f t="shared" si="6"/>
        <v>162600</v>
      </c>
      <c r="H214" s="30">
        <f t="shared" si="7"/>
        <v>243900</v>
      </c>
      <c r="I214" s="212"/>
      <c r="J214" s="212"/>
      <c r="K214" s="212"/>
    </row>
    <row r="215" spans="1:67" ht="15.75" customHeight="1">
      <c r="A215" s="36">
        <v>200</v>
      </c>
      <c r="B215" s="28" t="s">
        <v>382</v>
      </c>
      <c r="C215" s="29" t="s">
        <v>383</v>
      </c>
      <c r="D215" s="28" t="s">
        <v>61</v>
      </c>
      <c r="E215" s="30">
        <v>1</v>
      </c>
      <c r="F215" s="30">
        <v>191100</v>
      </c>
      <c r="G215" s="30">
        <f t="shared" si="6"/>
        <v>229300</v>
      </c>
      <c r="H215" s="30">
        <f t="shared" si="7"/>
        <v>344000</v>
      </c>
      <c r="I215" s="212"/>
      <c r="J215" s="212"/>
      <c r="K215" s="212"/>
    </row>
    <row r="216" spans="1:67" s="9" customFormat="1" ht="21" customHeight="1">
      <c r="A216" s="32"/>
      <c r="B216" s="32"/>
      <c r="C216" s="33" t="s">
        <v>384</v>
      </c>
      <c r="D216" s="32"/>
      <c r="E216" s="34"/>
      <c r="F216" s="34"/>
      <c r="G216" s="35"/>
      <c r="H216" s="35"/>
      <c r="I216" s="212"/>
      <c r="J216" s="212"/>
      <c r="K216" s="21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</row>
    <row r="217" spans="1:67" ht="15.75" customHeight="1">
      <c r="A217" s="49">
        <v>201</v>
      </c>
      <c r="B217" s="49" t="s">
        <v>385</v>
      </c>
      <c r="C217" s="50" t="s">
        <v>386</v>
      </c>
      <c r="D217" s="49" t="s">
        <v>271</v>
      </c>
      <c r="E217" s="51">
        <v>1</v>
      </c>
      <c r="F217" s="51">
        <v>29400</v>
      </c>
      <c r="G217" s="51">
        <f t="shared" ref="G217:G239" si="8">ROUND(F217*1.2,-2)</f>
        <v>35300</v>
      </c>
      <c r="H217" s="51">
        <f t="shared" ref="H217:H239" si="9">ROUND(F217*1.8,-2)</f>
        <v>52900</v>
      </c>
      <c r="I217" s="212"/>
      <c r="J217" s="212"/>
      <c r="K217" s="212"/>
    </row>
    <row r="218" spans="1:67" ht="15.75" customHeight="1">
      <c r="A218" s="49">
        <v>202</v>
      </c>
      <c r="B218" s="49" t="s">
        <v>387</v>
      </c>
      <c r="C218" s="50" t="s">
        <v>388</v>
      </c>
      <c r="D218" s="49" t="s">
        <v>51</v>
      </c>
      <c r="E218" s="51">
        <v>1</v>
      </c>
      <c r="F218" s="51">
        <v>33600</v>
      </c>
      <c r="G218" s="51">
        <f t="shared" si="8"/>
        <v>40300</v>
      </c>
      <c r="H218" s="51">
        <f t="shared" si="9"/>
        <v>60500</v>
      </c>
      <c r="I218" s="212"/>
      <c r="J218" s="212"/>
      <c r="K218" s="212"/>
    </row>
    <row r="219" spans="1:67" ht="15.75" customHeight="1">
      <c r="A219" s="49">
        <v>203</v>
      </c>
      <c r="B219" s="49" t="s">
        <v>389</v>
      </c>
      <c r="C219" s="50" t="s">
        <v>390</v>
      </c>
      <c r="D219" s="49" t="s">
        <v>51</v>
      </c>
      <c r="E219" s="51">
        <v>1</v>
      </c>
      <c r="F219" s="51">
        <v>36800</v>
      </c>
      <c r="G219" s="51">
        <f t="shared" si="8"/>
        <v>44200</v>
      </c>
      <c r="H219" s="51">
        <f t="shared" si="9"/>
        <v>66200</v>
      </c>
      <c r="I219" s="212"/>
      <c r="J219" s="212"/>
      <c r="K219" s="212"/>
    </row>
    <row r="220" spans="1:67" ht="15.75" customHeight="1">
      <c r="A220" s="49">
        <v>204</v>
      </c>
      <c r="B220" s="28" t="s">
        <v>391</v>
      </c>
      <c r="C220" s="29" t="s">
        <v>392</v>
      </c>
      <c r="D220" s="28" t="s">
        <v>51</v>
      </c>
      <c r="E220" s="30">
        <v>1</v>
      </c>
      <c r="F220" s="30">
        <v>9000</v>
      </c>
      <c r="G220" s="30">
        <f t="shared" si="8"/>
        <v>10800</v>
      </c>
      <c r="H220" s="30">
        <f t="shared" si="9"/>
        <v>16200</v>
      </c>
      <c r="I220" s="212"/>
      <c r="J220" s="212"/>
      <c r="K220" s="212"/>
    </row>
    <row r="221" spans="1:67" ht="15.75" customHeight="1">
      <c r="A221" s="49">
        <v>205</v>
      </c>
      <c r="B221" s="28" t="s">
        <v>393</v>
      </c>
      <c r="C221" s="29" t="s">
        <v>394</v>
      </c>
      <c r="D221" s="28" t="s">
        <v>51</v>
      </c>
      <c r="E221" s="30">
        <v>1</v>
      </c>
      <c r="F221" s="30">
        <v>10300</v>
      </c>
      <c r="G221" s="30">
        <f t="shared" si="8"/>
        <v>12400</v>
      </c>
      <c r="H221" s="30">
        <f t="shared" si="9"/>
        <v>18500</v>
      </c>
      <c r="I221" s="212"/>
      <c r="J221" s="212"/>
      <c r="K221" s="212"/>
    </row>
    <row r="222" spans="1:67" ht="15.75" customHeight="1">
      <c r="A222" s="49">
        <v>206</v>
      </c>
      <c r="B222" s="28" t="s">
        <v>395</v>
      </c>
      <c r="C222" s="29" t="s">
        <v>396</v>
      </c>
      <c r="D222" s="28" t="s">
        <v>15</v>
      </c>
      <c r="E222" s="30">
        <v>1</v>
      </c>
      <c r="F222" s="30">
        <v>19800</v>
      </c>
      <c r="G222" s="30">
        <f t="shared" si="8"/>
        <v>23800</v>
      </c>
      <c r="H222" s="30">
        <f t="shared" si="9"/>
        <v>35600</v>
      </c>
      <c r="I222" s="212"/>
      <c r="J222" s="212"/>
      <c r="K222" s="212"/>
    </row>
    <row r="223" spans="1:67" ht="15.75" customHeight="1">
      <c r="A223" s="49">
        <v>207</v>
      </c>
      <c r="B223" s="28" t="s">
        <v>397</v>
      </c>
      <c r="C223" s="29" t="s">
        <v>398</v>
      </c>
      <c r="D223" s="28" t="s">
        <v>15</v>
      </c>
      <c r="E223" s="30">
        <v>1</v>
      </c>
      <c r="F223" s="30">
        <v>20000</v>
      </c>
      <c r="G223" s="30">
        <f t="shared" si="8"/>
        <v>24000</v>
      </c>
      <c r="H223" s="30">
        <f t="shared" si="9"/>
        <v>36000</v>
      </c>
      <c r="I223" s="212"/>
      <c r="J223" s="212"/>
      <c r="K223" s="212"/>
    </row>
    <row r="224" spans="1:67" ht="15.75" customHeight="1">
      <c r="A224" s="49">
        <v>208</v>
      </c>
      <c r="B224" s="28" t="s">
        <v>399</v>
      </c>
      <c r="C224" s="29" t="s">
        <v>400</v>
      </c>
      <c r="D224" s="28" t="s">
        <v>15</v>
      </c>
      <c r="E224" s="30">
        <v>1</v>
      </c>
      <c r="F224" s="30">
        <v>20500</v>
      </c>
      <c r="G224" s="30">
        <f t="shared" si="8"/>
        <v>24600</v>
      </c>
      <c r="H224" s="30">
        <f t="shared" si="9"/>
        <v>36900</v>
      </c>
      <c r="I224" s="212"/>
      <c r="J224" s="212"/>
      <c r="K224" s="212"/>
    </row>
    <row r="225" spans="1:67" ht="15.75" customHeight="1">
      <c r="A225" s="49">
        <v>209</v>
      </c>
      <c r="B225" s="28" t="s">
        <v>401</v>
      </c>
      <c r="C225" s="29" t="s">
        <v>402</v>
      </c>
      <c r="D225" s="28" t="s">
        <v>15</v>
      </c>
      <c r="E225" s="30">
        <v>1</v>
      </c>
      <c r="F225" s="30">
        <v>19400</v>
      </c>
      <c r="G225" s="30">
        <f t="shared" si="8"/>
        <v>23300</v>
      </c>
      <c r="H225" s="30">
        <f t="shared" si="9"/>
        <v>34900</v>
      </c>
      <c r="I225" s="212"/>
      <c r="J225" s="212"/>
      <c r="K225" s="212"/>
    </row>
    <row r="226" spans="1:67" ht="15.75" customHeight="1">
      <c r="A226" s="49">
        <v>210</v>
      </c>
      <c r="B226" s="28" t="s">
        <v>403</v>
      </c>
      <c r="C226" s="29" t="s">
        <v>404</v>
      </c>
      <c r="D226" s="28" t="s">
        <v>15</v>
      </c>
      <c r="E226" s="30">
        <v>1</v>
      </c>
      <c r="F226" s="30">
        <v>23600</v>
      </c>
      <c r="G226" s="30">
        <f t="shared" si="8"/>
        <v>28300</v>
      </c>
      <c r="H226" s="30">
        <f t="shared" si="9"/>
        <v>42500</v>
      </c>
      <c r="I226" s="212"/>
      <c r="J226" s="212"/>
      <c r="K226" s="212"/>
    </row>
    <row r="227" spans="1:67" ht="15.75" customHeight="1">
      <c r="A227" s="49">
        <v>211</v>
      </c>
      <c r="B227" s="28" t="s">
        <v>405</v>
      </c>
      <c r="C227" s="29" t="s">
        <v>406</v>
      </c>
      <c r="D227" s="28" t="s">
        <v>15</v>
      </c>
      <c r="E227" s="30">
        <v>1</v>
      </c>
      <c r="F227" s="30">
        <v>19400</v>
      </c>
      <c r="G227" s="30">
        <f t="shared" si="8"/>
        <v>23300</v>
      </c>
      <c r="H227" s="30">
        <f t="shared" si="9"/>
        <v>34900</v>
      </c>
      <c r="I227" s="212"/>
      <c r="J227" s="212"/>
      <c r="K227" s="212"/>
    </row>
    <row r="228" spans="1:67" ht="15.75" customHeight="1">
      <c r="A228" s="49">
        <v>212</v>
      </c>
      <c r="B228" s="28" t="s">
        <v>407</v>
      </c>
      <c r="C228" s="29" t="s">
        <v>408</v>
      </c>
      <c r="D228" s="28" t="s">
        <v>15</v>
      </c>
      <c r="E228" s="30">
        <v>1</v>
      </c>
      <c r="F228" s="30">
        <v>19400</v>
      </c>
      <c r="G228" s="30">
        <f t="shared" si="8"/>
        <v>23300</v>
      </c>
      <c r="H228" s="30">
        <f t="shared" si="9"/>
        <v>34900</v>
      </c>
      <c r="I228" s="212"/>
      <c r="J228" s="212"/>
      <c r="K228" s="212"/>
    </row>
    <row r="229" spans="1:67" ht="15.75" customHeight="1">
      <c r="A229" s="49">
        <v>213</v>
      </c>
      <c r="B229" s="28" t="s">
        <v>409</v>
      </c>
      <c r="C229" s="29" t="s">
        <v>410</v>
      </c>
      <c r="D229" s="28" t="s">
        <v>15</v>
      </c>
      <c r="E229" s="30">
        <v>1</v>
      </c>
      <c r="F229" s="30">
        <v>21000</v>
      </c>
      <c r="G229" s="30">
        <f t="shared" si="8"/>
        <v>25200</v>
      </c>
      <c r="H229" s="30">
        <f t="shared" si="9"/>
        <v>37800</v>
      </c>
      <c r="I229" s="212"/>
      <c r="J229" s="212"/>
      <c r="K229" s="212"/>
    </row>
    <row r="230" spans="1:67" ht="15.75" customHeight="1">
      <c r="A230" s="49">
        <v>214</v>
      </c>
      <c r="B230" s="28" t="s">
        <v>411</v>
      </c>
      <c r="C230" s="29" t="s">
        <v>412</v>
      </c>
      <c r="D230" s="28" t="s">
        <v>15</v>
      </c>
      <c r="E230" s="30">
        <v>1</v>
      </c>
      <c r="F230" s="30">
        <v>21000</v>
      </c>
      <c r="G230" s="30">
        <f t="shared" si="8"/>
        <v>25200</v>
      </c>
      <c r="H230" s="30">
        <f t="shared" si="9"/>
        <v>37800</v>
      </c>
      <c r="I230" s="212"/>
      <c r="J230" s="212"/>
      <c r="K230" s="212"/>
    </row>
    <row r="231" spans="1:67" ht="15.75" customHeight="1">
      <c r="A231" s="49">
        <v>215</v>
      </c>
      <c r="B231" s="28" t="s">
        <v>413</v>
      </c>
      <c r="C231" s="29" t="s">
        <v>414</v>
      </c>
      <c r="D231" s="28" t="s">
        <v>15</v>
      </c>
      <c r="E231" s="30">
        <v>1</v>
      </c>
      <c r="F231" s="30">
        <v>58800</v>
      </c>
      <c r="G231" s="30">
        <f t="shared" si="8"/>
        <v>70600</v>
      </c>
      <c r="H231" s="30">
        <f t="shared" si="9"/>
        <v>105800</v>
      </c>
      <c r="I231" s="212"/>
      <c r="J231" s="212"/>
      <c r="K231" s="212"/>
    </row>
    <row r="232" spans="1:67" ht="31">
      <c r="A232" s="49">
        <v>216</v>
      </c>
      <c r="B232" s="28" t="s">
        <v>415</v>
      </c>
      <c r="C232" s="29" t="s">
        <v>416</v>
      </c>
      <c r="D232" s="28" t="s">
        <v>15</v>
      </c>
      <c r="E232" s="30">
        <v>1</v>
      </c>
      <c r="F232" s="30">
        <v>20000</v>
      </c>
      <c r="G232" s="30">
        <f t="shared" si="8"/>
        <v>24000</v>
      </c>
      <c r="H232" s="30">
        <f t="shared" si="9"/>
        <v>36000</v>
      </c>
      <c r="I232" s="212"/>
      <c r="J232" s="212"/>
      <c r="K232" s="212"/>
    </row>
    <row r="233" spans="1:67" ht="15.75" customHeight="1">
      <c r="A233" s="49">
        <v>217</v>
      </c>
      <c r="B233" s="28" t="s">
        <v>417</v>
      </c>
      <c r="C233" s="29" t="s">
        <v>418</v>
      </c>
      <c r="D233" s="28" t="s">
        <v>15</v>
      </c>
      <c r="E233" s="30">
        <v>1</v>
      </c>
      <c r="F233" s="30">
        <v>25200</v>
      </c>
      <c r="G233" s="30">
        <f t="shared" si="8"/>
        <v>30200</v>
      </c>
      <c r="H233" s="30">
        <f t="shared" si="9"/>
        <v>45400</v>
      </c>
      <c r="I233" s="212"/>
      <c r="J233" s="212"/>
      <c r="K233" s="212"/>
    </row>
    <row r="234" spans="1:67" ht="15.75" customHeight="1">
      <c r="A234" s="49">
        <v>218</v>
      </c>
      <c r="B234" s="28" t="s">
        <v>419</v>
      </c>
      <c r="C234" s="29" t="s">
        <v>420</v>
      </c>
      <c r="D234" s="28" t="s">
        <v>15</v>
      </c>
      <c r="E234" s="30">
        <v>1</v>
      </c>
      <c r="F234" s="30">
        <v>20500</v>
      </c>
      <c r="G234" s="30">
        <f t="shared" si="8"/>
        <v>24600</v>
      </c>
      <c r="H234" s="30">
        <f t="shared" si="9"/>
        <v>36900</v>
      </c>
      <c r="I234" s="212"/>
      <c r="J234" s="212"/>
      <c r="K234" s="212"/>
    </row>
    <row r="235" spans="1:67">
      <c r="A235" s="49">
        <v>219</v>
      </c>
      <c r="B235" s="28" t="s">
        <v>421</v>
      </c>
      <c r="C235" s="29" t="s">
        <v>422</v>
      </c>
      <c r="D235" s="28" t="s">
        <v>15</v>
      </c>
      <c r="E235" s="30">
        <v>1</v>
      </c>
      <c r="F235" s="30">
        <v>17300</v>
      </c>
      <c r="G235" s="30">
        <f t="shared" si="8"/>
        <v>20800</v>
      </c>
      <c r="H235" s="30">
        <f t="shared" si="9"/>
        <v>31100</v>
      </c>
      <c r="I235" s="212"/>
      <c r="J235" s="212"/>
      <c r="K235" s="212"/>
    </row>
    <row r="236" spans="1:67" ht="31">
      <c r="A236" s="49">
        <v>220</v>
      </c>
      <c r="B236" s="28" t="s">
        <v>423</v>
      </c>
      <c r="C236" s="29" t="s">
        <v>424</v>
      </c>
      <c r="D236" s="28" t="s">
        <v>15</v>
      </c>
      <c r="E236" s="30">
        <v>1</v>
      </c>
      <c r="F236" s="30">
        <v>14200</v>
      </c>
      <c r="G236" s="30">
        <f t="shared" si="8"/>
        <v>17000</v>
      </c>
      <c r="H236" s="30">
        <f t="shared" si="9"/>
        <v>25600</v>
      </c>
      <c r="I236" s="212"/>
      <c r="J236" s="212"/>
      <c r="K236" s="212"/>
    </row>
    <row r="237" spans="1:67">
      <c r="A237" s="49">
        <v>221</v>
      </c>
      <c r="B237" s="28" t="s">
        <v>425</v>
      </c>
      <c r="C237" s="29" t="s">
        <v>426</v>
      </c>
      <c r="D237" s="28" t="s">
        <v>15</v>
      </c>
      <c r="E237" s="30">
        <v>1</v>
      </c>
      <c r="F237" s="30">
        <v>14200</v>
      </c>
      <c r="G237" s="30">
        <f t="shared" si="8"/>
        <v>17000</v>
      </c>
      <c r="H237" s="30">
        <f t="shared" si="9"/>
        <v>25600</v>
      </c>
      <c r="I237" s="212"/>
      <c r="J237" s="212"/>
      <c r="K237" s="212"/>
    </row>
    <row r="238" spans="1:67" ht="31">
      <c r="A238" s="49">
        <v>222</v>
      </c>
      <c r="B238" s="28" t="s">
        <v>427</v>
      </c>
      <c r="C238" s="29" t="s">
        <v>428</v>
      </c>
      <c r="D238" s="28" t="s">
        <v>15</v>
      </c>
      <c r="E238" s="30">
        <v>1</v>
      </c>
      <c r="F238" s="30">
        <v>14200</v>
      </c>
      <c r="G238" s="30">
        <f t="shared" si="8"/>
        <v>17000</v>
      </c>
      <c r="H238" s="30">
        <f t="shared" si="9"/>
        <v>25600</v>
      </c>
      <c r="I238" s="212"/>
      <c r="J238" s="212"/>
      <c r="K238" s="212"/>
    </row>
    <row r="239" spans="1:67">
      <c r="A239" s="49">
        <v>223</v>
      </c>
      <c r="B239" s="28" t="s">
        <v>429</v>
      </c>
      <c r="C239" s="29" t="s">
        <v>430</v>
      </c>
      <c r="D239" s="28" t="s">
        <v>15</v>
      </c>
      <c r="E239" s="30">
        <v>1</v>
      </c>
      <c r="F239" s="30">
        <v>22600</v>
      </c>
      <c r="G239" s="30">
        <f t="shared" si="8"/>
        <v>27100</v>
      </c>
      <c r="H239" s="30">
        <f t="shared" si="9"/>
        <v>40700</v>
      </c>
      <c r="I239" s="212"/>
      <c r="J239" s="212"/>
      <c r="K239" s="212"/>
    </row>
    <row r="240" spans="1:67" s="9" customFormat="1" ht="18.75" customHeight="1">
      <c r="A240" s="32"/>
      <c r="B240" s="32"/>
      <c r="C240" s="33" t="s">
        <v>431</v>
      </c>
      <c r="D240" s="32"/>
      <c r="E240" s="34"/>
      <c r="F240" s="34"/>
      <c r="G240" s="35"/>
      <c r="H240" s="35"/>
      <c r="I240" s="212"/>
      <c r="J240" s="212"/>
      <c r="K240" s="21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</row>
    <row r="241" spans="1:67" s="149" customFormat="1" ht="15.75" customHeight="1">
      <c r="A241" s="36">
        <v>224</v>
      </c>
      <c r="B241" s="28" t="s">
        <v>432</v>
      </c>
      <c r="C241" s="29" t="s">
        <v>433</v>
      </c>
      <c r="D241" s="28" t="s">
        <v>434</v>
      </c>
      <c r="E241" s="30">
        <v>1</v>
      </c>
      <c r="F241" s="30">
        <v>1200</v>
      </c>
      <c r="G241" s="30">
        <f t="shared" ref="G241:G248" si="10">ROUND(F241*1.2,-2)</f>
        <v>1400</v>
      </c>
      <c r="H241" s="30">
        <f t="shared" ref="H241:H248" si="11">ROUND(F241*1.8,-2)</f>
        <v>2200</v>
      </c>
      <c r="I241" s="212"/>
      <c r="J241" s="212"/>
      <c r="K241" s="21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</row>
    <row r="242" spans="1:67" ht="15.75" customHeight="1">
      <c r="A242" s="36">
        <v>225</v>
      </c>
      <c r="B242" s="28" t="s">
        <v>435</v>
      </c>
      <c r="C242" s="29" t="s">
        <v>436</v>
      </c>
      <c r="D242" s="28" t="s">
        <v>51</v>
      </c>
      <c r="E242" s="30">
        <v>1</v>
      </c>
      <c r="F242" s="30">
        <v>2100</v>
      </c>
      <c r="G242" s="30">
        <f t="shared" si="10"/>
        <v>2500</v>
      </c>
      <c r="H242" s="30">
        <f t="shared" si="11"/>
        <v>3800</v>
      </c>
      <c r="I242" s="212"/>
      <c r="J242" s="212"/>
      <c r="K242" s="212"/>
    </row>
    <row r="243" spans="1:67" ht="15.75" customHeight="1">
      <c r="A243" s="36">
        <v>226</v>
      </c>
      <c r="B243" s="28" t="s">
        <v>437</v>
      </c>
      <c r="C243" s="29" t="s">
        <v>438</v>
      </c>
      <c r="D243" s="28" t="s">
        <v>51</v>
      </c>
      <c r="E243" s="30">
        <v>1</v>
      </c>
      <c r="F243" s="30">
        <v>1900</v>
      </c>
      <c r="G243" s="30">
        <f t="shared" si="10"/>
        <v>2300</v>
      </c>
      <c r="H243" s="30">
        <f t="shared" si="11"/>
        <v>3400</v>
      </c>
      <c r="I243" s="212"/>
      <c r="J243" s="212"/>
      <c r="K243" s="212"/>
    </row>
    <row r="244" spans="1:67" ht="15.75" customHeight="1">
      <c r="A244" s="36">
        <v>227</v>
      </c>
      <c r="B244" s="28" t="s">
        <v>439</v>
      </c>
      <c r="C244" s="29" t="s">
        <v>440</v>
      </c>
      <c r="D244" s="28" t="s">
        <v>271</v>
      </c>
      <c r="E244" s="30">
        <v>1</v>
      </c>
      <c r="F244" s="30">
        <v>1100</v>
      </c>
      <c r="G244" s="30">
        <f t="shared" si="10"/>
        <v>1300</v>
      </c>
      <c r="H244" s="30">
        <f t="shared" si="11"/>
        <v>2000</v>
      </c>
      <c r="I244" s="212"/>
      <c r="J244" s="212"/>
      <c r="K244" s="212"/>
    </row>
    <row r="245" spans="1:67" ht="36.75" customHeight="1">
      <c r="A245" s="36">
        <v>228</v>
      </c>
      <c r="B245" s="28" t="s">
        <v>5881</v>
      </c>
      <c r="C245" s="29" t="s">
        <v>5934</v>
      </c>
      <c r="D245" s="28" t="s">
        <v>271</v>
      </c>
      <c r="E245" s="30">
        <v>1</v>
      </c>
      <c r="F245" s="30">
        <v>1000000</v>
      </c>
      <c r="G245" s="30">
        <f t="shared" si="10"/>
        <v>1200000</v>
      </c>
      <c r="H245" s="30">
        <f t="shared" si="11"/>
        <v>1800000</v>
      </c>
      <c r="I245" s="212"/>
      <c r="J245" s="212"/>
      <c r="K245" s="212"/>
    </row>
    <row r="246" spans="1:67" ht="15.75" customHeight="1">
      <c r="A246" s="36">
        <v>229</v>
      </c>
      <c r="B246" s="28" t="s">
        <v>5937</v>
      </c>
      <c r="C246" s="29" t="s">
        <v>5935</v>
      </c>
      <c r="D246" s="28" t="s">
        <v>271</v>
      </c>
      <c r="E246" s="30">
        <v>1</v>
      </c>
      <c r="F246" s="30">
        <v>150000</v>
      </c>
      <c r="G246" s="30">
        <f t="shared" si="10"/>
        <v>180000</v>
      </c>
      <c r="H246" s="30">
        <f t="shared" si="11"/>
        <v>270000</v>
      </c>
      <c r="I246" s="212"/>
      <c r="J246" s="212"/>
      <c r="K246" s="212"/>
    </row>
    <row r="247" spans="1:67" ht="15.75" customHeight="1">
      <c r="A247" s="36">
        <v>230</v>
      </c>
      <c r="B247" s="28" t="s">
        <v>5938</v>
      </c>
      <c r="C247" s="29" t="s">
        <v>5936</v>
      </c>
      <c r="D247" s="28" t="s">
        <v>271</v>
      </c>
      <c r="E247" s="30">
        <v>1</v>
      </c>
      <c r="F247" s="30">
        <v>4060</v>
      </c>
      <c r="G247" s="30">
        <f t="shared" si="10"/>
        <v>4900</v>
      </c>
      <c r="H247" s="30">
        <f t="shared" si="11"/>
        <v>7300</v>
      </c>
      <c r="I247" s="212"/>
      <c r="J247" s="212"/>
      <c r="K247" s="212"/>
    </row>
    <row r="248" spans="1:67" ht="31.5" customHeight="1">
      <c r="A248" s="36">
        <v>231</v>
      </c>
      <c r="B248" s="28" t="s">
        <v>6200</v>
      </c>
      <c r="C248" s="29" t="s">
        <v>6199</v>
      </c>
      <c r="D248" s="28" t="s">
        <v>271</v>
      </c>
      <c r="E248" s="30">
        <v>1</v>
      </c>
      <c r="F248" s="30">
        <v>25000</v>
      </c>
      <c r="G248" s="30">
        <f t="shared" si="10"/>
        <v>30000</v>
      </c>
      <c r="H248" s="30">
        <f t="shared" si="11"/>
        <v>45000</v>
      </c>
      <c r="I248" s="212"/>
      <c r="J248" s="212"/>
      <c r="K248" s="212"/>
    </row>
    <row r="249" spans="1:67" s="9" customFormat="1" ht="18.75" customHeight="1">
      <c r="A249" s="32"/>
      <c r="B249" s="32"/>
      <c r="C249" s="33" t="s">
        <v>441</v>
      </c>
      <c r="D249" s="32"/>
      <c r="E249" s="34"/>
      <c r="F249" s="34"/>
      <c r="G249" s="35"/>
      <c r="H249" s="35"/>
      <c r="I249" s="212"/>
      <c r="J249" s="212"/>
      <c r="K249" s="212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</row>
    <row r="250" spans="1:67" s="149" customFormat="1" ht="15.75" customHeight="1">
      <c r="A250" s="36">
        <v>232</v>
      </c>
      <c r="B250" s="28" t="s">
        <v>442</v>
      </c>
      <c r="C250" s="29" t="s">
        <v>443</v>
      </c>
      <c r="D250" s="28" t="s">
        <v>51</v>
      </c>
      <c r="E250" s="30">
        <v>1</v>
      </c>
      <c r="F250" s="30">
        <v>6700</v>
      </c>
      <c r="G250" s="30">
        <f t="shared" ref="G250:G277" si="12">ROUND(F250*1.2,-2)</f>
        <v>8000</v>
      </c>
      <c r="H250" s="30">
        <f t="shared" ref="H250:H277" si="13">ROUND(F250*1.8,-2)</f>
        <v>12100</v>
      </c>
      <c r="I250" s="212"/>
      <c r="J250" s="212"/>
      <c r="K250" s="212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</row>
    <row r="251" spans="1:67" ht="15.75" customHeight="1">
      <c r="A251" s="36">
        <v>233</v>
      </c>
      <c r="B251" s="28" t="s">
        <v>444</v>
      </c>
      <c r="C251" s="29" t="s">
        <v>445</v>
      </c>
      <c r="D251" s="28" t="s">
        <v>51</v>
      </c>
      <c r="E251" s="30">
        <v>1</v>
      </c>
      <c r="F251" s="30">
        <v>24200</v>
      </c>
      <c r="G251" s="30">
        <f t="shared" si="12"/>
        <v>29000</v>
      </c>
      <c r="H251" s="30">
        <f t="shared" si="13"/>
        <v>43600</v>
      </c>
      <c r="I251" s="212"/>
      <c r="J251" s="212"/>
      <c r="K251" s="212"/>
    </row>
    <row r="252" spans="1:67" s="149" customFormat="1" ht="15.75" customHeight="1">
      <c r="A252" s="36">
        <v>234</v>
      </c>
      <c r="B252" s="28" t="s">
        <v>446</v>
      </c>
      <c r="C252" s="29" t="s">
        <v>447</v>
      </c>
      <c r="D252" s="28" t="s">
        <v>271</v>
      </c>
      <c r="E252" s="30">
        <v>1</v>
      </c>
      <c r="F252" s="30">
        <v>64350</v>
      </c>
      <c r="G252" s="30">
        <f t="shared" si="12"/>
        <v>77200</v>
      </c>
      <c r="H252" s="30">
        <f t="shared" si="13"/>
        <v>115800</v>
      </c>
      <c r="I252" s="212"/>
      <c r="J252" s="212"/>
      <c r="K252" s="212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</row>
    <row r="253" spans="1:67" ht="17.25" customHeight="1">
      <c r="A253" s="36">
        <v>235</v>
      </c>
      <c r="B253" s="28" t="s">
        <v>448</v>
      </c>
      <c r="C253" s="29" t="s">
        <v>449</v>
      </c>
      <c r="D253" s="28" t="s">
        <v>61</v>
      </c>
      <c r="E253" s="30">
        <v>1</v>
      </c>
      <c r="F253" s="30">
        <v>83600</v>
      </c>
      <c r="G253" s="30">
        <f t="shared" si="12"/>
        <v>100300</v>
      </c>
      <c r="H253" s="30">
        <f t="shared" si="13"/>
        <v>150500</v>
      </c>
      <c r="I253" s="212"/>
      <c r="J253" s="212"/>
      <c r="K253" s="212"/>
    </row>
    <row r="254" spans="1:67" ht="15.75" customHeight="1">
      <c r="A254" s="36">
        <v>236</v>
      </c>
      <c r="B254" s="28" t="s">
        <v>450</v>
      </c>
      <c r="C254" s="29" t="s">
        <v>451</v>
      </c>
      <c r="D254" s="28" t="s">
        <v>61</v>
      </c>
      <c r="E254" s="30">
        <v>1</v>
      </c>
      <c r="F254" s="30">
        <v>305000</v>
      </c>
      <c r="G254" s="30">
        <f t="shared" si="12"/>
        <v>366000</v>
      </c>
      <c r="H254" s="30">
        <f t="shared" si="13"/>
        <v>549000</v>
      </c>
      <c r="I254" s="212"/>
      <c r="J254" s="212"/>
      <c r="K254" s="212"/>
    </row>
    <row r="255" spans="1:67" s="149" customFormat="1" ht="15.75" customHeight="1">
      <c r="A255" s="36">
        <v>237</v>
      </c>
      <c r="B255" s="28" t="s">
        <v>452</v>
      </c>
      <c r="C255" s="29" t="s">
        <v>453</v>
      </c>
      <c r="D255" s="28" t="s">
        <v>61</v>
      </c>
      <c r="E255" s="30">
        <v>1</v>
      </c>
      <c r="F255" s="30">
        <v>142800</v>
      </c>
      <c r="G255" s="30">
        <f t="shared" si="12"/>
        <v>171400</v>
      </c>
      <c r="H255" s="30">
        <f t="shared" si="13"/>
        <v>257000</v>
      </c>
      <c r="I255" s="212"/>
      <c r="J255" s="212"/>
      <c r="K255" s="212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</row>
    <row r="256" spans="1:67" ht="15.75" customHeight="1">
      <c r="A256" s="36">
        <v>238</v>
      </c>
      <c r="B256" s="28" t="s">
        <v>454</v>
      </c>
      <c r="C256" s="29" t="s">
        <v>455</v>
      </c>
      <c r="D256" s="28" t="s">
        <v>61</v>
      </c>
      <c r="E256" s="30">
        <v>1</v>
      </c>
      <c r="F256" s="30">
        <v>248500</v>
      </c>
      <c r="G256" s="30">
        <f t="shared" si="12"/>
        <v>298200</v>
      </c>
      <c r="H256" s="30">
        <f t="shared" si="13"/>
        <v>447300</v>
      </c>
      <c r="I256" s="212"/>
      <c r="J256" s="212"/>
      <c r="K256" s="212"/>
    </row>
    <row r="257" spans="1:67" s="149" customFormat="1" ht="31.5" customHeight="1">
      <c r="A257" s="36">
        <v>239</v>
      </c>
      <c r="B257" s="28" t="s">
        <v>456</v>
      </c>
      <c r="C257" s="29" t="s">
        <v>457</v>
      </c>
      <c r="D257" s="28" t="s">
        <v>61</v>
      </c>
      <c r="E257" s="30">
        <v>1</v>
      </c>
      <c r="F257" s="30">
        <v>146450</v>
      </c>
      <c r="G257" s="30">
        <f t="shared" si="12"/>
        <v>175700</v>
      </c>
      <c r="H257" s="30">
        <f t="shared" si="13"/>
        <v>263600</v>
      </c>
      <c r="I257" s="212"/>
      <c r="J257" s="212"/>
      <c r="K257" s="212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</row>
    <row r="258" spans="1:67" s="149" customFormat="1" ht="15.75" customHeight="1">
      <c r="A258" s="36">
        <v>240</v>
      </c>
      <c r="B258" s="28" t="s">
        <v>458</v>
      </c>
      <c r="C258" s="29" t="s">
        <v>459</v>
      </c>
      <c r="D258" s="28" t="s">
        <v>61</v>
      </c>
      <c r="E258" s="30">
        <v>1</v>
      </c>
      <c r="F258" s="30">
        <v>110000</v>
      </c>
      <c r="G258" s="30">
        <f t="shared" si="12"/>
        <v>132000</v>
      </c>
      <c r="H258" s="30">
        <f t="shared" si="13"/>
        <v>198000</v>
      </c>
      <c r="I258" s="212"/>
      <c r="J258" s="212"/>
      <c r="K258" s="212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</row>
    <row r="259" spans="1:67" s="149" customFormat="1" ht="15.75" customHeight="1">
      <c r="A259" s="36">
        <v>241</v>
      </c>
      <c r="B259" s="28" t="s">
        <v>460</v>
      </c>
      <c r="C259" s="29" t="s">
        <v>461</v>
      </c>
      <c r="D259" s="28" t="s">
        <v>61</v>
      </c>
      <c r="E259" s="30">
        <v>1</v>
      </c>
      <c r="F259" s="30">
        <v>221350</v>
      </c>
      <c r="G259" s="30">
        <f t="shared" si="12"/>
        <v>265600</v>
      </c>
      <c r="H259" s="30">
        <f t="shared" si="13"/>
        <v>398400</v>
      </c>
      <c r="I259" s="212"/>
      <c r="J259" s="212"/>
      <c r="K259" s="212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</row>
    <row r="260" spans="1:67" ht="15.75" customHeight="1">
      <c r="A260" s="36">
        <v>242</v>
      </c>
      <c r="B260" s="28" t="s">
        <v>462</v>
      </c>
      <c r="C260" s="29" t="s">
        <v>463</v>
      </c>
      <c r="D260" s="28" t="s">
        <v>61</v>
      </c>
      <c r="E260" s="30">
        <v>1</v>
      </c>
      <c r="F260" s="30">
        <v>24300</v>
      </c>
      <c r="G260" s="30">
        <f t="shared" si="12"/>
        <v>29200</v>
      </c>
      <c r="H260" s="30">
        <f t="shared" si="13"/>
        <v>43700</v>
      </c>
      <c r="I260" s="212"/>
      <c r="J260" s="212"/>
      <c r="K260" s="212"/>
    </row>
    <row r="261" spans="1:67" ht="15.75" customHeight="1">
      <c r="A261" s="36">
        <v>243</v>
      </c>
      <c r="B261" s="28" t="s">
        <v>464</v>
      </c>
      <c r="C261" s="29" t="s">
        <v>465</v>
      </c>
      <c r="D261" s="28" t="s">
        <v>61</v>
      </c>
      <c r="E261" s="30">
        <v>1</v>
      </c>
      <c r="F261" s="30">
        <v>223400</v>
      </c>
      <c r="G261" s="30">
        <f t="shared" si="12"/>
        <v>268100</v>
      </c>
      <c r="H261" s="30">
        <f t="shared" si="13"/>
        <v>402100</v>
      </c>
      <c r="I261" s="212"/>
      <c r="J261" s="212"/>
      <c r="K261" s="212"/>
    </row>
    <row r="262" spans="1:67" ht="15.75" customHeight="1">
      <c r="A262" s="36">
        <v>244</v>
      </c>
      <c r="B262" s="28" t="s">
        <v>466</v>
      </c>
      <c r="C262" s="29" t="s">
        <v>467</v>
      </c>
      <c r="D262" s="28" t="s">
        <v>61</v>
      </c>
      <c r="E262" s="30">
        <v>1</v>
      </c>
      <c r="F262" s="30">
        <v>245400</v>
      </c>
      <c r="G262" s="30">
        <f t="shared" si="12"/>
        <v>294500</v>
      </c>
      <c r="H262" s="30">
        <f t="shared" si="13"/>
        <v>441700</v>
      </c>
      <c r="I262" s="212"/>
      <c r="J262" s="212"/>
      <c r="K262" s="212"/>
    </row>
    <row r="263" spans="1:67" ht="15.75" customHeight="1">
      <c r="A263" s="36">
        <v>245</v>
      </c>
      <c r="B263" s="28" t="s">
        <v>468</v>
      </c>
      <c r="C263" s="29" t="s">
        <v>469</v>
      </c>
      <c r="D263" s="28" t="s">
        <v>61</v>
      </c>
      <c r="E263" s="30">
        <v>1</v>
      </c>
      <c r="F263" s="30">
        <v>268700</v>
      </c>
      <c r="G263" s="30">
        <f t="shared" si="12"/>
        <v>322400</v>
      </c>
      <c r="H263" s="30">
        <f t="shared" si="13"/>
        <v>483700</v>
      </c>
      <c r="I263" s="212"/>
      <c r="J263" s="212"/>
      <c r="K263" s="212"/>
    </row>
    <row r="264" spans="1:67" ht="15.75" customHeight="1">
      <c r="A264" s="36">
        <v>246</v>
      </c>
      <c r="B264" s="28" t="s">
        <v>470</v>
      </c>
      <c r="C264" s="29" t="s">
        <v>471</v>
      </c>
      <c r="D264" s="28" t="s">
        <v>61</v>
      </c>
      <c r="E264" s="30">
        <v>1</v>
      </c>
      <c r="F264" s="30">
        <v>246800</v>
      </c>
      <c r="G264" s="30">
        <f t="shared" si="12"/>
        <v>296200</v>
      </c>
      <c r="H264" s="30">
        <f t="shared" si="13"/>
        <v>444200</v>
      </c>
      <c r="I264" s="212"/>
      <c r="J264" s="212"/>
      <c r="K264" s="212"/>
    </row>
    <row r="265" spans="1:67" ht="15.75" customHeight="1">
      <c r="A265" s="36">
        <v>247</v>
      </c>
      <c r="B265" s="28" t="s">
        <v>472</v>
      </c>
      <c r="C265" s="29" t="s">
        <v>473</v>
      </c>
      <c r="D265" s="28" t="s">
        <v>61</v>
      </c>
      <c r="E265" s="30">
        <v>1</v>
      </c>
      <c r="F265" s="30">
        <v>271300</v>
      </c>
      <c r="G265" s="30">
        <f t="shared" si="12"/>
        <v>325600</v>
      </c>
      <c r="H265" s="30">
        <f t="shared" si="13"/>
        <v>488300</v>
      </c>
      <c r="I265" s="212"/>
      <c r="J265" s="212"/>
      <c r="K265" s="212"/>
    </row>
    <row r="266" spans="1:67" ht="15.75" customHeight="1">
      <c r="A266" s="36">
        <v>248</v>
      </c>
      <c r="B266" s="28" t="s">
        <v>474</v>
      </c>
      <c r="C266" s="29" t="s">
        <v>475</v>
      </c>
      <c r="D266" s="28" t="s">
        <v>61</v>
      </c>
      <c r="E266" s="30">
        <v>1</v>
      </c>
      <c r="F266" s="30">
        <v>294500</v>
      </c>
      <c r="G266" s="30">
        <f t="shared" si="12"/>
        <v>353400</v>
      </c>
      <c r="H266" s="30">
        <f t="shared" si="13"/>
        <v>530100</v>
      </c>
      <c r="I266" s="212"/>
      <c r="J266" s="212"/>
      <c r="K266" s="212"/>
    </row>
    <row r="267" spans="1:67" ht="15.75" customHeight="1">
      <c r="A267" s="36">
        <v>249</v>
      </c>
      <c r="B267" s="28" t="s">
        <v>476</v>
      </c>
      <c r="C267" s="29" t="s">
        <v>477</v>
      </c>
      <c r="D267" s="28" t="s">
        <v>61</v>
      </c>
      <c r="E267" s="30">
        <v>1</v>
      </c>
      <c r="F267" s="30">
        <v>246800</v>
      </c>
      <c r="G267" s="30">
        <f t="shared" si="12"/>
        <v>296200</v>
      </c>
      <c r="H267" s="30">
        <f t="shared" si="13"/>
        <v>444200</v>
      </c>
      <c r="I267" s="212"/>
      <c r="J267" s="212"/>
      <c r="K267" s="212"/>
    </row>
    <row r="268" spans="1:67" ht="15.75" customHeight="1">
      <c r="A268" s="36">
        <v>250</v>
      </c>
      <c r="B268" s="28" t="s">
        <v>478</v>
      </c>
      <c r="C268" s="29" t="s">
        <v>479</v>
      </c>
      <c r="D268" s="28" t="s">
        <v>61</v>
      </c>
      <c r="E268" s="30">
        <v>1</v>
      </c>
      <c r="F268" s="30">
        <v>271300</v>
      </c>
      <c r="G268" s="30">
        <f t="shared" si="12"/>
        <v>325600</v>
      </c>
      <c r="H268" s="30">
        <f t="shared" si="13"/>
        <v>488300</v>
      </c>
      <c r="I268" s="212"/>
      <c r="J268" s="212"/>
      <c r="K268" s="212"/>
    </row>
    <row r="269" spans="1:67" ht="15.75" customHeight="1">
      <c r="A269" s="36">
        <v>251</v>
      </c>
      <c r="B269" s="28" t="s">
        <v>480</v>
      </c>
      <c r="C269" s="29" t="s">
        <v>481</v>
      </c>
      <c r="D269" s="28" t="s">
        <v>61</v>
      </c>
      <c r="E269" s="30">
        <v>1</v>
      </c>
      <c r="F269" s="30">
        <v>294500</v>
      </c>
      <c r="G269" s="30">
        <f t="shared" si="12"/>
        <v>353400</v>
      </c>
      <c r="H269" s="30">
        <f t="shared" si="13"/>
        <v>530100</v>
      </c>
      <c r="I269" s="212"/>
      <c r="J269" s="212"/>
      <c r="K269" s="212"/>
    </row>
    <row r="270" spans="1:67" s="149" customFormat="1" ht="15.75" customHeight="1">
      <c r="A270" s="36">
        <v>252</v>
      </c>
      <c r="B270" s="28" t="s">
        <v>482</v>
      </c>
      <c r="C270" s="29" t="s">
        <v>483</v>
      </c>
      <c r="D270" s="28" t="s">
        <v>61</v>
      </c>
      <c r="E270" s="30">
        <v>1</v>
      </c>
      <c r="F270" s="30">
        <v>258950</v>
      </c>
      <c r="G270" s="30">
        <f t="shared" si="12"/>
        <v>310700</v>
      </c>
      <c r="H270" s="30">
        <f t="shared" si="13"/>
        <v>466100</v>
      </c>
      <c r="I270" s="212"/>
      <c r="J270" s="212"/>
      <c r="K270" s="212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</row>
    <row r="271" spans="1:67" ht="15.75" customHeight="1">
      <c r="A271" s="36">
        <v>253</v>
      </c>
      <c r="B271" s="28" t="s">
        <v>484</v>
      </c>
      <c r="C271" s="29" t="s">
        <v>485</v>
      </c>
      <c r="D271" s="28" t="s">
        <v>61</v>
      </c>
      <c r="E271" s="30">
        <v>1</v>
      </c>
      <c r="F271" s="30">
        <v>345900</v>
      </c>
      <c r="G271" s="30">
        <f t="shared" si="12"/>
        <v>415100</v>
      </c>
      <c r="H271" s="30">
        <f t="shared" si="13"/>
        <v>622600</v>
      </c>
      <c r="I271" s="212"/>
      <c r="J271" s="212"/>
      <c r="K271" s="212"/>
    </row>
    <row r="272" spans="1:67" ht="15.75" customHeight="1">
      <c r="A272" s="36">
        <v>254</v>
      </c>
      <c r="B272" s="28" t="s">
        <v>486</v>
      </c>
      <c r="C272" s="29" t="s">
        <v>487</v>
      </c>
      <c r="D272" s="28" t="s">
        <v>61</v>
      </c>
      <c r="E272" s="30">
        <v>1</v>
      </c>
      <c r="F272" s="30">
        <v>146800</v>
      </c>
      <c r="G272" s="30">
        <f t="shared" si="12"/>
        <v>176200</v>
      </c>
      <c r="H272" s="30">
        <f t="shared" si="13"/>
        <v>264200</v>
      </c>
      <c r="I272" s="212"/>
      <c r="J272" s="212"/>
      <c r="K272" s="212"/>
    </row>
    <row r="273" spans="1:67" s="149" customFormat="1" ht="15.75" customHeight="1">
      <c r="A273" s="36">
        <v>255</v>
      </c>
      <c r="B273" s="28" t="s">
        <v>488</v>
      </c>
      <c r="C273" s="29" t="s">
        <v>489</v>
      </c>
      <c r="D273" s="28" t="s">
        <v>61</v>
      </c>
      <c r="E273" s="30">
        <v>1</v>
      </c>
      <c r="F273" s="30">
        <v>94450</v>
      </c>
      <c r="G273" s="30">
        <f t="shared" si="12"/>
        <v>113300</v>
      </c>
      <c r="H273" s="30">
        <f t="shared" si="13"/>
        <v>170000</v>
      </c>
      <c r="I273" s="212"/>
      <c r="J273" s="212"/>
      <c r="K273" s="212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</row>
    <row r="274" spans="1:67" ht="15.75" customHeight="1">
      <c r="A274" s="36">
        <v>256</v>
      </c>
      <c r="B274" s="28" t="s">
        <v>490</v>
      </c>
      <c r="C274" s="29" t="s">
        <v>491</v>
      </c>
      <c r="D274" s="28" t="s">
        <v>61</v>
      </c>
      <c r="E274" s="30">
        <v>1</v>
      </c>
      <c r="F274" s="30">
        <v>246800</v>
      </c>
      <c r="G274" s="30">
        <f t="shared" si="12"/>
        <v>296200</v>
      </c>
      <c r="H274" s="30">
        <f t="shared" si="13"/>
        <v>444200</v>
      </c>
      <c r="I274" s="212"/>
      <c r="J274" s="212"/>
      <c r="K274" s="212"/>
    </row>
    <row r="275" spans="1:67" ht="15.75" customHeight="1">
      <c r="A275" s="36">
        <v>257</v>
      </c>
      <c r="B275" s="28" t="s">
        <v>492</v>
      </c>
      <c r="C275" s="29" t="s">
        <v>493</v>
      </c>
      <c r="D275" s="28" t="s">
        <v>61</v>
      </c>
      <c r="E275" s="30">
        <v>1</v>
      </c>
      <c r="F275" s="30">
        <v>271300</v>
      </c>
      <c r="G275" s="30">
        <f t="shared" si="12"/>
        <v>325600</v>
      </c>
      <c r="H275" s="30">
        <f t="shared" si="13"/>
        <v>488300</v>
      </c>
      <c r="I275" s="212"/>
      <c r="J275" s="212"/>
      <c r="K275" s="212"/>
    </row>
    <row r="276" spans="1:67" ht="15.75" customHeight="1">
      <c r="A276" s="36">
        <v>258</v>
      </c>
      <c r="B276" s="28" t="s">
        <v>494</v>
      </c>
      <c r="C276" s="29" t="s">
        <v>495</v>
      </c>
      <c r="D276" s="28" t="s">
        <v>61</v>
      </c>
      <c r="E276" s="30">
        <v>1</v>
      </c>
      <c r="F276" s="30">
        <v>294500</v>
      </c>
      <c r="G276" s="30">
        <f t="shared" si="12"/>
        <v>353400</v>
      </c>
      <c r="H276" s="30">
        <f t="shared" si="13"/>
        <v>530100</v>
      </c>
      <c r="I276" s="212"/>
      <c r="J276" s="212"/>
      <c r="K276" s="212"/>
    </row>
    <row r="277" spans="1:67" ht="31">
      <c r="A277" s="36">
        <v>259</v>
      </c>
      <c r="B277" s="28" t="s">
        <v>496</v>
      </c>
      <c r="C277" s="29" t="s">
        <v>497</v>
      </c>
      <c r="D277" s="28" t="s">
        <v>61</v>
      </c>
      <c r="E277" s="30">
        <v>1</v>
      </c>
      <c r="F277" s="30">
        <v>452100</v>
      </c>
      <c r="G277" s="30">
        <f t="shared" si="12"/>
        <v>542500</v>
      </c>
      <c r="H277" s="30">
        <f t="shared" si="13"/>
        <v>813800</v>
      </c>
      <c r="I277" s="212"/>
      <c r="J277" s="212"/>
      <c r="K277" s="212"/>
    </row>
    <row r="278" spans="1:67" s="149" customFormat="1" ht="15.75" customHeight="1">
      <c r="A278" s="36">
        <v>260</v>
      </c>
      <c r="B278" s="28" t="s">
        <v>498</v>
      </c>
      <c r="C278" s="29" t="s">
        <v>499</v>
      </c>
      <c r="D278" s="28" t="s">
        <v>61</v>
      </c>
      <c r="E278" s="30">
        <v>1</v>
      </c>
      <c r="F278" s="30">
        <v>64000</v>
      </c>
      <c r="G278" s="30">
        <f t="shared" ref="G278:G292" si="14">ROUND(F278*1.2,-2)</f>
        <v>76800</v>
      </c>
      <c r="H278" s="30">
        <f t="shared" ref="H278:H292" si="15">ROUND(F278*1.8,-2)</f>
        <v>115200</v>
      </c>
      <c r="I278" s="212"/>
      <c r="J278" s="212"/>
      <c r="K278" s="212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</row>
    <row r="279" spans="1:67" s="149" customFormat="1" ht="15.75" customHeight="1">
      <c r="A279" s="36">
        <v>261</v>
      </c>
      <c r="B279" s="28" t="s">
        <v>500</v>
      </c>
      <c r="C279" s="29" t="s">
        <v>501</v>
      </c>
      <c r="D279" s="28" t="s">
        <v>61</v>
      </c>
      <c r="E279" s="30">
        <v>1</v>
      </c>
      <c r="F279" s="30">
        <v>65300</v>
      </c>
      <c r="G279" s="30">
        <f t="shared" si="14"/>
        <v>78400</v>
      </c>
      <c r="H279" s="30">
        <f t="shared" si="15"/>
        <v>117500</v>
      </c>
      <c r="I279" s="212"/>
      <c r="J279" s="212"/>
      <c r="K279" s="212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</row>
    <row r="280" spans="1:67" ht="15.75" customHeight="1">
      <c r="A280" s="36">
        <v>262</v>
      </c>
      <c r="B280" s="28" t="s">
        <v>502</v>
      </c>
      <c r="C280" s="29" t="s">
        <v>503</v>
      </c>
      <c r="D280" s="28" t="s">
        <v>61</v>
      </c>
      <c r="E280" s="30">
        <v>1</v>
      </c>
      <c r="F280" s="30">
        <v>71000</v>
      </c>
      <c r="G280" s="30">
        <f t="shared" si="14"/>
        <v>85200</v>
      </c>
      <c r="H280" s="30">
        <f t="shared" si="15"/>
        <v>127800</v>
      </c>
      <c r="I280" s="212"/>
      <c r="J280" s="212"/>
      <c r="K280" s="212"/>
    </row>
    <row r="281" spans="1:67" ht="15.75" customHeight="1">
      <c r="A281" s="36">
        <v>263</v>
      </c>
      <c r="B281" s="28" t="s">
        <v>504</v>
      </c>
      <c r="C281" s="29" t="s">
        <v>505</v>
      </c>
      <c r="D281" s="28" t="s">
        <v>61</v>
      </c>
      <c r="E281" s="30">
        <v>1</v>
      </c>
      <c r="F281" s="30">
        <v>91700</v>
      </c>
      <c r="G281" s="30">
        <f t="shared" si="14"/>
        <v>110000</v>
      </c>
      <c r="H281" s="30">
        <f t="shared" si="15"/>
        <v>165100</v>
      </c>
      <c r="I281" s="212"/>
      <c r="J281" s="212"/>
      <c r="K281" s="212"/>
    </row>
    <row r="282" spans="1:67" ht="15.75" customHeight="1">
      <c r="A282" s="36">
        <v>264</v>
      </c>
      <c r="B282" s="28" t="s">
        <v>506</v>
      </c>
      <c r="C282" s="29" t="s">
        <v>507</v>
      </c>
      <c r="D282" s="28" t="s">
        <v>61</v>
      </c>
      <c r="E282" s="30">
        <v>1</v>
      </c>
      <c r="F282" s="30">
        <v>99400</v>
      </c>
      <c r="G282" s="30">
        <f t="shared" si="14"/>
        <v>119300</v>
      </c>
      <c r="H282" s="30">
        <f t="shared" si="15"/>
        <v>178900</v>
      </c>
      <c r="I282" s="212"/>
      <c r="J282" s="212"/>
      <c r="K282" s="212"/>
    </row>
    <row r="283" spans="1:67" ht="15.75" customHeight="1">
      <c r="A283" s="36">
        <v>265</v>
      </c>
      <c r="B283" s="28" t="s">
        <v>508</v>
      </c>
      <c r="C283" s="29" t="s">
        <v>509</v>
      </c>
      <c r="D283" s="28" t="s">
        <v>61</v>
      </c>
      <c r="E283" s="30">
        <v>1</v>
      </c>
      <c r="F283" s="30">
        <v>107200</v>
      </c>
      <c r="G283" s="30">
        <f t="shared" si="14"/>
        <v>128600</v>
      </c>
      <c r="H283" s="30">
        <f t="shared" si="15"/>
        <v>193000</v>
      </c>
      <c r="I283" s="212"/>
      <c r="J283" s="212"/>
      <c r="K283" s="212"/>
    </row>
    <row r="284" spans="1:67" ht="15.75" customHeight="1">
      <c r="A284" s="36">
        <v>266</v>
      </c>
      <c r="B284" s="28" t="s">
        <v>510</v>
      </c>
      <c r="C284" s="29" t="s">
        <v>511</v>
      </c>
      <c r="D284" s="28" t="s">
        <v>61</v>
      </c>
      <c r="E284" s="30">
        <v>1</v>
      </c>
      <c r="F284" s="30">
        <v>33200</v>
      </c>
      <c r="G284" s="30">
        <f t="shared" si="14"/>
        <v>39800</v>
      </c>
      <c r="H284" s="30">
        <f t="shared" si="15"/>
        <v>59800</v>
      </c>
      <c r="I284" s="212"/>
      <c r="J284" s="212"/>
      <c r="K284" s="212"/>
    </row>
    <row r="285" spans="1:67" ht="15.75" customHeight="1">
      <c r="A285" s="36">
        <v>267</v>
      </c>
      <c r="B285" s="28" t="s">
        <v>512</v>
      </c>
      <c r="C285" s="29" t="s">
        <v>513</v>
      </c>
      <c r="D285" s="28" t="s">
        <v>61</v>
      </c>
      <c r="E285" s="30">
        <v>1</v>
      </c>
      <c r="F285" s="30">
        <v>16800</v>
      </c>
      <c r="G285" s="30">
        <f t="shared" si="14"/>
        <v>20200</v>
      </c>
      <c r="H285" s="30">
        <f t="shared" si="15"/>
        <v>30200</v>
      </c>
      <c r="I285" s="212"/>
      <c r="J285" s="212"/>
      <c r="K285" s="212"/>
    </row>
    <row r="286" spans="1:67" ht="15.75" customHeight="1">
      <c r="A286" s="36">
        <v>268</v>
      </c>
      <c r="B286" s="28" t="s">
        <v>514</v>
      </c>
      <c r="C286" s="29" t="s">
        <v>515</v>
      </c>
      <c r="D286" s="28" t="s">
        <v>61</v>
      </c>
      <c r="E286" s="30">
        <v>1</v>
      </c>
      <c r="F286" s="30">
        <v>36400</v>
      </c>
      <c r="G286" s="30">
        <f t="shared" si="14"/>
        <v>43700</v>
      </c>
      <c r="H286" s="30">
        <f t="shared" si="15"/>
        <v>65500</v>
      </c>
      <c r="I286" s="212"/>
      <c r="J286" s="212"/>
      <c r="K286" s="212"/>
    </row>
    <row r="287" spans="1:67" ht="15.75" customHeight="1">
      <c r="A287" s="36">
        <v>269</v>
      </c>
      <c r="B287" s="28" t="s">
        <v>516</v>
      </c>
      <c r="C287" s="29" t="s">
        <v>517</v>
      </c>
      <c r="D287" s="28" t="s">
        <v>61</v>
      </c>
      <c r="E287" s="30">
        <v>1</v>
      </c>
      <c r="F287" s="30">
        <v>281700</v>
      </c>
      <c r="G287" s="30">
        <f t="shared" si="14"/>
        <v>338000</v>
      </c>
      <c r="H287" s="30">
        <f t="shared" si="15"/>
        <v>507100</v>
      </c>
      <c r="I287" s="212"/>
      <c r="J287" s="212"/>
      <c r="K287" s="212"/>
    </row>
    <row r="288" spans="1:67" ht="15.75" customHeight="1">
      <c r="A288" s="36">
        <v>270</v>
      </c>
      <c r="B288" s="28" t="s">
        <v>518</v>
      </c>
      <c r="C288" s="29" t="s">
        <v>519</v>
      </c>
      <c r="D288" s="28" t="s">
        <v>61</v>
      </c>
      <c r="E288" s="30">
        <v>1</v>
      </c>
      <c r="F288" s="30">
        <v>376500</v>
      </c>
      <c r="G288" s="30">
        <f t="shared" si="14"/>
        <v>451800</v>
      </c>
      <c r="H288" s="30">
        <f t="shared" si="15"/>
        <v>677700</v>
      </c>
      <c r="I288" s="212"/>
      <c r="J288" s="212"/>
      <c r="K288" s="212"/>
    </row>
    <row r="289" spans="1:67" ht="15.75" customHeight="1">
      <c r="A289" s="36">
        <v>271</v>
      </c>
      <c r="B289" s="28" t="s">
        <v>520</v>
      </c>
      <c r="C289" s="29" t="s">
        <v>521</v>
      </c>
      <c r="D289" s="28" t="s">
        <v>61</v>
      </c>
      <c r="E289" s="30">
        <v>1</v>
      </c>
      <c r="F289" s="30">
        <v>308900</v>
      </c>
      <c r="G289" s="30">
        <f t="shared" si="14"/>
        <v>370700</v>
      </c>
      <c r="H289" s="30">
        <f t="shared" si="15"/>
        <v>556000</v>
      </c>
      <c r="I289" s="212"/>
      <c r="J289" s="212"/>
      <c r="K289" s="212"/>
    </row>
    <row r="290" spans="1:67" s="149" customFormat="1" ht="15.75" customHeight="1">
      <c r="A290" s="36">
        <v>272</v>
      </c>
      <c r="B290" s="28" t="s">
        <v>522</v>
      </c>
      <c r="C290" s="29" t="s">
        <v>523</v>
      </c>
      <c r="D290" s="28" t="s">
        <v>61</v>
      </c>
      <c r="E290" s="30">
        <v>1</v>
      </c>
      <c r="F290" s="30">
        <v>200000</v>
      </c>
      <c r="G290" s="30">
        <f t="shared" si="14"/>
        <v>240000</v>
      </c>
      <c r="H290" s="30">
        <f t="shared" si="15"/>
        <v>360000</v>
      </c>
      <c r="I290" s="212"/>
      <c r="J290" s="212"/>
      <c r="K290" s="212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</row>
    <row r="291" spans="1:67" s="149" customFormat="1" ht="15.75" customHeight="1">
      <c r="A291" s="36">
        <v>273</v>
      </c>
      <c r="B291" s="28" t="s">
        <v>524</v>
      </c>
      <c r="C291" s="29" t="s">
        <v>525</v>
      </c>
      <c r="D291" s="28" t="s">
        <v>61</v>
      </c>
      <c r="E291" s="30">
        <v>1</v>
      </c>
      <c r="F291" s="30">
        <v>195650</v>
      </c>
      <c r="G291" s="30">
        <f t="shared" si="14"/>
        <v>234800</v>
      </c>
      <c r="H291" s="30">
        <f t="shared" si="15"/>
        <v>352200</v>
      </c>
      <c r="I291" s="212"/>
      <c r="J291" s="212"/>
      <c r="K291" s="212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</row>
    <row r="292" spans="1:67" s="149" customFormat="1" ht="15.75" customHeight="1">
      <c r="A292" s="36">
        <v>274</v>
      </c>
      <c r="B292" s="28" t="s">
        <v>526</v>
      </c>
      <c r="C292" s="29" t="s">
        <v>527</v>
      </c>
      <c r="D292" s="28" t="s">
        <v>61</v>
      </c>
      <c r="E292" s="30">
        <v>1</v>
      </c>
      <c r="F292" s="30">
        <v>136750</v>
      </c>
      <c r="G292" s="30">
        <f t="shared" si="14"/>
        <v>164100</v>
      </c>
      <c r="H292" s="30">
        <f t="shared" si="15"/>
        <v>246200</v>
      </c>
      <c r="I292" s="212"/>
      <c r="J292" s="212"/>
      <c r="K292" s="212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</row>
    <row r="293" spans="1:67" s="11" customFormat="1" ht="20.25" customHeight="1">
      <c r="A293" s="37">
        <v>275</v>
      </c>
      <c r="B293" s="37" t="s">
        <v>528</v>
      </c>
      <c r="C293" s="38" t="s">
        <v>529</v>
      </c>
      <c r="D293" s="39" t="s">
        <v>530</v>
      </c>
      <c r="E293" s="40">
        <v>1</v>
      </c>
      <c r="F293" s="40">
        <f>SUM(F294,F296:F297)+E295*F295+E298*F298</f>
        <v>45500</v>
      </c>
      <c r="G293" s="40">
        <f>SUM(G294,G296:G297)+E295*G295+E298*G298</f>
        <v>54500</v>
      </c>
      <c r="H293" s="40">
        <f>SUM(H294,H296:H297)+E295*H295+E298*H298</f>
        <v>82000</v>
      </c>
      <c r="I293" s="212"/>
      <c r="J293" s="212"/>
      <c r="K293" s="212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</row>
    <row r="294" spans="1:67" s="149" customFormat="1" ht="15.75" customHeight="1" outlineLevel="1">
      <c r="A294" s="36"/>
      <c r="B294" s="28" t="s">
        <v>531</v>
      </c>
      <c r="C294" s="29" t="s">
        <v>532</v>
      </c>
      <c r="D294" s="28" t="s">
        <v>271</v>
      </c>
      <c r="E294" s="30">
        <v>1</v>
      </c>
      <c r="F294" s="30">
        <v>8000</v>
      </c>
      <c r="G294" s="30">
        <f>ROUND(F294*1.2,-2)</f>
        <v>9600</v>
      </c>
      <c r="H294" s="30">
        <f>ROUND(F294*1.8,-2)</f>
        <v>14400</v>
      </c>
      <c r="I294" s="212"/>
      <c r="J294" s="212"/>
      <c r="K294" s="212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</row>
    <row r="295" spans="1:67" ht="15.75" customHeight="1" outlineLevel="1">
      <c r="A295" s="36"/>
      <c r="B295" s="28" t="s">
        <v>533</v>
      </c>
      <c r="C295" s="29" t="s">
        <v>534</v>
      </c>
      <c r="D295" s="28" t="s">
        <v>535</v>
      </c>
      <c r="E295" s="30">
        <v>2</v>
      </c>
      <c r="F295" s="30">
        <v>4700</v>
      </c>
      <c r="G295" s="30">
        <f>ROUND(F295*1.2,-2)</f>
        <v>5600</v>
      </c>
      <c r="H295" s="30">
        <f>ROUND(F295*1.8,-2)</f>
        <v>8500</v>
      </c>
      <c r="I295" s="212"/>
      <c r="J295" s="212"/>
      <c r="K295" s="212"/>
    </row>
    <row r="296" spans="1:67" ht="15.75" customHeight="1" outlineLevel="1">
      <c r="A296" s="36"/>
      <c r="B296" s="28" t="s">
        <v>536</v>
      </c>
      <c r="C296" s="29" t="s">
        <v>529</v>
      </c>
      <c r="D296" s="28" t="s">
        <v>128</v>
      </c>
      <c r="E296" s="30">
        <v>1</v>
      </c>
      <c r="F296" s="30">
        <v>2100</v>
      </c>
      <c r="G296" s="30">
        <f>ROUND(F296*1.2,-2)</f>
        <v>2500</v>
      </c>
      <c r="H296" s="30">
        <f>ROUND(F296*1.8,-2)</f>
        <v>3800</v>
      </c>
      <c r="I296" s="212"/>
      <c r="J296" s="212"/>
      <c r="K296" s="212"/>
    </row>
    <row r="297" spans="1:67" s="117" customFormat="1" ht="15.75" customHeight="1" outlineLevel="1">
      <c r="A297" s="36"/>
      <c r="B297" s="28" t="s">
        <v>537</v>
      </c>
      <c r="C297" s="29" t="s">
        <v>538</v>
      </c>
      <c r="D297" s="28" t="s">
        <v>539</v>
      </c>
      <c r="E297" s="30">
        <v>1</v>
      </c>
      <c r="F297" s="30">
        <v>8000</v>
      </c>
      <c r="G297" s="30">
        <f>ROUND(F297*1.2,-2)</f>
        <v>9600</v>
      </c>
      <c r="H297" s="30">
        <f>ROUND(F297*1.8,-2)</f>
        <v>14400</v>
      </c>
      <c r="I297" s="212"/>
      <c r="J297" s="212"/>
      <c r="K297" s="212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</row>
    <row r="298" spans="1:67" s="149" customFormat="1" ht="15.75" customHeight="1" outlineLevel="1">
      <c r="A298" s="36"/>
      <c r="B298" s="28" t="s">
        <v>540</v>
      </c>
      <c r="C298" s="29" t="s">
        <v>541</v>
      </c>
      <c r="D298" s="28" t="s">
        <v>535</v>
      </c>
      <c r="E298" s="30">
        <v>3</v>
      </c>
      <c r="F298" s="30">
        <v>6000</v>
      </c>
      <c r="G298" s="30">
        <f>ROUND(F298*1.2,-2)</f>
        <v>7200</v>
      </c>
      <c r="H298" s="30">
        <f>ROUND(F298*1.8,-2)</f>
        <v>10800</v>
      </c>
      <c r="I298" s="212"/>
      <c r="J298" s="212"/>
      <c r="K298" s="212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</row>
    <row r="299" spans="1:67" s="9" customFormat="1" ht="17.25" customHeight="1">
      <c r="A299" s="32"/>
      <c r="B299" s="32"/>
      <c r="C299" s="33" t="s">
        <v>542</v>
      </c>
      <c r="D299" s="32"/>
      <c r="E299" s="34"/>
      <c r="F299" s="34"/>
      <c r="G299" s="35"/>
      <c r="H299" s="35"/>
      <c r="I299" s="212"/>
      <c r="J299" s="212"/>
      <c r="K299" s="212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</row>
    <row r="300" spans="1:67" ht="15.75" customHeight="1">
      <c r="A300" s="36">
        <v>276</v>
      </c>
      <c r="B300" s="28" t="s">
        <v>543</v>
      </c>
      <c r="C300" s="29" t="s">
        <v>544</v>
      </c>
      <c r="D300" s="28" t="s">
        <v>51</v>
      </c>
      <c r="E300" s="30">
        <v>1</v>
      </c>
      <c r="F300" s="30">
        <v>6000</v>
      </c>
      <c r="G300" s="30">
        <f t="shared" ref="G300:G330" si="16">ROUND(F300*1.2,-2)</f>
        <v>7200</v>
      </c>
      <c r="H300" s="30">
        <f t="shared" ref="H300:H330" si="17">ROUND(F300*1.8,-2)</f>
        <v>10800</v>
      </c>
      <c r="I300" s="212"/>
      <c r="J300" s="212"/>
      <c r="K300" s="212"/>
    </row>
    <row r="301" spans="1:67" s="117" customFormat="1" ht="15.75" customHeight="1">
      <c r="A301" s="36">
        <v>277</v>
      </c>
      <c r="B301" s="28" t="s">
        <v>545</v>
      </c>
      <c r="C301" s="29" t="s">
        <v>6747</v>
      </c>
      <c r="D301" s="28" t="s">
        <v>271</v>
      </c>
      <c r="E301" s="30">
        <v>1</v>
      </c>
      <c r="F301" s="30">
        <v>170000</v>
      </c>
      <c r="G301" s="30">
        <f t="shared" si="16"/>
        <v>204000</v>
      </c>
      <c r="H301" s="30">
        <f t="shared" si="17"/>
        <v>306000</v>
      </c>
      <c r="I301" s="212"/>
      <c r="J301" s="212"/>
      <c r="K301" s="212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</row>
    <row r="302" spans="1:67" s="117" customFormat="1" ht="15.75" customHeight="1">
      <c r="A302" s="36">
        <v>278</v>
      </c>
      <c r="B302" s="28" t="s">
        <v>6748</v>
      </c>
      <c r="C302" s="29" t="s">
        <v>6749</v>
      </c>
      <c r="D302" s="28" t="s">
        <v>271</v>
      </c>
      <c r="E302" s="30">
        <v>1</v>
      </c>
      <c r="F302" s="30">
        <v>190000</v>
      </c>
      <c r="G302" s="30">
        <f>ROUND(F302*1.2,-2)</f>
        <v>228000</v>
      </c>
      <c r="H302" s="30">
        <f>ROUND(F302*1.8,-2)</f>
        <v>342000</v>
      </c>
      <c r="I302" s="212"/>
      <c r="J302" s="212"/>
      <c r="K302" s="212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</row>
    <row r="303" spans="1:67" s="117" customFormat="1" ht="15.75" customHeight="1">
      <c r="A303" s="36">
        <v>279</v>
      </c>
      <c r="B303" s="28" t="s">
        <v>546</v>
      </c>
      <c r="C303" s="29" t="s">
        <v>6750</v>
      </c>
      <c r="D303" s="28" t="s">
        <v>271</v>
      </c>
      <c r="E303" s="30">
        <v>1</v>
      </c>
      <c r="F303" s="30">
        <v>230000</v>
      </c>
      <c r="G303" s="30">
        <f t="shared" si="16"/>
        <v>276000</v>
      </c>
      <c r="H303" s="30">
        <f t="shared" si="17"/>
        <v>414000</v>
      </c>
      <c r="I303" s="212"/>
      <c r="J303" s="212"/>
      <c r="K303" s="212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</row>
    <row r="304" spans="1:67" s="117" customFormat="1" ht="15.75" customHeight="1">
      <c r="A304" s="36">
        <v>280</v>
      </c>
      <c r="B304" s="28" t="s">
        <v>6751</v>
      </c>
      <c r="C304" s="29" t="s">
        <v>6752</v>
      </c>
      <c r="D304" s="28" t="s">
        <v>271</v>
      </c>
      <c r="E304" s="30">
        <v>1</v>
      </c>
      <c r="F304" s="30">
        <v>250000</v>
      </c>
      <c r="G304" s="30">
        <f>ROUND(F304*1.2,-2)</f>
        <v>300000</v>
      </c>
      <c r="H304" s="30">
        <f>ROUND(F304*1.8,-2)</f>
        <v>450000</v>
      </c>
      <c r="I304" s="212"/>
      <c r="J304" s="212"/>
      <c r="K304" s="212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</row>
    <row r="305" spans="1:67" ht="15.75" customHeight="1">
      <c r="A305" s="36">
        <v>281</v>
      </c>
      <c r="B305" s="28" t="s">
        <v>547</v>
      </c>
      <c r="C305" s="29" t="s">
        <v>548</v>
      </c>
      <c r="D305" s="28" t="s">
        <v>271</v>
      </c>
      <c r="E305" s="30">
        <v>1</v>
      </c>
      <c r="F305" s="30">
        <v>36000</v>
      </c>
      <c r="G305" s="30">
        <f t="shared" si="16"/>
        <v>43200</v>
      </c>
      <c r="H305" s="30">
        <f t="shared" si="17"/>
        <v>64800</v>
      </c>
      <c r="I305" s="212"/>
      <c r="J305" s="212"/>
      <c r="K305" s="212"/>
    </row>
    <row r="306" spans="1:67" ht="15.75" customHeight="1">
      <c r="A306" s="36">
        <v>282</v>
      </c>
      <c r="B306" s="28" t="s">
        <v>549</v>
      </c>
      <c r="C306" s="29" t="s">
        <v>550</v>
      </c>
      <c r="D306" s="28" t="s">
        <v>61</v>
      </c>
      <c r="E306" s="30">
        <v>1</v>
      </c>
      <c r="F306" s="30">
        <v>63000</v>
      </c>
      <c r="G306" s="30">
        <f t="shared" si="16"/>
        <v>75600</v>
      </c>
      <c r="H306" s="30">
        <f t="shared" si="17"/>
        <v>113400</v>
      </c>
      <c r="I306" s="212"/>
      <c r="J306" s="212"/>
      <c r="K306" s="212"/>
    </row>
    <row r="307" spans="1:67" s="117" customFormat="1" ht="15.75" customHeight="1">
      <c r="A307" s="36">
        <v>283</v>
      </c>
      <c r="B307" s="28" t="s">
        <v>551</v>
      </c>
      <c r="C307" s="29" t="s">
        <v>552</v>
      </c>
      <c r="D307" s="28" t="s">
        <v>15</v>
      </c>
      <c r="E307" s="30">
        <v>1</v>
      </c>
      <c r="F307" s="30">
        <v>13900</v>
      </c>
      <c r="G307" s="30">
        <f t="shared" si="16"/>
        <v>16700</v>
      </c>
      <c r="H307" s="30">
        <f t="shared" si="17"/>
        <v>25000</v>
      </c>
      <c r="I307" s="212"/>
      <c r="J307" s="212"/>
      <c r="K307" s="212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</row>
    <row r="308" spans="1:67" ht="31">
      <c r="A308" s="36">
        <v>284</v>
      </c>
      <c r="B308" s="28" t="s">
        <v>553</v>
      </c>
      <c r="C308" s="29" t="s">
        <v>554</v>
      </c>
      <c r="D308" s="28" t="s">
        <v>15</v>
      </c>
      <c r="E308" s="30">
        <v>1</v>
      </c>
      <c r="F308" s="30">
        <v>13400</v>
      </c>
      <c r="G308" s="30">
        <f t="shared" si="16"/>
        <v>16100</v>
      </c>
      <c r="H308" s="30">
        <f t="shared" si="17"/>
        <v>24100</v>
      </c>
      <c r="I308" s="212"/>
      <c r="J308" s="212"/>
      <c r="K308" s="212"/>
    </row>
    <row r="309" spans="1:67" ht="31">
      <c r="A309" s="36">
        <v>285</v>
      </c>
      <c r="B309" s="28" t="s">
        <v>555</v>
      </c>
      <c r="C309" s="29" t="s">
        <v>556</v>
      </c>
      <c r="D309" s="28" t="s">
        <v>15</v>
      </c>
      <c r="E309" s="30">
        <v>1</v>
      </c>
      <c r="F309" s="30">
        <v>13400</v>
      </c>
      <c r="G309" s="30">
        <f t="shared" si="16"/>
        <v>16100</v>
      </c>
      <c r="H309" s="30">
        <f t="shared" si="17"/>
        <v>24100</v>
      </c>
      <c r="I309" s="212"/>
      <c r="J309" s="212"/>
      <c r="K309" s="212"/>
    </row>
    <row r="310" spans="1:67" ht="15.75" customHeight="1">
      <c r="A310" s="36">
        <v>286</v>
      </c>
      <c r="B310" s="28" t="s">
        <v>557</v>
      </c>
      <c r="C310" s="29" t="s">
        <v>558</v>
      </c>
      <c r="D310" s="28" t="s">
        <v>15</v>
      </c>
      <c r="E310" s="30">
        <v>1</v>
      </c>
      <c r="F310" s="51">
        <v>13900</v>
      </c>
      <c r="G310" s="30">
        <f>ROUND(F310*1.2,-2)</f>
        <v>16700</v>
      </c>
      <c r="H310" s="30">
        <f>ROUND(F310*1.8,-2)</f>
        <v>25000</v>
      </c>
      <c r="I310" s="212"/>
      <c r="J310" s="212"/>
      <c r="K310" s="212"/>
    </row>
    <row r="311" spans="1:67" ht="15.75" customHeight="1">
      <c r="A311" s="36">
        <v>287</v>
      </c>
      <c r="B311" s="28" t="s">
        <v>559</v>
      </c>
      <c r="C311" s="29" t="s">
        <v>560</v>
      </c>
      <c r="D311" s="28" t="s">
        <v>271</v>
      </c>
      <c r="E311" s="30">
        <v>1</v>
      </c>
      <c r="F311" s="30">
        <v>41100</v>
      </c>
      <c r="G311" s="30">
        <f t="shared" si="16"/>
        <v>49300</v>
      </c>
      <c r="H311" s="30">
        <f t="shared" si="17"/>
        <v>74000</v>
      </c>
      <c r="I311" s="212"/>
      <c r="J311" s="212"/>
      <c r="K311" s="212"/>
    </row>
    <row r="312" spans="1:67" ht="15.75" customHeight="1">
      <c r="A312" s="36">
        <v>288</v>
      </c>
      <c r="B312" s="28" t="s">
        <v>561</v>
      </c>
      <c r="C312" s="29" t="s">
        <v>562</v>
      </c>
      <c r="D312" s="28" t="s">
        <v>271</v>
      </c>
      <c r="E312" s="30">
        <v>1</v>
      </c>
      <c r="F312" s="30">
        <v>100000</v>
      </c>
      <c r="G312" s="30">
        <f t="shared" si="16"/>
        <v>120000</v>
      </c>
      <c r="H312" s="30">
        <f t="shared" si="17"/>
        <v>180000</v>
      </c>
      <c r="I312" s="212"/>
      <c r="J312" s="212"/>
      <c r="K312" s="212"/>
    </row>
    <row r="313" spans="1:67" ht="34.5" customHeight="1">
      <c r="A313" s="36">
        <v>289</v>
      </c>
      <c r="B313" s="28" t="s">
        <v>563</v>
      </c>
      <c r="C313" s="29" t="s">
        <v>564</v>
      </c>
      <c r="D313" s="28" t="s">
        <v>15</v>
      </c>
      <c r="E313" s="30">
        <v>1</v>
      </c>
      <c r="F313" s="30">
        <v>11500</v>
      </c>
      <c r="G313" s="30">
        <f t="shared" si="16"/>
        <v>13800</v>
      </c>
      <c r="H313" s="30">
        <f t="shared" si="17"/>
        <v>20700</v>
      </c>
      <c r="I313" s="212"/>
      <c r="J313" s="212"/>
      <c r="K313" s="212"/>
    </row>
    <row r="314" spans="1:67" ht="31.5" customHeight="1">
      <c r="A314" s="36">
        <v>290</v>
      </c>
      <c r="B314" s="28" t="s">
        <v>565</v>
      </c>
      <c r="C314" s="29" t="s">
        <v>566</v>
      </c>
      <c r="D314" s="28" t="s">
        <v>15</v>
      </c>
      <c r="E314" s="30">
        <v>1</v>
      </c>
      <c r="F314" s="30">
        <v>11000</v>
      </c>
      <c r="G314" s="30">
        <f t="shared" si="16"/>
        <v>13200</v>
      </c>
      <c r="H314" s="30">
        <f t="shared" si="17"/>
        <v>19800</v>
      </c>
      <c r="I314" s="212"/>
      <c r="J314" s="212"/>
      <c r="K314" s="212"/>
    </row>
    <row r="315" spans="1:67" ht="31.5" customHeight="1">
      <c r="A315" s="36">
        <v>291</v>
      </c>
      <c r="B315" s="28" t="s">
        <v>567</v>
      </c>
      <c r="C315" s="29" t="s">
        <v>568</v>
      </c>
      <c r="D315" s="28" t="s">
        <v>15</v>
      </c>
      <c r="E315" s="30">
        <v>1</v>
      </c>
      <c r="F315" s="30">
        <v>10000</v>
      </c>
      <c r="G315" s="30">
        <f t="shared" si="16"/>
        <v>12000</v>
      </c>
      <c r="H315" s="30">
        <f t="shared" si="17"/>
        <v>18000</v>
      </c>
      <c r="I315" s="212"/>
      <c r="J315" s="212"/>
      <c r="K315" s="212"/>
    </row>
    <row r="316" spans="1:67" ht="31.5" customHeight="1">
      <c r="A316" s="36">
        <v>292</v>
      </c>
      <c r="B316" s="28" t="s">
        <v>569</v>
      </c>
      <c r="C316" s="29" t="s">
        <v>570</v>
      </c>
      <c r="D316" s="28" t="s">
        <v>15</v>
      </c>
      <c r="E316" s="30">
        <v>1</v>
      </c>
      <c r="F316" s="30">
        <v>9600</v>
      </c>
      <c r="G316" s="30">
        <f t="shared" si="16"/>
        <v>11500</v>
      </c>
      <c r="H316" s="30">
        <f t="shared" si="17"/>
        <v>17300</v>
      </c>
      <c r="I316" s="212"/>
      <c r="J316" s="212"/>
      <c r="K316" s="212"/>
    </row>
    <row r="317" spans="1:67" ht="31.5" customHeight="1">
      <c r="A317" s="36">
        <v>293</v>
      </c>
      <c r="B317" s="28" t="s">
        <v>571</v>
      </c>
      <c r="C317" s="29" t="s">
        <v>572</v>
      </c>
      <c r="D317" s="28" t="s">
        <v>15</v>
      </c>
      <c r="E317" s="30">
        <v>1</v>
      </c>
      <c r="F317" s="30">
        <v>13900</v>
      </c>
      <c r="G317" s="30">
        <f t="shared" si="16"/>
        <v>16700</v>
      </c>
      <c r="H317" s="30">
        <f t="shared" si="17"/>
        <v>25000</v>
      </c>
      <c r="I317" s="212"/>
      <c r="J317" s="212"/>
      <c r="K317" s="212"/>
    </row>
    <row r="318" spans="1:67" ht="31.5" customHeight="1">
      <c r="A318" s="36">
        <v>294</v>
      </c>
      <c r="B318" s="28" t="s">
        <v>573</v>
      </c>
      <c r="C318" s="29" t="s">
        <v>574</v>
      </c>
      <c r="D318" s="28" t="s">
        <v>15</v>
      </c>
      <c r="E318" s="30">
        <v>1</v>
      </c>
      <c r="F318" s="30">
        <v>9700</v>
      </c>
      <c r="G318" s="30">
        <f t="shared" si="16"/>
        <v>11600</v>
      </c>
      <c r="H318" s="30">
        <f t="shared" si="17"/>
        <v>17500</v>
      </c>
      <c r="I318" s="212"/>
      <c r="J318" s="212"/>
      <c r="K318" s="212"/>
    </row>
    <row r="319" spans="1:67" ht="31.5" customHeight="1">
      <c r="A319" s="36">
        <v>295</v>
      </c>
      <c r="B319" s="28" t="s">
        <v>575</v>
      </c>
      <c r="C319" s="29" t="s">
        <v>576</v>
      </c>
      <c r="D319" s="28" t="s">
        <v>15</v>
      </c>
      <c r="E319" s="30">
        <v>1</v>
      </c>
      <c r="F319" s="30">
        <v>7000</v>
      </c>
      <c r="G319" s="30">
        <f t="shared" si="16"/>
        <v>8400</v>
      </c>
      <c r="H319" s="30">
        <f t="shared" si="17"/>
        <v>12600</v>
      </c>
      <c r="I319" s="212"/>
      <c r="J319" s="212"/>
      <c r="K319" s="212"/>
    </row>
    <row r="320" spans="1:67" ht="15.75" customHeight="1">
      <c r="A320" s="36">
        <v>296</v>
      </c>
      <c r="B320" s="28" t="s">
        <v>577</v>
      </c>
      <c r="C320" s="29" t="s">
        <v>578</v>
      </c>
      <c r="D320" s="28" t="s">
        <v>271</v>
      </c>
      <c r="E320" s="30">
        <v>1</v>
      </c>
      <c r="F320" s="30">
        <v>8600</v>
      </c>
      <c r="G320" s="30">
        <f t="shared" si="16"/>
        <v>10300</v>
      </c>
      <c r="H320" s="30">
        <f t="shared" si="17"/>
        <v>15500</v>
      </c>
      <c r="I320" s="212"/>
      <c r="J320" s="212"/>
      <c r="K320" s="212"/>
    </row>
    <row r="321" spans="1:67" ht="15.75" customHeight="1">
      <c r="A321" s="36">
        <v>297</v>
      </c>
      <c r="B321" s="28" t="s">
        <v>579</v>
      </c>
      <c r="C321" s="29" t="s">
        <v>580</v>
      </c>
      <c r="D321" s="28" t="s">
        <v>271</v>
      </c>
      <c r="E321" s="30">
        <v>1</v>
      </c>
      <c r="F321" s="30">
        <v>6700</v>
      </c>
      <c r="G321" s="30">
        <f t="shared" si="16"/>
        <v>8000</v>
      </c>
      <c r="H321" s="30">
        <f t="shared" si="17"/>
        <v>12100</v>
      </c>
      <c r="I321" s="212"/>
      <c r="J321" s="212"/>
      <c r="K321" s="212"/>
    </row>
    <row r="322" spans="1:67" ht="15.75" customHeight="1">
      <c r="A322" s="36">
        <v>298</v>
      </c>
      <c r="B322" s="28" t="s">
        <v>581</v>
      </c>
      <c r="C322" s="29" t="s">
        <v>6596</v>
      </c>
      <c r="D322" s="28" t="s">
        <v>271</v>
      </c>
      <c r="E322" s="30">
        <v>1</v>
      </c>
      <c r="F322" s="30">
        <v>5600</v>
      </c>
      <c r="G322" s="30">
        <f t="shared" si="16"/>
        <v>6700</v>
      </c>
      <c r="H322" s="30">
        <f t="shared" si="17"/>
        <v>10100</v>
      </c>
      <c r="I322" s="212"/>
      <c r="J322" s="212"/>
      <c r="K322" s="212"/>
    </row>
    <row r="323" spans="1:67" ht="15.75" customHeight="1">
      <c r="A323" s="36">
        <v>299</v>
      </c>
      <c r="B323" s="28" t="s">
        <v>582</v>
      </c>
      <c r="C323" s="29" t="s">
        <v>583</v>
      </c>
      <c r="D323" s="28" t="s">
        <v>271</v>
      </c>
      <c r="E323" s="30">
        <v>1</v>
      </c>
      <c r="F323" s="30">
        <v>6000</v>
      </c>
      <c r="G323" s="30">
        <f t="shared" si="16"/>
        <v>7200</v>
      </c>
      <c r="H323" s="30">
        <f t="shared" si="17"/>
        <v>10800</v>
      </c>
      <c r="I323" s="212"/>
      <c r="J323" s="212"/>
      <c r="K323" s="212"/>
    </row>
    <row r="324" spans="1:67" ht="15.75" customHeight="1">
      <c r="A324" s="36">
        <v>300</v>
      </c>
      <c r="B324" s="28" t="s">
        <v>584</v>
      </c>
      <c r="C324" s="29" t="s">
        <v>6597</v>
      </c>
      <c r="D324" s="28" t="s">
        <v>271</v>
      </c>
      <c r="E324" s="30">
        <v>1</v>
      </c>
      <c r="F324" s="30">
        <v>5100</v>
      </c>
      <c r="G324" s="30">
        <f t="shared" si="16"/>
        <v>6100</v>
      </c>
      <c r="H324" s="30">
        <f t="shared" si="17"/>
        <v>9200</v>
      </c>
      <c r="I324" s="212"/>
      <c r="J324" s="212"/>
      <c r="K324" s="212"/>
    </row>
    <row r="325" spans="1:67" ht="31.5" customHeight="1">
      <c r="A325" s="36">
        <v>301</v>
      </c>
      <c r="B325" s="28" t="s">
        <v>585</v>
      </c>
      <c r="C325" s="29" t="s">
        <v>586</v>
      </c>
      <c r="D325" s="28" t="s">
        <v>271</v>
      </c>
      <c r="E325" s="30">
        <v>1</v>
      </c>
      <c r="F325" s="30">
        <v>7000</v>
      </c>
      <c r="G325" s="30">
        <f t="shared" si="16"/>
        <v>8400</v>
      </c>
      <c r="H325" s="30">
        <f t="shared" si="17"/>
        <v>12600</v>
      </c>
      <c r="I325" s="212"/>
      <c r="J325" s="212"/>
      <c r="K325" s="212"/>
    </row>
    <row r="326" spans="1:67" ht="15.75" customHeight="1">
      <c r="A326" s="36">
        <v>302</v>
      </c>
      <c r="B326" s="28" t="s">
        <v>587</v>
      </c>
      <c r="C326" s="29" t="s">
        <v>588</v>
      </c>
      <c r="D326" s="28" t="s">
        <v>271</v>
      </c>
      <c r="E326" s="30">
        <v>1</v>
      </c>
      <c r="F326" s="30">
        <v>6000</v>
      </c>
      <c r="G326" s="30">
        <f t="shared" si="16"/>
        <v>7200</v>
      </c>
      <c r="H326" s="30">
        <f t="shared" si="17"/>
        <v>10800</v>
      </c>
      <c r="I326" s="212"/>
      <c r="J326" s="212"/>
      <c r="K326" s="212"/>
    </row>
    <row r="327" spans="1:67" ht="15.75" customHeight="1">
      <c r="A327" s="36">
        <v>303</v>
      </c>
      <c r="B327" s="28" t="s">
        <v>589</v>
      </c>
      <c r="C327" s="29" t="s">
        <v>590</v>
      </c>
      <c r="D327" s="28" t="s">
        <v>15</v>
      </c>
      <c r="E327" s="30">
        <v>1</v>
      </c>
      <c r="F327" s="30">
        <v>19700</v>
      </c>
      <c r="G327" s="30">
        <f t="shared" si="16"/>
        <v>23600</v>
      </c>
      <c r="H327" s="30">
        <f t="shared" si="17"/>
        <v>35500</v>
      </c>
      <c r="I327" s="212"/>
      <c r="J327" s="212"/>
      <c r="K327" s="212"/>
    </row>
    <row r="328" spans="1:67" ht="31.5" customHeight="1">
      <c r="A328" s="36">
        <v>304</v>
      </c>
      <c r="B328" s="28" t="s">
        <v>591</v>
      </c>
      <c r="C328" s="29" t="s">
        <v>6753</v>
      </c>
      <c r="D328" s="28" t="s">
        <v>271</v>
      </c>
      <c r="E328" s="30">
        <v>1</v>
      </c>
      <c r="F328" s="30">
        <v>250400</v>
      </c>
      <c r="G328" s="30">
        <f t="shared" si="16"/>
        <v>300500</v>
      </c>
      <c r="H328" s="30">
        <f t="shared" si="17"/>
        <v>450700</v>
      </c>
      <c r="I328" s="212"/>
      <c r="J328" s="212"/>
      <c r="K328" s="212"/>
    </row>
    <row r="329" spans="1:67" ht="15.75" customHeight="1">
      <c r="A329" s="36">
        <v>305</v>
      </c>
      <c r="B329" s="28" t="s">
        <v>592</v>
      </c>
      <c r="C329" s="29" t="s">
        <v>6754</v>
      </c>
      <c r="D329" s="28" t="s">
        <v>271</v>
      </c>
      <c r="E329" s="30">
        <v>1</v>
      </c>
      <c r="F329" s="30">
        <v>346000</v>
      </c>
      <c r="G329" s="30">
        <f t="shared" si="16"/>
        <v>415200</v>
      </c>
      <c r="H329" s="30">
        <f t="shared" si="17"/>
        <v>622800</v>
      </c>
      <c r="I329" s="212"/>
      <c r="J329" s="212"/>
      <c r="K329" s="212"/>
    </row>
    <row r="330" spans="1:67" ht="15.75" customHeight="1">
      <c r="A330" s="36">
        <v>306</v>
      </c>
      <c r="B330" s="28" t="s">
        <v>5933</v>
      </c>
      <c r="C330" s="29" t="s">
        <v>5932</v>
      </c>
      <c r="D330" s="28" t="s">
        <v>271</v>
      </c>
      <c r="E330" s="30">
        <v>1</v>
      </c>
      <c r="F330" s="30">
        <v>5000</v>
      </c>
      <c r="G330" s="30">
        <f t="shared" si="16"/>
        <v>6000</v>
      </c>
      <c r="H330" s="30">
        <f t="shared" si="17"/>
        <v>9000</v>
      </c>
      <c r="I330" s="212"/>
      <c r="J330" s="212"/>
      <c r="K330" s="212"/>
    </row>
    <row r="331" spans="1:67" s="9" customFormat="1" ht="21" customHeight="1">
      <c r="A331" s="32"/>
      <c r="B331" s="32"/>
      <c r="C331" s="33" t="s">
        <v>593</v>
      </c>
      <c r="D331" s="32"/>
      <c r="E331" s="34"/>
      <c r="F331" s="34"/>
      <c r="G331" s="35"/>
      <c r="H331" s="35"/>
      <c r="I331" s="212"/>
      <c r="J331" s="212"/>
      <c r="K331" s="212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</row>
    <row r="332" spans="1:67" ht="15.75" customHeight="1">
      <c r="A332" s="36">
        <v>307</v>
      </c>
      <c r="B332" s="28" t="s">
        <v>594</v>
      </c>
      <c r="C332" s="29" t="s">
        <v>595</v>
      </c>
      <c r="D332" s="28" t="s">
        <v>271</v>
      </c>
      <c r="E332" s="30">
        <v>1</v>
      </c>
      <c r="F332" s="30">
        <v>18000</v>
      </c>
      <c r="G332" s="30">
        <f t="shared" ref="G332:G354" si="18">ROUND(F332*1.2,-2)</f>
        <v>21600</v>
      </c>
      <c r="H332" s="30">
        <f t="shared" ref="H332:H354" si="19">ROUND(F332*1.8,-2)</f>
        <v>32400</v>
      </c>
      <c r="I332" s="212"/>
      <c r="J332" s="212"/>
      <c r="K332" s="212"/>
    </row>
    <row r="333" spans="1:67" ht="15.75" customHeight="1">
      <c r="A333" s="36">
        <v>308</v>
      </c>
      <c r="B333" s="28" t="s">
        <v>596</v>
      </c>
      <c r="C333" s="29" t="s">
        <v>597</v>
      </c>
      <c r="D333" s="28" t="s">
        <v>271</v>
      </c>
      <c r="E333" s="30">
        <v>1</v>
      </c>
      <c r="F333" s="30">
        <v>12000</v>
      </c>
      <c r="G333" s="30">
        <f t="shared" si="18"/>
        <v>14400</v>
      </c>
      <c r="H333" s="30">
        <f t="shared" si="19"/>
        <v>21600</v>
      </c>
      <c r="I333" s="212"/>
      <c r="J333" s="212"/>
      <c r="K333" s="212"/>
    </row>
    <row r="334" spans="1:67" s="149" customFormat="1" ht="31.5" customHeight="1">
      <c r="A334" s="36">
        <v>309</v>
      </c>
      <c r="B334" s="28" t="s">
        <v>598</v>
      </c>
      <c r="C334" s="29" t="s">
        <v>599</v>
      </c>
      <c r="D334" s="28" t="s">
        <v>271</v>
      </c>
      <c r="E334" s="30">
        <v>1</v>
      </c>
      <c r="F334" s="30">
        <v>5000</v>
      </c>
      <c r="G334" s="30">
        <f t="shared" si="18"/>
        <v>6000</v>
      </c>
      <c r="H334" s="30">
        <f t="shared" si="19"/>
        <v>9000</v>
      </c>
      <c r="I334" s="212"/>
      <c r="J334" s="212"/>
      <c r="K334" s="212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</row>
    <row r="335" spans="1:67" s="149" customFormat="1" ht="31.5" customHeight="1">
      <c r="A335" s="36">
        <v>310</v>
      </c>
      <c r="B335" s="28" t="s">
        <v>600</v>
      </c>
      <c r="C335" s="29" t="s">
        <v>601</v>
      </c>
      <c r="D335" s="28" t="s">
        <v>271</v>
      </c>
      <c r="E335" s="30">
        <v>1</v>
      </c>
      <c r="F335" s="30">
        <v>6000</v>
      </c>
      <c r="G335" s="30">
        <f t="shared" si="18"/>
        <v>7200</v>
      </c>
      <c r="H335" s="30">
        <f t="shared" si="19"/>
        <v>10800</v>
      </c>
      <c r="I335" s="212"/>
      <c r="J335" s="212"/>
      <c r="K335" s="212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</row>
    <row r="336" spans="1:67" s="149" customFormat="1" ht="31.5" customHeight="1">
      <c r="A336" s="36">
        <v>311</v>
      </c>
      <c r="B336" s="28" t="s">
        <v>602</v>
      </c>
      <c r="C336" s="29" t="s">
        <v>603</v>
      </c>
      <c r="D336" s="28" t="s">
        <v>271</v>
      </c>
      <c r="E336" s="30">
        <v>1</v>
      </c>
      <c r="F336" s="30">
        <v>6500</v>
      </c>
      <c r="G336" s="30">
        <f t="shared" si="18"/>
        <v>7800</v>
      </c>
      <c r="H336" s="30">
        <f t="shared" si="19"/>
        <v>11700</v>
      </c>
      <c r="I336" s="212"/>
      <c r="J336" s="212"/>
      <c r="K336" s="212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</row>
    <row r="337" spans="1:67" s="149" customFormat="1" ht="31.5" customHeight="1">
      <c r="A337" s="36">
        <v>312</v>
      </c>
      <c r="B337" s="28" t="s">
        <v>604</v>
      </c>
      <c r="C337" s="29" t="s">
        <v>605</v>
      </c>
      <c r="D337" s="28" t="s">
        <v>271</v>
      </c>
      <c r="E337" s="30">
        <v>1</v>
      </c>
      <c r="F337" s="30">
        <v>7000</v>
      </c>
      <c r="G337" s="30">
        <f t="shared" si="18"/>
        <v>8400</v>
      </c>
      <c r="H337" s="30">
        <f t="shared" si="19"/>
        <v>12600</v>
      </c>
      <c r="I337" s="212"/>
      <c r="J337" s="212"/>
      <c r="K337" s="212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</row>
    <row r="338" spans="1:67" ht="31.5" customHeight="1">
      <c r="A338" s="36">
        <v>313</v>
      </c>
      <c r="B338" s="28" t="s">
        <v>606</v>
      </c>
      <c r="C338" s="29" t="s">
        <v>607</v>
      </c>
      <c r="D338" s="28" t="s">
        <v>271</v>
      </c>
      <c r="E338" s="30">
        <v>1</v>
      </c>
      <c r="F338" s="30">
        <v>66400</v>
      </c>
      <c r="G338" s="30">
        <f t="shared" si="18"/>
        <v>79700</v>
      </c>
      <c r="H338" s="30">
        <f t="shared" si="19"/>
        <v>119500</v>
      </c>
      <c r="I338" s="212"/>
      <c r="J338" s="212"/>
      <c r="K338" s="212"/>
    </row>
    <row r="339" spans="1:67" ht="15.75" customHeight="1">
      <c r="A339" s="36">
        <v>314</v>
      </c>
      <c r="B339" s="28" t="s">
        <v>608</v>
      </c>
      <c r="C339" s="29" t="s">
        <v>609</v>
      </c>
      <c r="D339" s="28" t="s">
        <v>271</v>
      </c>
      <c r="E339" s="30">
        <v>1</v>
      </c>
      <c r="F339" s="30">
        <v>14500</v>
      </c>
      <c r="G339" s="30">
        <f t="shared" si="18"/>
        <v>17400</v>
      </c>
      <c r="H339" s="30">
        <f t="shared" si="19"/>
        <v>26100</v>
      </c>
      <c r="I339" s="212"/>
      <c r="J339" s="212"/>
      <c r="K339" s="212"/>
    </row>
    <row r="340" spans="1:67" ht="15.75" customHeight="1">
      <c r="A340" s="36">
        <v>315</v>
      </c>
      <c r="B340" s="28" t="s">
        <v>610</v>
      </c>
      <c r="C340" s="29" t="s">
        <v>611</v>
      </c>
      <c r="D340" s="28" t="s">
        <v>271</v>
      </c>
      <c r="E340" s="30">
        <v>1</v>
      </c>
      <c r="F340" s="30">
        <v>26600</v>
      </c>
      <c r="G340" s="30">
        <f t="shared" si="18"/>
        <v>31900</v>
      </c>
      <c r="H340" s="30">
        <f t="shared" si="19"/>
        <v>47900</v>
      </c>
      <c r="I340" s="212"/>
      <c r="J340" s="212"/>
      <c r="K340" s="212"/>
    </row>
    <row r="341" spans="1:67" ht="15.75" customHeight="1">
      <c r="A341" s="36">
        <v>316</v>
      </c>
      <c r="B341" s="28" t="s">
        <v>612</v>
      </c>
      <c r="C341" s="29" t="s">
        <v>613</v>
      </c>
      <c r="D341" s="28" t="s">
        <v>271</v>
      </c>
      <c r="E341" s="30">
        <v>1</v>
      </c>
      <c r="F341" s="30">
        <v>29200</v>
      </c>
      <c r="G341" s="30">
        <f t="shared" si="18"/>
        <v>35000</v>
      </c>
      <c r="H341" s="30">
        <f t="shared" si="19"/>
        <v>52600</v>
      </c>
      <c r="I341" s="212"/>
      <c r="J341" s="212"/>
      <c r="K341" s="212"/>
    </row>
    <row r="342" spans="1:67" ht="15.75" customHeight="1">
      <c r="A342" s="36">
        <v>317</v>
      </c>
      <c r="B342" s="28" t="s">
        <v>614</v>
      </c>
      <c r="C342" s="29" t="s">
        <v>615</v>
      </c>
      <c r="D342" s="28" t="s">
        <v>271</v>
      </c>
      <c r="E342" s="30">
        <v>1</v>
      </c>
      <c r="F342" s="30">
        <v>31800</v>
      </c>
      <c r="G342" s="30">
        <f t="shared" si="18"/>
        <v>38200</v>
      </c>
      <c r="H342" s="30">
        <f t="shared" si="19"/>
        <v>57200</v>
      </c>
      <c r="I342" s="212"/>
      <c r="J342" s="212"/>
      <c r="K342" s="212"/>
    </row>
    <row r="343" spans="1:67" ht="15.75" customHeight="1">
      <c r="A343" s="36">
        <v>318</v>
      </c>
      <c r="B343" s="28" t="s">
        <v>616</v>
      </c>
      <c r="C343" s="29" t="s">
        <v>617</v>
      </c>
      <c r="D343" s="28" t="s">
        <v>271</v>
      </c>
      <c r="E343" s="30">
        <v>1</v>
      </c>
      <c r="F343" s="30">
        <v>38100</v>
      </c>
      <c r="G343" s="30">
        <f t="shared" si="18"/>
        <v>45700</v>
      </c>
      <c r="H343" s="30">
        <f t="shared" si="19"/>
        <v>68600</v>
      </c>
      <c r="I343" s="212"/>
      <c r="J343" s="212"/>
      <c r="K343" s="212"/>
    </row>
    <row r="344" spans="1:67" ht="15.75" customHeight="1">
      <c r="A344" s="36">
        <v>319</v>
      </c>
      <c r="B344" s="28" t="s">
        <v>618</v>
      </c>
      <c r="C344" s="29" t="s">
        <v>619</v>
      </c>
      <c r="D344" s="28" t="s">
        <v>271</v>
      </c>
      <c r="E344" s="30">
        <v>1</v>
      </c>
      <c r="F344" s="30">
        <v>4800</v>
      </c>
      <c r="G344" s="30">
        <f t="shared" si="18"/>
        <v>5800</v>
      </c>
      <c r="H344" s="30">
        <f t="shared" si="19"/>
        <v>8600</v>
      </c>
      <c r="I344" s="212"/>
      <c r="J344" s="212"/>
      <c r="K344" s="212"/>
    </row>
    <row r="345" spans="1:67" ht="15.75" customHeight="1">
      <c r="A345" s="36">
        <v>320</v>
      </c>
      <c r="B345" s="28" t="s">
        <v>620</v>
      </c>
      <c r="C345" s="29" t="s">
        <v>621</v>
      </c>
      <c r="D345" s="28" t="s">
        <v>271</v>
      </c>
      <c r="E345" s="30">
        <v>1</v>
      </c>
      <c r="F345" s="30">
        <v>7900</v>
      </c>
      <c r="G345" s="30">
        <f t="shared" si="18"/>
        <v>9500</v>
      </c>
      <c r="H345" s="30">
        <f t="shared" si="19"/>
        <v>14200</v>
      </c>
      <c r="I345" s="212"/>
      <c r="J345" s="212"/>
      <c r="K345" s="212"/>
    </row>
    <row r="346" spans="1:67" ht="15.75" customHeight="1">
      <c r="A346" s="36">
        <v>321</v>
      </c>
      <c r="B346" s="28" t="s">
        <v>622</v>
      </c>
      <c r="C346" s="29" t="s">
        <v>623</v>
      </c>
      <c r="D346" s="28" t="s">
        <v>271</v>
      </c>
      <c r="E346" s="30">
        <v>1</v>
      </c>
      <c r="F346" s="30">
        <v>8400</v>
      </c>
      <c r="G346" s="30">
        <f t="shared" si="18"/>
        <v>10100</v>
      </c>
      <c r="H346" s="30">
        <f t="shared" si="19"/>
        <v>15100</v>
      </c>
      <c r="I346" s="212"/>
      <c r="J346" s="212"/>
      <c r="K346" s="212"/>
    </row>
    <row r="347" spans="1:67" s="149" customFormat="1" ht="15.75" customHeight="1">
      <c r="A347" s="36">
        <v>322</v>
      </c>
      <c r="B347" s="28" t="s">
        <v>624</v>
      </c>
      <c r="C347" s="29" t="s">
        <v>625</v>
      </c>
      <c r="D347" s="28" t="s">
        <v>271</v>
      </c>
      <c r="E347" s="30">
        <v>1</v>
      </c>
      <c r="F347" s="30">
        <v>3500</v>
      </c>
      <c r="G347" s="30">
        <f t="shared" si="18"/>
        <v>4200</v>
      </c>
      <c r="H347" s="30">
        <f t="shared" si="19"/>
        <v>6300</v>
      </c>
      <c r="I347" s="212"/>
      <c r="J347" s="212"/>
      <c r="K347" s="212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</row>
    <row r="348" spans="1:67" ht="15.75" customHeight="1">
      <c r="A348" s="36">
        <v>323</v>
      </c>
      <c r="B348" s="49" t="s">
        <v>626</v>
      </c>
      <c r="C348" s="50" t="s">
        <v>627</v>
      </c>
      <c r="D348" s="49" t="s">
        <v>271</v>
      </c>
      <c r="E348" s="51">
        <v>1</v>
      </c>
      <c r="F348" s="51">
        <v>7700</v>
      </c>
      <c r="G348" s="51">
        <f t="shared" si="18"/>
        <v>9200</v>
      </c>
      <c r="H348" s="51">
        <f t="shared" si="19"/>
        <v>13900</v>
      </c>
      <c r="I348" s="212"/>
      <c r="J348" s="212"/>
      <c r="K348" s="212"/>
    </row>
    <row r="349" spans="1:67" ht="15.75" customHeight="1">
      <c r="A349" s="36">
        <v>324</v>
      </c>
      <c r="B349" s="49" t="s">
        <v>628</v>
      </c>
      <c r="C349" s="50" t="s">
        <v>629</v>
      </c>
      <c r="D349" s="49" t="s">
        <v>271</v>
      </c>
      <c r="E349" s="51">
        <v>1</v>
      </c>
      <c r="F349" s="51">
        <v>9000</v>
      </c>
      <c r="G349" s="51">
        <f t="shared" si="18"/>
        <v>10800</v>
      </c>
      <c r="H349" s="51">
        <f t="shared" si="19"/>
        <v>16200</v>
      </c>
      <c r="I349" s="212"/>
      <c r="J349" s="212"/>
      <c r="K349" s="212"/>
    </row>
    <row r="350" spans="1:67" ht="15.75" customHeight="1">
      <c r="A350" s="36">
        <v>325</v>
      </c>
      <c r="B350" s="49" t="s">
        <v>630</v>
      </c>
      <c r="C350" s="50" t="s">
        <v>631</v>
      </c>
      <c r="D350" s="49" t="s">
        <v>271</v>
      </c>
      <c r="E350" s="51">
        <v>1</v>
      </c>
      <c r="F350" s="51">
        <v>6500</v>
      </c>
      <c r="G350" s="51">
        <f t="shared" si="18"/>
        <v>7800</v>
      </c>
      <c r="H350" s="51">
        <f t="shared" si="19"/>
        <v>11700</v>
      </c>
      <c r="I350" s="212"/>
      <c r="J350" s="212"/>
      <c r="K350" s="212"/>
    </row>
    <row r="351" spans="1:67" ht="15.75" customHeight="1">
      <c r="A351" s="36">
        <v>326</v>
      </c>
      <c r="B351" s="49" t="s">
        <v>632</v>
      </c>
      <c r="C351" s="50" t="s">
        <v>633</v>
      </c>
      <c r="D351" s="49" t="s">
        <v>271</v>
      </c>
      <c r="E351" s="51">
        <v>1</v>
      </c>
      <c r="F351" s="51">
        <v>7700</v>
      </c>
      <c r="G351" s="51">
        <f t="shared" si="18"/>
        <v>9200</v>
      </c>
      <c r="H351" s="51">
        <f t="shared" si="19"/>
        <v>13900</v>
      </c>
      <c r="I351" s="212"/>
      <c r="J351" s="212"/>
      <c r="K351" s="212"/>
    </row>
    <row r="352" spans="1:67" ht="15.75" customHeight="1">
      <c r="A352" s="36">
        <v>327</v>
      </c>
      <c r="B352" s="28" t="s">
        <v>634</v>
      </c>
      <c r="C352" s="29" t="s">
        <v>635</v>
      </c>
      <c r="D352" s="28" t="s">
        <v>271</v>
      </c>
      <c r="E352" s="30">
        <v>1</v>
      </c>
      <c r="F352" s="30">
        <v>3300</v>
      </c>
      <c r="G352" s="30">
        <f t="shared" si="18"/>
        <v>4000</v>
      </c>
      <c r="H352" s="30">
        <f t="shared" si="19"/>
        <v>5900</v>
      </c>
      <c r="I352" s="212"/>
      <c r="J352" s="212"/>
      <c r="K352" s="212"/>
    </row>
    <row r="353" spans="1:67" ht="15.75" customHeight="1">
      <c r="A353" s="36">
        <v>328</v>
      </c>
      <c r="B353" s="49" t="s">
        <v>636</v>
      </c>
      <c r="C353" s="50" t="s">
        <v>637</v>
      </c>
      <c r="D353" s="49" t="s">
        <v>271</v>
      </c>
      <c r="E353" s="51">
        <v>1</v>
      </c>
      <c r="F353" s="51">
        <v>7400</v>
      </c>
      <c r="G353" s="51">
        <f t="shared" si="18"/>
        <v>8900</v>
      </c>
      <c r="H353" s="51">
        <f t="shared" si="19"/>
        <v>13300</v>
      </c>
      <c r="I353" s="212"/>
      <c r="J353" s="212"/>
      <c r="K353" s="212"/>
    </row>
    <row r="354" spans="1:67" s="149" customFormat="1" ht="31">
      <c r="A354" s="36">
        <v>329</v>
      </c>
      <c r="B354" s="28" t="s">
        <v>638</v>
      </c>
      <c r="C354" s="29" t="s">
        <v>639</v>
      </c>
      <c r="D354" s="28" t="s">
        <v>271</v>
      </c>
      <c r="E354" s="30">
        <v>1</v>
      </c>
      <c r="F354" s="30">
        <v>6450</v>
      </c>
      <c r="G354" s="30">
        <f t="shared" si="18"/>
        <v>7700</v>
      </c>
      <c r="H354" s="30">
        <f t="shared" si="19"/>
        <v>11600</v>
      </c>
      <c r="I354" s="212"/>
      <c r="J354" s="212"/>
      <c r="K354" s="212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</row>
    <row r="355" spans="1:67" s="11" customFormat="1" ht="22.5" customHeight="1">
      <c r="A355" s="25"/>
      <c r="B355" s="25"/>
      <c r="C355" s="26" t="s">
        <v>640</v>
      </c>
      <c r="D355" s="25"/>
      <c r="E355" s="27"/>
      <c r="F355" s="27"/>
      <c r="G355" s="41"/>
      <c r="H355" s="41"/>
      <c r="I355" s="212"/>
      <c r="J355" s="212"/>
      <c r="K355" s="212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</row>
    <row r="356" spans="1:67" ht="15.75" customHeight="1">
      <c r="A356" s="36">
        <v>330</v>
      </c>
      <c r="B356" s="28" t="s">
        <v>641</v>
      </c>
      <c r="C356" s="29" t="s">
        <v>642</v>
      </c>
      <c r="D356" s="28" t="s">
        <v>51</v>
      </c>
      <c r="E356" s="30">
        <v>1</v>
      </c>
      <c r="F356" s="30">
        <v>2300</v>
      </c>
      <c r="G356" s="30">
        <f>ROUND(F356*1.2,-2)</f>
        <v>2800</v>
      </c>
      <c r="H356" s="30">
        <f>ROUND(F356*1.8,-2)</f>
        <v>4100</v>
      </c>
      <c r="I356" s="212"/>
      <c r="J356" s="212"/>
      <c r="K356" s="212"/>
    </row>
    <row r="357" spans="1:67" ht="31.5" customHeight="1">
      <c r="A357" s="36">
        <v>331</v>
      </c>
      <c r="B357" s="28" t="s">
        <v>643</v>
      </c>
      <c r="C357" s="29" t="s">
        <v>644</v>
      </c>
      <c r="D357" s="28" t="s">
        <v>271</v>
      </c>
      <c r="E357" s="30">
        <v>1</v>
      </c>
      <c r="F357" s="30">
        <v>6400</v>
      </c>
      <c r="G357" s="30">
        <f>ROUND(F357*1.2,-2)</f>
        <v>7700</v>
      </c>
      <c r="H357" s="30">
        <f>ROUND(F357*1.8,-2)</f>
        <v>11500</v>
      </c>
      <c r="I357" s="212"/>
      <c r="J357" s="212"/>
      <c r="K357" s="212"/>
    </row>
    <row r="358" spans="1:67" s="149" customFormat="1" ht="15.75" customHeight="1">
      <c r="A358" s="36">
        <v>332</v>
      </c>
      <c r="B358" s="28" t="s">
        <v>645</v>
      </c>
      <c r="C358" s="29" t="s">
        <v>6338</v>
      </c>
      <c r="D358" s="28" t="s">
        <v>271</v>
      </c>
      <c r="E358" s="30">
        <v>1</v>
      </c>
      <c r="F358" s="30">
        <v>15000</v>
      </c>
      <c r="G358" s="30">
        <f t="shared" ref="G358:G424" si="20">ROUND(F358*1.2,-2)</f>
        <v>18000</v>
      </c>
      <c r="H358" s="30">
        <f t="shared" ref="H358:H424" si="21">ROUND(F358*1.8,-2)</f>
        <v>27000</v>
      </c>
      <c r="I358" s="212"/>
      <c r="J358" s="212"/>
      <c r="K358" s="212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</row>
    <row r="359" spans="1:67" s="149" customFormat="1" ht="15.75" customHeight="1">
      <c r="A359" s="36">
        <v>333</v>
      </c>
      <c r="B359" s="28" t="s">
        <v>646</v>
      </c>
      <c r="C359" s="29" t="s">
        <v>647</v>
      </c>
      <c r="D359" s="28" t="s">
        <v>271</v>
      </c>
      <c r="E359" s="30">
        <v>1</v>
      </c>
      <c r="F359" s="30">
        <v>20000</v>
      </c>
      <c r="G359" s="30">
        <f t="shared" si="20"/>
        <v>24000</v>
      </c>
      <c r="H359" s="30">
        <f t="shared" si="21"/>
        <v>36000</v>
      </c>
      <c r="I359" s="212"/>
      <c r="J359" s="212"/>
      <c r="K359" s="212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</row>
    <row r="360" spans="1:67" s="149" customFormat="1" ht="15.75" customHeight="1">
      <c r="A360" s="36">
        <v>334</v>
      </c>
      <c r="B360" s="28" t="s">
        <v>648</v>
      </c>
      <c r="C360" s="29" t="s">
        <v>6598</v>
      </c>
      <c r="D360" s="28" t="s">
        <v>271</v>
      </c>
      <c r="E360" s="30">
        <v>1</v>
      </c>
      <c r="F360" s="30">
        <v>18000</v>
      </c>
      <c r="G360" s="30">
        <f t="shared" si="20"/>
        <v>21600</v>
      </c>
      <c r="H360" s="30">
        <f t="shared" si="21"/>
        <v>32400</v>
      </c>
      <c r="I360" s="212"/>
      <c r="J360" s="212"/>
      <c r="K360" s="212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</row>
    <row r="361" spans="1:67" s="149" customFormat="1" ht="15.75" customHeight="1">
      <c r="A361" s="36">
        <v>335</v>
      </c>
      <c r="B361" s="28" t="s">
        <v>649</v>
      </c>
      <c r="C361" s="29" t="s">
        <v>650</v>
      </c>
      <c r="D361" s="28" t="s">
        <v>271</v>
      </c>
      <c r="E361" s="30">
        <v>1</v>
      </c>
      <c r="F361" s="30">
        <v>12000</v>
      </c>
      <c r="G361" s="30">
        <f t="shared" si="20"/>
        <v>14400</v>
      </c>
      <c r="H361" s="30">
        <f t="shared" si="21"/>
        <v>21600</v>
      </c>
      <c r="I361" s="212"/>
      <c r="J361" s="212"/>
      <c r="K361" s="212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</row>
    <row r="362" spans="1:67" s="149" customFormat="1" ht="15.75" customHeight="1">
      <c r="A362" s="36">
        <v>336</v>
      </c>
      <c r="B362" s="28" t="s">
        <v>7732</v>
      </c>
      <c r="C362" s="133" t="s">
        <v>7734</v>
      </c>
      <c r="D362" s="28" t="s">
        <v>271</v>
      </c>
      <c r="E362" s="30">
        <v>1</v>
      </c>
      <c r="F362" s="30">
        <v>18000</v>
      </c>
      <c r="G362" s="30">
        <f>ROUND(F362*1.2,-2)</f>
        <v>21600</v>
      </c>
      <c r="H362" s="30">
        <f>ROUND(F362*1.8,-2)</f>
        <v>32400</v>
      </c>
      <c r="I362" s="212"/>
      <c r="J362" s="212"/>
      <c r="K362" s="212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</row>
    <row r="363" spans="1:67" s="149" customFormat="1" ht="15.75" customHeight="1">
      <c r="A363" s="36">
        <v>337</v>
      </c>
      <c r="B363" s="28" t="s">
        <v>7733</v>
      </c>
      <c r="C363" s="133" t="s">
        <v>7735</v>
      </c>
      <c r="D363" s="28" t="s">
        <v>271</v>
      </c>
      <c r="E363" s="30">
        <v>1</v>
      </c>
      <c r="F363" s="30">
        <v>25000</v>
      </c>
      <c r="G363" s="30">
        <f>ROUND(F363*1.2,-2)</f>
        <v>30000</v>
      </c>
      <c r="H363" s="30">
        <f>ROUND(F363*1.8,-2)</f>
        <v>45000</v>
      </c>
      <c r="I363" s="212"/>
      <c r="J363" s="212"/>
      <c r="K363" s="212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</row>
    <row r="364" spans="1:67" s="149" customFormat="1" ht="15.75" customHeight="1">
      <c r="A364" s="36">
        <v>338</v>
      </c>
      <c r="B364" s="28" t="s">
        <v>7777</v>
      </c>
      <c r="C364" s="133" t="s">
        <v>7776</v>
      </c>
      <c r="D364" s="28" t="s">
        <v>271</v>
      </c>
      <c r="E364" s="30">
        <v>1</v>
      </c>
      <c r="F364" s="30">
        <v>5000</v>
      </c>
      <c r="G364" s="30">
        <f>ROUND(F364*1.2,-2)</f>
        <v>6000</v>
      </c>
      <c r="H364" s="30">
        <f>ROUND(F364*1.8,-2)</f>
        <v>9000</v>
      </c>
      <c r="I364" s="212"/>
      <c r="J364" s="212"/>
      <c r="K364" s="212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</row>
    <row r="365" spans="1:67" ht="15.75" customHeight="1">
      <c r="A365" s="36">
        <v>339</v>
      </c>
      <c r="B365" s="28" t="s">
        <v>651</v>
      </c>
      <c r="C365" s="29" t="s">
        <v>652</v>
      </c>
      <c r="D365" s="28" t="s">
        <v>51</v>
      </c>
      <c r="E365" s="30">
        <v>1</v>
      </c>
      <c r="F365" s="30">
        <v>950</v>
      </c>
      <c r="G365" s="30">
        <f t="shared" si="20"/>
        <v>1100</v>
      </c>
      <c r="H365" s="30">
        <f t="shared" si="21"/>
        <v>1700</v>
      </c>
      <c r="I365" s="212"/>
      <c r="J365" s="212"/>
      <c r="K365" s="212"/>
    </row>
    <row r="366" spans="1:67" ht="15.75" customHeight="1">
      <c r="A366" s="36">
        <v>340</v>
      </c>
      <c r="B366" s="28" t="s">
        <v>653</v>
      </c>
      <c r="C366" s="29" t="s">
        <v>654</v>
      </c>
      <c r="D366" s="28" t="s">
        <v>271</v>
      </c>
      <c r="E366" s="30">
        <v>1</v>
      </c>
      <c r="F366" s="30">
        <v>2600</v>
      </c>
      <c r="G366" s="30">
        <f t="shared" si="20"/>
        <v>3100</v>
      </c>
      <c r="H366" s="30">
        <f t="shared" si="21"/>
        <v>4700</v>
      </c>
      <c r="I366" s="212"/>
      <c r="J366" s="212"/>
      <c r="K366" s="212"/>
    </row>
    <row r="367" spans="1:67" ht="15.75" customHeight="1">
      <c r="A367" s="36">
        <v>341</v>
      </c>
      <c r="B367" s="28" t="s">
        <v>655</v>
      </c>
      <c r="C367" s="29" t="s">
        <v>656</v>
      </c>
      <c r="D367" s="28" t="s">
        <v>271</v>
      </c>
      <c r="E367" s="30">
        <v>1</v>
      </c>
      <c r="F367" s="30">
        <v>5700</v>
      </c>
      <c r="G367" s="30">
        <f t="shared" si="20"/>
        <v>6800</v>
      </c>
      <c r="H367" s="30">
        <f t="shared" si="21"/>
        <v>10300</v>
      </c>
      <c r="I367" s="212"/>
      <c r="J367" s="212"/>
      <c r="K367" s="212"/>
    </row>
    <row r="368" spans="1:67" ht="15.75" customHeight="1">
      <c r="A368" s="36">
        <v>342</v>
      </c>
      <c r="B368" s="28" t="s">
        <v>657</v>
      </c>
      <c r="C368" s="29" t="s">
        <v>658</v>
      </c>
      <c r="D368" s="28" t="s">
        <v>271</v>
      </c>
      <c r="E368" s="30">
        <v>1</v>
      </c>
      <c r="F368" s="30">
        <v>2700</v>
      </c>
      <c r="G368" s="30">
        <f t="shared" si="20"/>
        <v>3200</v>
      </c>
      <c r="H368" s="30">
        <f t="shared" si="21"/>
        <v>4900</v>
      </c>
      <c r="I368" s="212"/>
      <c r="J368" s="212"/>
      <c r="K368" s="212"/>
    </row>
    <row r="369" spans="1:11" ht="15.75" customHeight="1">
      <c r="A369" s="36">
        <v>343</v>
      </c>
      <c r="B369" s="28" t="s">
        <v>659</v>
      </c>
      <c r="C369" s="29" t="s">
        <v>660</v>
      </c>
      <c r="D369" s="28" t="s">
        <v>271</v>
      </c>
      <c r="E369" s="30">
        <v>1</v>
      </c>
      <c r="F369" s="30">
        <v>3600</v>
      </c>
      <c r="G369" s="30">
        <f t="shared" si="20"/>
        <v>4300</v>
      </c>
      <c r="H369" s="30">
        <f t="shared" si="21"/>
        <v>6500</v>
      </c>
      <c r="I369" s="212"/>
      <c r="J369" s="212"/>
      <c r="K369" s="212"/>
    </row>
    <row r="370" spans="1:11" ht="15.75" customHeight="1">
      <c r="A370" s="36">
        <v>344</v>
      </c>
      <c r="B370" s="28" t="s">
        <v>661</v>
      </c>
      <c r="C370" s="29" t="s">
        <v>662</v>
      </c>
      <c r="D370" s="28" t="s">
        <v>271</v>
      </c>
      <c r="E370" s="30">
        <v>1</v>
      </c>
      <c r="F370" s="30">
        <v>4600</v>
      </c>
      <c r="G370" s="30">
        <f t="shared" si="20"/>
        <v>5500</v>
      </c>
      <c r="H370" s="30">
        <f t="shared" si="21"/>
        <v>8300</v>
      </c>
      <c r="I370" s="212"/>
      <c r="J370" s="212"/>
      <c r="K370" s="212"/>
    </row>
    <row r="371" spans="1:11" ht="15.75" customHeight="1">
      <c r="A371" s="36">
        <v>345</v>
      </c>
      <c r="B371" s="28" t="s">
        <v>663</v>
      </c>
      <c r="C371" s="29" t="s">
        <v>664</v>
      </c>
      <c r="D371" s="28" t="s">
        <v>271</v>
      </c>
      <c r="E371" s="30">
        <v>1</v>
      </c>
      <c r="F371" s="30">
        <v>3600</v>
      </c>
      <c r="G371" s="30">
        <f t="shared" si="20"/>
        <v>4300</v>
      </c>
      <c r="H371" s="30">
        <f t="shared" si="21"/>
        <v>6500</v>
      </c>
      <c r="I371" s="212"/>
      <c r="J371" s="212"/>
      <c r="K371" s="212"/>
    </row>
    <row r="372" spans="1:11" ht="15.75" customHeight="1">
      <c r="A372" s="36">
        <v>346</v>
      </c>
      <c r="B372" s="28" t="s">
        <v>665</v>
      </c>
      <c r="C372" s="29" t="s">
        <v>666</v>
      </c>
      <c r="D372" s="28" t="s">
        <v>271</v>
      </c>
      <c r="E372" s="30">
        <v>1</v>
      </c>
      <c r="F372" s="30">
        <v>4600</v>
      </c>
      <c r="G372" s="30">
        <f t="shared" si="20"/>
        <v>5500</v>
      </c>
      <c r="H372" s="30">
        <f t="shared" si="21"/>
        <v>8300</v>
      </c>
      <c r="I372" s="212"/>
      <c r="J372" s="212"/>
      <c r="K372" s="212"/>
    </row>
    <row r="373" spans="1:11" ht="15.75" customHeight="1">
      <c r="A373" s="36">
        <v>347</v>
      </c>
      <c r="B373" s="28" t="s">
        <v>667</v>
      </c>
      <c r="C373" s="29" t="s">
        <v>668</v>
      </c>
      <c r="D373" s="28" t="s">
        <v>271</v>
      </c>
      <c r="E373" s="30">
        <v>1</v>
      </c>
      <c r="F373" s="30">
        <v>3600</v>
      </c>
      <c r="G373" s="30">
        <f t="shared" si="20"/>
        <v>4300</v>
      </c>
      <c r="H373" s="30">
        <f t="shared" si="21"/>
        <v>6500</v>
      </c>
      <c r="I373" s="212"/>
      <c r="J373" s="212"/>
      <c r="K373" s="212"/>
    </row>
    <row r="374" spans="1:11" ht="15.75" customHeight="1">
      <c r="A374" s="36">
        <v>348</v>
      </c>
      <c r="B374" s="28" t="s">
        <v>669</v>
      </c>
      <c r="C374" s="29" t="s">
        <v>670</v>
      </c>
      <c r="D374" s="28" t="s">
        <v>271</v>
      </c>
      <c r="E374" s="30">
        <v>1</v>
      </c>
      <c r="F374" s="30">
        <v>4600</v>
      </c>
      <c r="G374" s="30">
        <f t="shared" si="20"/>
        <v>5500</v>
      </c>
      <c r="H374" s="30">
        <f t="shared" si="21"/>
        <v>8300</v>
      </c>
      <c r="I374" s="212"/>
      <c r="J374" s="212"/>
      <c r="K374" s="212"/>
    </row>
    <row r="375" spans="1:11" ht="31.5" customHeight="1">
      <c r="A375" s="36">
        <v>349</v>
      </c>
      <c r="B375" s="28" t="s">
        <v>671</v>
      </c>
      <c r="C375" s="29" t="s">
        <v>672</v>
      </c>
      <c r="D375" s="28" t="s">
        <v>271</v>
      </c>
      <c r="E375" s="30">
        <v>1</v>
      </c>
      <c r="F375" s="30">
        <v>6500</v>
      </c>
      <c r="G375" s="30">
        <f t="shared" si="20"/>
        <v>7800</v>
      </c>
      <c r="H375" s="30">
        <f t="shared" si="21"/>
        <v>11700</v>
      </c>
      <c r="I375" s="212"/>
      <c r="J375" s="212"/>
      <c r="K375" s="212"/>
    </row>
    <row r="376" spans="1:11" ht="15.75" customHeight="1">
      <c r="A376" s="36">
        <v>350</v>
      </c>
      <c r="B376" s="28" t="s">
        <v>673</v>
      </c>
      <c r="C376" s="29" t="s">
        <v>674</v>
      </c>
      <c r="D376" s="28" t="s">
        <v>271</v>
      </c>
      <c r="E376" s="30">
        <v>1</v>
      </c>
      <c r="F376" s="30">
        <v>4800</v>
      </c>
      <c r="G376" s="30">
        <f t="shared" si="20"/>
        <v>5800</v>
      </c>
      <c r="H376" s="30">
        <f t="shared" si="21"/>
        <v>8600</v>
      </c>
      <c r="I376" s="212"/>
      <c r="J376" s="212"/>
      <c r="K376" s="212"/>
    </row>
    <row r="377" spans="1:11" ht="15.75" customHeight="1">
      <c r="A377" s="36">
        <v>351</v>
      </c>
      <c r="B377" s="28" t="s">
        <v>675</v>
      </c>
      <c r="C377" s="29" t="s">
        <v>676</v>
      </c>
      <c r="D377" s="28" t="s">
        <v>51</v>
      </c>
      <c r="E377" s="30">
        <v>1</v>
      </c>
      <c r="F377" s="30">
        <v>6200</v>
      </c>
      <c r="G377" s="30">
        <f t="shared" si="20"/>
        <v>7400</v>
      </c>
      <c r="H377" s="30">
        <f t="shared" si="21"/>
        <v>11200</v>
      </c>
      <c r="I377" s="212"/>
      <c r="J377" s="212"/>
      <c r="K377" s="212"/>
    </row>
    <row r="378" spans="1:11" ht="15.75" customHeight="1">
      <c r="A378" s="36">
        <v>352</v>
      </c>
      <c r="B378" s="28" t="s">
        <v>677</v>
      </c>
      <c r="C378" s="29" t="s">
        <v>678</v>
      </c>
      <c r="D378" s="28" t="s">
        <v>51</v>
      </c>
      <c r="E378" s="30">
        <v>1</v>
      </c>
      <c r="F378" s="30">
        <v>3400</v>
      </c>
      <c r="G378" s="30">
        <f t="shared" si="20"/>
        <v>4100</v>
      </c>
      <c r="H378" s="30">
        <f t="shared" si="21"/>
        <v>6100</v>
      </c>
      <c r="I378" s="212"/>
      <c r="J378" s="212"/>
      <c r="K378" s="212"/>
    </row>
    <row r="379" spans="1:11" ht="15.75" customHeight="1">
      <c r="A379" s="36">
        <v>353</v>
      </c>
      <c r="B379" s="28" t="s">
        <v>679</v>
      </c>
      <c r="C379" s="29" t="s">
        <v>680</v>
      </c>
      <c r="D379" s="28" t="s">
        <v>51</v>
      </c>
      <c r="E379" s="30">
        <v>1</v>
      </c>
      <c r="F379" s="30">
        <v>2800</v>
      </c>
      <c r="G379" s="30">
        <f t="shared" si="20"/>
        <v>3400</v>
      </c>
      <c r="H379" s="30">
        <f t="shared" si="21"/>
        <v>5000</v>
      </c>
      <c r="I379" s="212"/>
      <c r="J379" s="212"/>
      <c r="K379" s="212"/>
    </row>
    <row r="380" spans="1:11" ht="15.75" customHeight="1">
      <c r="A380" s="36">
        <v>354</v>
      </c>
      <c r="B380" s="28" t="s">
        <v>681</v>
      </c>
      <c r="C380" s="29" t="s">
        <v>682</v>
      </c>
      <c r="D380" s="28" t="s">
        <v>51</v>
      </c>
      <c r="E380" s="30">
        <v>1</v>
      </c>
      <c r="F380" s="30">
        <v>3500</v>
      </c>
      <c r="G380" s="30">
        <f t="shared" si="20"/>
        <v>4200</v>
      </c>
      <c r="H380" s="30">
        <f t="shared" si="21"/>
        <v>6300</v>
      </c>
      <c r="I380" s="212"/>
      <c r="J380" s="212"/>
      <c r="K380" s="212"/>
    </row>
    <row r="381" spans="1:11" ht="15.75" customHeight="1">
      <c r="A381" s="36">
        <v>355</v>
      </c>
      <c r="B381" s="28" t="s">
        <v>683</v>
      </c>
      <c r="C381" s="29" t="s">
        <v>684</v>
      </c>
      <c r="D381" s="28" t="s">
        <v>51</v>
      </c>
      <c r="E381" s="30">
        <v>1</v>
      </c>
      <c r="F381" s="30">
        <v>2800</v>
      </c>
      <c r="G381" s="30">
        <f t="shared" si="20"/>
        <v>3400</v>
      </c>
      <c r="H381" s="30">
        <f t="shared" si="21"/>
        <v>5000</v>
      </c>
      <c r="I381" s="212"/>
      <c r="J381" s="212"/>
      <c r="K381" s="212"/>
    </row>
    <row r="382" spans="1:11" ht="15.75" customHeight="1">
      <c r="A382" s="36">
        <v>356</v>
      </c>
      <c r="B382" s="28" t="s">
        <v>685</v>
      </c>
      <c r="C382" s="29" t="s">
        <v>686</v>
      </c>
      <c r="D382" s="28" t="s">
        <v>51</v>
      </c>
      <c r="E382" s="30">
        <v>1</v>
      </c>
      <c r="F382" s="30">
        <v>2600</v>
      </c>
      <c r="G382" s="30">
        <f t="shared" si="20"/>
        <v>3100</v>
      </c>
      <c r="H382" s="30">
        <f t="shared" si="21"/>
        <v>4700</v>
      </c>
      <c r="I382" s="212"/>
      <c r="J382" s="212"/>
      <c r="K382" s="212"/>
    </row>
    <row r="383" spans="1:11" ht="15.75" customHeight="1">
      <c r="A383" s="36">
        <v>357</v>
      </c>
      <c r="B383" s="28" t="s">
        <v>687</v>
      </c>
      <c r="C383" s="29" t="s">
        <v>688</v>
      </c>
      <c r="D383" s="28" t="s">
        <v>51</v>
      </c>
      <c r="E383" s="30">
        <v>1</v>
      </c>
      <c r="F383" s="30">
        <v>3400</v>
      </c>
      <c r="G383" s="30">
        <f t="shared" si="20"/>
        <v>4100</v>
      </c>
      <c r="H383" s="30">
        <f t="shared" si="21"/>
        <v>6100</v>
      </c>
      <c r="I383" s="212"/>
      <c r="J383" s="212"/>
      <c r="K383" s="212"/>
    </row>
    <row r="384" spans="1:11" ht="15.75" customHeight="1">
      <c r="A384" s="36">
        <v>358</v>
      </c>
      <c r="B384" s="28" t="s">
        <v>689</v>
      </c>
      <c r="C384" s="29" t="s">
        <v>690</v>
      </c>
      <c r="D384" s="28" t="s">
        <v>51</v>
      </c>
      <c r="E384" s="30">
        <v>1</v>
      </c>
      <c r="F384" s="30">
        <v>3500</v>
      </c>
      <c r="G384" s="30">
        <f t="shared" si="20"/>
        <v>4200</v>
      </c>
      <c r="H384" s="30">
        <f t="shared" si="21"/>
        <v>6300</v>
      </c>
      <c r="I384" s="212"/>
      <c r="J384" s="212"/>
      <c r="K384" s="212"/>
    </row>
    <row r="385" spans="1:11" ht="15.75" customHeight="1">
      <c r="A385" s="36">
        <v>359</v>
      </c>
      <c r="B385" s="28" t="s">
        <v>691</v>
      </c>
      <c r="C385" s="29" t="s">
        <v>692</v>
      </c>
      <c r="D385" s="28" t="s">
        <v>51</v>
      </c>
      <c r="E385" s="30">
        <v>1</v>
      </c>
      <c r="F385" s="30">
        <v>3400</v>
      </c>
      <c r="G385" s="30">
        <f t="shared" si="20"/>
        <v>4100</v>
      </c>
      <c r="H385" s="30">
        <f t="shared" si="21"/>
        <v>6100</v>
      </c>
      <c r="I385" s="212"/>
      <c r="J385" s="212"/>
      <c r="K385" s="212"/>
    </row>
    <row r="386" spans="1:11" ht="15.75" customHeight="1">
      <c r="A386" s="36">
        <v>360</v>
      </c>
      <c r="B386" s="28" t="s">
        <v>693</v>
      </c>
      <c r="C386" s="29" t="s">
        <v>694</v>
      </c>
      <c r="D386" s="28" t="s">
        <v>51</v>
      </c>
      <c r="E386" s="30">
        <v>1</v>
      </c>
      <c r="F386" s="30">
        <v>3500</v>
      </c>
      <c r="G386" s="30">
        <f t="shared" si="20"/>
        <v>4200</v>
      </c>
      <c r="H386" s="30">
        <f t="shared" si="21"/>
        <v>6300</v>
      </c>
      <c r="I386" s="212"/>
      <c r="J386" s="212"/>
      <c r="K386" s="212"/>
    </row>
    <row r="387" spans="1:11" ht="15.75" customHeight="1">
      <c r="A387" s="36">
        <v>361</v>
      </c>
      <c r="B387" s="28" t="s">
        <v>695</v>
      </c>
      <c r="C387" s="29" t="s">
        <v>696</v>
      </c>
      <c r="D387" s="28" t="s">
        <v>51</v>
      </c>
      <c r="E387" s="30">
        <v>1</v>
      </c>
      <c r="F387" s="30">
        <v>3400</v>
      </c>
      <c r="G387" s="30">
        <f t="shared" si="20"/>
        <v>4100</v>
      </c>
      <c r="H387" s="30">
        <f t="shared" si="21"/>
        <v>6100</v>
      </c>
      <c r="I387" s="212"/>
      <c r="J387" s="212"/>
      <c r="K387" s="212"/>
    </row>
    <row r="388" spans="1:11" ht="15.75" customHeight="1">
      <c r="A388" s="36">
        <v>362</v>
      </c>
      <c r="B388" s="28" t="s">
        <v>697</v>
      </c>
      <c r="C388" s="29" t="s">
        <v>698</v>
      </c>
      <c r="D388" s="28" t="s">
        <v>51</v>
      </c>
      <c r="E388" s="30">
        <v>1</v>
      </c>
      <c r="F388" s="30">
        <v>3500</v>
      </c>
      <c r="G388" s="30">
        <f t="shared" si="20"/>
        <v>4200</v>
      </c>
      <c r="H388" s="30">
        <f t="shared" si="21"/>
        <v>6300</v>
      </c>
      <c r="I388" s="212"/>
      <c r="J388" s="212"/>
      <c r="K388" s="212"/>
    </row>
    <row r="389" spans="1:11" ht="15.75" customHeight="1">
      <c r="A389" s="36">
        <v>363</v>
      </c>
      <c r="B389" s="28" t="s">
        <v>699</v>
      </c>
      <c r="C389" s="29" t="s">
        <v>700</v>
      </c>
      <c r="D389" s="28" t="s">
        <v>51</v>
      </c>
      <c r="E389" s="30">
        <v>1</v>
      </c>
      <c r="F389" s="30">
        <v>3400</v>
      </c>
      <c r="G389" s="30">
        <f t="shared" si="20"/>
        <v>4100</v>
      </c>
      <c r="H389" s="30">
        <f t="shared" si="21"/>
        <v>6100</v>
      </c>
      <c r="I389" s="212"/>
      <c r="J389" s="212"/>
      <c r="K389" s="212"/>
    </row>
    <row r="390" spans="1:11" ht="15.75" customHeight="1">
      <c r="A390" s="36">
        <v>364</v>
      </c>
      <c r="B390" s="28" t="s">
        <v>701</v>
      </c>
      <c r="C390" s="29" t="s">
        <v>702</v>
      </c>
      <c r="D390" s="28" t="s">
        <v>51</v>
      </c>
      <c r="E390" s="30">
        <v>1</v>
      </c>
      <c r="F390" s="30">
        <v>950</v>
      </c>
      <c r="G390" s="30">
        <f t="shared" si="20"/>
        <v>1100</v>
      </c>
      <c r="H390" s="30">
        <f t="shared" si="21"/>
        <v>1700</v>
      </c>
      <c r="I390" s="212"/>
      <c r="J390" s="212"/>
      <c r="K390" s="212"/>
    </row>
    <row r="391" spans="1:11" ht="15.75" customHeight="1">
      <c r="A391" s="36">
        <v>365</v>
      </c>
      <c r="B391" s="28" t="s">
        <v>703</v>
      </c>
      <c r="C391" s="29" t="s">
        <v>704</v>
      </c>
      <c r="D391" s="28" t="s">
        <v>51</v>
      </c>
      <c r="E391" s="30">
        <v>1</v>
      </c>
      <c r="F391" s="30">
        <v>840</v>
      </c>
      <c r="G391" s="30">
        <f t="shared" si="20"/>
        <v>1000</v>
      </c>
      <c r="H391" s="30">
        <f t="shared" si="21"/>
        <v>1500</v>
      </c>
      <c r="I391" s="212"/>
      <c r="J391" s="212"/>
      <c r="K391" s="212"/>
    </row>
    <row r="392" spans="1:11" ht="15.75" customHeight="1">
      <c r="A392" s="36">
        <v>366</v>
      </c>
      <c r="B392" s="28" t="s">
        <v>705</v>
      </c>
      <c r="C392" s="29" t="s">
        <v>706</v>
      </c>
      <c r="D392" s="28" t="s">
        <v>271</v>
      </c>
      <c r="E392" s="30">
        <v>1</v>
      </c>
      <c r="F392" s="30">
        <v>4000</v>
      </c>
      <c r="G392" s="30">
        <f t="shared" si="20"/>
        <v>4800</v>
      </c>
      <c r="H392" s="30">
        <f t="shared" si="21"/>
        <v>7200</v>
      </c>
      <c r="I392" s="212"/>
      <c r="J392" s="212"/>
      <c r="K392" s="212"/>
    </row>
    <row r="393" spans="1:11" ht="15.75" customHeight="1">
      <c r="A393" s="36">
        <v>367</v>
      </c>
      <c r="B393" s="28" t="s">
        <v>707</v>
      </c>
      <c r="C393" s="29" t="s">
        <v>708</v>
      </c>
      <c r="D393" s="28" t="s">
        <v>709</v>
      </c>
      <c r="E393" s="30">
        <v>1</v>
      </c>
      <c r="F393" s="30">
        <v>20300</v>
      </c>
      <c r="G393" s="30">
        <f t="shared" si="20"/>
        <v>24400</v>
      </c>
      <c r="H393" s="30">
        <f t="shared" si="21"/>
        <v>36500</v>
      </c>
      <c r="I393" s="212"/>
      <c r="J393" s="212"/>
      <c r="K393" s="212"/>
    </row>
    <row r="394" spans="1:11" ht="15.75" customHeight="1">
      <c r="A394" s="36">
        <v>368</v>
      </c>
      <c r="B394" s="28" t="s">
        <v>710</v>
      </c>
      <c r="C394" s="29" t="s">
        <v>711</v>
      </c>
      <c r="D394" s="28" t="s">
        <v>271</v>
      </c>
      <c r="E394" s="30">
        <v>1</v>
      </c>
      <c r="F394" s="30">
        <v>5000</v>
      </c>
      <c r="G394" s="30">
        <f t="shared" si="20"/>
        <v>6000</v>
      </c>
      <c r="H394" s="30">
        <f t="shared" si="21"/>
        <v>9000</v>
      </c>
      <c r="I394" s="212"/>
      <c r="J394" s="212"/>
      <c r="K394" s="212"/>
    </row>
    <row r="395" spans="1:11" ht="31.5" customHeight="1">
      <c r="A395" s="36">
        <v>369</v>
      </c>
      <c r="B395" s="28" t="s">
        <v>712</v>
      </c>
      <c r="C395" s="29" t="s">
        <v>713</v>
      </c>
      <c r="D395" s="28" t="s">
        <v>271</v>
      </c>
      <c r="E395" s="30">
        <v>1</v>
      </c>
      <c r="F395" s="30">
        <v>5500</v>
      </c>
      <c r="G395" s="30">
        <f t="shared" si="20"/>
        <v>6600</v>
      </c>
      <c r="H395" s="30">
        <f t="shared" si="21"/>
        <v>9900</v>
      </c>
      <c r="I395" s="212"/>
      <c r="J395" s="212"/>
      <c r="K395" s="212"/>
    </row>
    <row r="396" spans="1:11" ht="15.75" customHeight="1">
      <c r="A396" s="36">
        <v>370</v>
      </c>
      <c r="B396" s="28" t="s">
        <v>714</v>
      </c>
      <c r="C396" s="29" t="s">
        <v>715</v>
      </c>
      <c r="D396" s="28" t="s">
        <v>271</v>
      </c>
      <c r="E396" s="30">
        <v>1</v>
      </c>
      <c r="F396" s="30">
        <v>4600</v>
      </c>
      <c r="G396" s="30">
        <f t="shared" si="20"/>
        <v>5500</v>
      </c>
      <c r="H396" s="30">
        <f t="shared" si="21"/>
        <v>8300</v>
      </c>
      <c r="I396" s="212"/>
      <c r="J396" s="212"/>
      <c r="K396" s="212"/>
    </row>
    <row r="397" spans="1:11" ht="15.75" customHeight="1">
      <c r="A397" s="36">
        <v>371</v>
      </c>
      <c r="B397" s="28" t="s">
        <v>716</v>
      </c>
      <c r="C397" s="29" t="s">
        <v>717</v>
      </c>
      <c r="D397" s="28" t="s">
        <v>271</v>
      </c>
      <c r="E397" s="30">
        <v>1</v>
      </c>
      <c r="F397" s="30">
        <v>1900</v>
      </c>
      <c r="G397" s="30">
        <f t="shared" si="20"/>
        <v>2300</v>
      </c>
      <c r="H397" s="30">
        <f t="shared" si="21"/>
        <v>3400</v>
      </c>
      <c r="I397" s="212"/>
      <c r="J397" s="212"/>
      <c r="K397" s="212"/>
    </row>
    <row r="398" spans="1:11" ht="15.75" customHeight="1">
      <c r="A398" s="36">
        <v>372</v>
      </c>
      <c r="B398" s="28" t="s">
        <v>718</v>
      </c>
      <c r="C398" s="29" t="s">
        <v>719</v>
      </c>
      <c r="D398" s="28" t="s">
        <v>271</v>
      </c>
      <c r="E398" s="30">
        <v>1</v>
      </c>
      <c r="F398" s="30">
        <v>3300</v>
      </c>
      <c r="G398" s="30">
        <f t="shared" si="20"/>
        <v>4000</v>
      </c>
      <c r="H398" s="30">
        <f t="shared" si="21"/>
        <v>5900</v>
      </c>
      <c r="I398" s="212"/>
      <c r="J398" s="212"/>
      <c r="K398" s="212"/>
    </row>
    <row r="399" spans="1:11" ht="31.5" customHeight="1">
      <c r="A399" s="36">
        <v>373</v>
      </c>
      <c r="B399" s="28" t="s">
        <v>720</v>
      </c>
      <c r="C399" s="29" t="s">
        <v>721</v>
      </c>
      <c r="D399" s="28" t="s">
        <v>51</v>
      </c>
      <c r="E399" s="30">
        <v>1</v>
      </c>
      <c r="F399" s="30">
        <v>5900</v>
      </c>
      <c r="G399" s="30">
        <f t="shared" si="20"/>
        <v>7100</v>
      </c>
      <c r="H399" s="30">
        <f t="shared" si="21"/>
        <v>10600</v>
      </c>
      <c r="I399" s="212"/>
      <c r="J399" s="212"/>
      <c r="K399" s="212"/>
    </row>
    <row r="400" spans="1:11" ht="31.5" customHeight="1">
      <c r="A400" s="36">
        <v>374</v>
      </c>
      <c r="B400" s="28" t="s">
        <v>722</v>
      </c>
      <c r="C400" s="29" t="s">
        <v>723</v>
      </c>
      <c r="D400" s="28" t="s">
        <v>51</v>
      </c>
      <c r="E400" s="30">
        <v>1</v>
      </c>
      <c r="F400" s="30">
        <v>6700</v>
      </c>
      <c r="G400" s="30">
        <f t="shared" si="20"/>
        <v>8000</v>
      </c>
      <c r="H400" s="30">
        <f t="shared" si="21"/>
        <v>12100</v>
      </c>
      <c r="I400" s="212"/>
      <c r="J400" s="212"/>
      <c r="K400" s="212"/>
    </row>
    <row r="401" spans="1:11" ht="15.75" customHeight="1">
      <c r="A401" s="36">
        <v>375</v>
      </c>
      <c r="B401" s="28" t="s">
        <v>724</v>
      </c>
      <c r="C401" s="29" t="s">
        <v>725</v>
      </c>
      <c r="D401" s="28" t="s">
        <v>271</v>
      </c>
      <c r="E401" s="30">
        <v>1</v>
      </c>
      <c r="F401" s="30">
        <v>5000</v>
      </c>
      <c r="G401" s="30">
        <f t="shared" si="20"/>
        <v>6000</v>
      </c>
      <c r="H401" s="30">
        <f t="shared" si="21"/>
        <v>9000</v>
      </c>
      <c r="I401" s="212"/>
      <c r="J401" s="212"/>
      <c r="K401" s="212"/>
    </row>
    <row r="402" spans="1:11" ht="15.75" customHeight="1">
      <c r="A402" s="36">
        <v>376</v>
      </c>
      <c r="B402" s="28" t="s">
        <v>726</v>
      </c>
      <c r="C402" s="29" t="s">
        <v>727</v>
      </c>
      <c r="D402" s="28" t="s">
        <v>271</v>
      </c>
      <c r="E402" s="30">
        <v>1</v>
      </c>
      <c r="F402" s="30">
        <v>5000</v>
      </c>
      <c r="G402" s="30">
        <f t="shared" si="20"/>
        <v>6000</v>
      </c>
      <c r="H402" s="30">
        <f t="shared" si="21"/>
        <v>9000</v>
      </c>
      <c r="I402" s="212"/>
      <c r="J402" s="212"/>
      <c r="K402" s="212"/>
    </row>
    <row r="403" spans="1:11" ht="15.75" customHeight="1">
      <c r="A403" s="36">
        <v>377</v>
      </c>
      <c r="B403" s="28" t="s">
        <v>728</v>
      </c>
      <c r="C403" s="29" t="s">
        <v>729</v>
      </c>
      <c r="D403" s="28" t="s">
        <v>271</v>
      </c>
      <c r="E403" s="30">
        <v>1</v>
      </c>
      <c r="F403" s="30">
        <v>5700</v>
      </c>
      <c r="G403" s="30">
        <f t="shared" si="20"/>
        <v>6800</v>
      </c>
      <c r="H403" s="30">
        <f t="shared" si="21"/>
        <v>10300</v>
      </c>
      <c r="I403" s="212"/>
      <c r="J403" s="212"/>
      <c r="K403" s="212"/>
    </row>
    <row r="404" spans="1:11" ht="15.75" customHeight="1">
      <c r="A404" s="36">
        <v>378</v>
      </c>
      <c r="B404" s="28" t="s">
        <v>730</v>
      </c>
      <c r="C404" s="29" t="s">
        <v>731</v>
      </c>
      <c r="D404" s="28" t="s">
        <v>271</v>
      </c>
      <c r="E404" s="30">
        <v>1</v>
      </c>
      <c r="F404" s="30">
        <v>1700</v>
      </c>
      <c r="G404" s="30">
        <f t="shared" si="20"/>
        <v>2000</v>
      </c>
      <c r="H404" s="30">
        <f t="shared" si="21"/>
        <v>3100</v>
      </c>
      <c r="I404" s="212"/>
      <c r="J404" s="212"/>
      <c r="K404" s="212"/>
    </row>
    <row r="405" spans="1:11" ht="31.5" customHeight="1">
      <c r="A405" s="36">
        <v>379</v>
      </c>
      <c r="B405" s="28" t="s">
        <v>732</v>
      </c>
      <c r="C405" s="29" t="s">
        <v>733</v>
      </c>
      <c r="D405" s="28" t="s">
        <v>51</v>
      </c>
      <c r="E405" s="30">
        <v>1</v>
      </c>
      <c r="F405" s="30">
        <v>2800</v>
      </c>
      <c r="G405" s="30">
        <f t="shared" si="20"/>
        <v>3400</v>
      </c>
      <c r="H405" s="30">
        <f t="shared" si="21"/>
        <v>5000</v>
      </c>
      <c r="I405" s="212"/>
      <c r="J405" s="212"/>
      <c r="K405" s="212"/>
    </row>
    <row r="406" spans="1:11" ht="31.5" customHeight="1">
      <c r="A406" s="36">
        <v>380</v>
      </c>
      <c r="B406" s="28" t="s">
        <v>734</v>
      </c>
      <c r="C406" s="29" t="s">
        <v>735</v>
      </c>
      <c r="D406" s="28" t="s">
        <v>51</v>
      </c>
      <c r="E406" s="30">
        <v>1</v>
      </c>
      <c r="F406" s="30">
        <v>1800</v>
      </c>
      <c r="G406" s="30">
        <f t="shared" si="20"/>
        <v>2200</v>
      </c>
      <c r="H406" s="30">
        <f t="shared" si="21"/>
        <v>3200</v>
      </c>
      <c r="I406" s="212"/>
      <c r="J406" s="212"/>
      <c r="K406" s="212"/>
    </row>
    <row r="407" spans="1:11" ht="31.5" customHeight="1">
      <c r="A407" s="36">
        <v>381</v>
      </c>
      <c r="B407" s="28" t="s">
        <v>736</v>
      </c>
      <c r="C407" s="29" t="s">
        <v>737</v>
      </c>
      <c r="D407" s="28" t="s">
        <v>51</v>
      </c>
      <c r="E407" s="30">
        <v>1</v>
      </c>
      <c r="F407" s="30">
        <v>2200</v>
      </c>
      <c r="G407" s="30">
        <f t="shared" si="20"/>
        <v>2600</v>
      </c>
      <c r="H407" s="30">
        <f t="shared" si="21"/>
        <v>4000</v>
      </c>
      <c r="I407" s="212"/>
      <c r="J407" s="212"/>
      <c r="K407" s="212"/>
    </row>
    <row r="408" spans="1:11" ht="31.5" customHeight="1">
      <c r="A408" s="36">
        <v>382</v>
      </c>
      <c r="B408" s="28" t="s">
        <v>738</v>
      </c>
      <c r="C408" s="29" t="s">
        <v>739</v>
      </c>
      <c r="D408" s="28" t="s">
        <v>51</v>
      </c>
      <c r="E408" s="30">
        <v>1</v>
      </c>
      <c r="F408" s="30">
        <v>1700</v>
      </c>
      <c r="G408" s="30">
        <f t="shared" si="20"/>
        <v>2000</v>
      </c>
      <c r="H408" s="30">
        <f t="shared" si="21"/>
        <v>3100</v>
      </c>
      <c r="I408" s="212"/>
      <c r="J408" s="212"/>
      <c r="K408" s="212"/>
    </row>
    <row r="409" spans="1:11" ht="47.25" customHeight="1">
      <c r="A409" s="36">
        <v>383</v>
      </c>
      <c r="B409" s="28" t="s">
        <v>740</v>
      </c>
      <c r="C409" s="29" t="s">
        <v>741</v>
      </c>
      <c r="D409" s="28" t="s">
        <v>51</v>
      </c>
      <c r="E409" s="30">
        <v>1</v>
      </c>
      <c r="F409" s="30">
        <v>3300</v>
      </c>
      <c r="G409" s="30">
        <f t="shared" si="20"/>
        <v>4000</v>
      </c>
      <c r="H409" s="30">
        <f t="shared" si="21"/>
        <v>5900</v>
      </c>
      <c r="I409" s="212"/>
      <c r="J409" s="212"/>
      <c r="K409" s="212"/>
    </row>
    <row r="410" spans="1:11" ht="47.25" customHeight="1">
      <c r="A410" s="36">
        <v>384</v>
      </c>
      <c r="B410" s="28" t="s">
        <v>742</v>
      </c>
      <c r="C410" s="29" t="s">
        <v>743</v>
      </c>
      <c r="D410" s="28" t="s">
        <v>51</v>
      </c>
      <c r="E410" s="30">
        <v>1</v>
      </c>
      <c r="F410" s="30">
        <v>3300</v>
      </c>
      <c r="G410" s="30">
        <f t="shared" si="20"/>
        <v>4000</v>
      </c>
      <c r="H410" s="30">
        <f t="shared" si="21"/>
        <v>5900</v>
      </c>
      <c r="I410" s="212"/>
      <c r="J410" s="212"/>
      <c r="K410" s="212"/>
    </row>
    <row r="411" spans="1:11" ht="15.75" customHeight="1">
      <c r="A411" s="36">
        <v>385</v>
      </c>
      <c r="B411" s="28" t="s">
        <v>744</v>
      </c>
      <c r="C411" s="29" t="s">
        <v>745</v>
      </c>
      <c r="D411" s="28" t="s">
        <v>51</v>
      </c>
      <c r="E411" s="30">
        <v>1</v>
      </c>
      <c r="F411" s="30">
        <v>2200</v>
      </c>
      <c r="G411" s="30">
        <f t="shared" si="20"/>
        <v>2600</v>
      </c>
      <c r="H411" s="30">
        <f t="shared" si="21"/>
        <v>4000</v>
      </c>
      <c r="I411" s="212"/>
      <c r="J411" s="212"/>
      <c r="K411" s="212"/>
    </row>
    <row r="412" spans="1:11" ht="15.75" customHeight="1">
      <c r="A412" s="36">
        <v>386</v>
      </c>
      <c r="B412" s="28" t="s">
        <v>746</v>
      </c>
      <c r="C412" s="29" t="s">
        <v>747</v>
      </c>
      <c r="D412" s="28" t="s">
        <v>51</v>
      </c>
      <c r="E412" s="30">
        <v>1</v>
      </c>
      <c r="F412" s="30">
        <v>1700</v>
      </c>
      <c r="G412" s="30">
        <f t="shared" si="20"/>
        <v>2000</v>
      </c>
      <c r="H412" s="30">
        <f t="shared" si="21"/>
        <v>3100</v>
      </c>
      <c r="I412" s="212"/>
      <c r="J412" s="212"/>
      <c r="K412" s="212"/>
    </row>
    <row r="413" spans="1:11" ht="31.5" customHeight="1">
      <c r="A413" s="36">
        <v>387</v>
      </c>
      <c r="B413" s="28" t="s">
        <v>748</v>
      </c>
      <c r="C413" s="29" t="s">
        <v>749</v>
      </c>
      <c r="D413" s="28" t="s">
        <v>51</v>
      </c>
      <c r="E413" s="30">
        <v>1</v>
      </c>
      <c r="F413" s="30">
        <v>3300</v>
      </c>
      <c r="G413" s="30">
        <f t="shared" si="20"/>
        <v>4000</v>
      </c>
      <c r="H413" s="30">
        <f t="shared" si="21"/>
        <v>5900</v>
      </c>
      <c r="I413" s="212"/>
      <c r="J413" s="212"/>
      <c r="K413" s="212"/>
    </row>
    <row r="414" spans="1:11" ht="31.5" customHeight="1">
      <c r="A414" s="36">
        <v>388</v>
      </c>
      <c r="B414" s="28" t="s">
        <v>750</v>
      </c>
      <c r="C414" s="29" t="s">
        <v>751</v>
      </c>
      <c r="D414" s="28" t="s">
        <v>51</v>
      </c>
      <c r="E414" s="30">
        <v>1</v>
      </c>
      <c r="F414" s="30">
        <v>2100</v>
      </c>
      <c r="G414" s="30">
        <f t="shared" si="20"/>
        <v>2500</v>
      </c>
      <c r="H414" s="30">
        <f t="shared" si="21"/>
        <v>3800</v>
      </c>
      <c r="I414" s="212"/>
      <c r="J414" s="212"/>
      <c r="K414" s="212"/>
    </row>
    <row r="415" spans="1:11" ht="31.5" customHeight="1">
      <c r="A415" s="36">
        <v>389</v>
      </c>
      <c r="B415" s="28" t="s">
        <v>752</v>
      </c>
      <c r="C415" s="29" t="s">
        <v>753</v>
      </c>
      <c r="D415" s="28" t="s">
        <v>51</v>
      </c>
      <c r="E415" s="30">
        <v>1</v>
      </c>
      <c r="F415" s="30">
        <v>2200</v>
      </c>
      <c r="G415" s="30">
        <f t="shared" si="20"/>
        <v>2600</v>
      </c>
      <c r="H415" s="30">
        <f t="shared" si="21"/>
        <v>4000</v>
      </c>
      <c r="I415" s="212"/>
      <c r="J415" s="212"/>
      <c r="K415" s="212"/>
    </row>
    <row r="416" spans="1:11" ht="31.5" customHeight="1">
      <c r="A416" s="36">
        <v>390</v>
      </c>
      <c r="B416" s="28" t="s">
        <v>754</v>
      </c>
      <c r="C416" s="29" t="s">
        <v>755</v>
      </c>
      <c r="D416" s="28" t="s">
        <v>51</v>
      </c>
      <c r="E416" s="30">
        <v>1</v>
      </c>
      <c r="F416" s="30">
        <v>1500</v>
      </c>
      <c r="G416" s="30">
        <f t="shared" si="20"/>
        <v>1800</v>
      </c>
      <c r="H416" s="30">
        <f t="shared" si="21"/>
        <v>2700</v>
      </c>
      <c r="I416" s="212"/>
      <c r="J416" s="212"/>
      <c r="K416" s="212"/>
    </row>
    <row r="417" spans="1:11" ht="31.5" customHeight="1">
      <c r="A417" s="36">
        <v>391</v>
      </c>
      <c r="B417" s="28" t="s">
        <v>756</v>
      </c>
      <c r="C417" s="29" t="s">
        <v>757</v>
      </c>
      <c r="D417" s="28" t="s">
        <v>51</v>
      </c>
      <c r="E417" s="30">
        <v>1</v>
      </c>
      <c r="F417" s="30">
        <v>2200</v>
      </c>
      <c r="G417" s="30">
        <f t="shared" si="20"/>
        <v>2600</v>
      </c>
      <c r="H417" s="30">
        <f t="shared" si="21"/>
        <v>4000</v>
      </c>
      <c r="I417" s="212"/>
      <c r="J417" s="212"/>
      <c r="K417" s="212"/>
    </row>
    <row r="418" spans="1:11" ht="31.5" customHeight="1">
      <c r="A418" s="36">
        <v>392</v>
      </c>
      <c r="B418" s="28" t="s">
        <v>758</v>
      </c>
      <c r="C418" s="29" t="s">
        <v>759</v>
      </c>
      <c r="D418" s="28" t="s">
        <v>51</v>
      </c>
      <c r="E418" s="30">
        <v>1</v>
      </c>
      <c r="F418" s="30">
        <v>1500</v>
      </c>
      <c r="G418" s="30">
        <f t="shared" si="20"/>
        <v>1800</v>
      </c>
      <c r="H418" s="30">
        <f t="shared" si="21"/>
        <v>2700</v>
      </c>
      <c r="I418" s="212"/>
      <c r="J418" s="212"/>
      <c r="K418" s="212"/>
    </row>
    <row r="419" spans="1:11" ht="31.5" customHeight="1">
      <c r="A419" s="36">
        <v>393</v>
      </c>
      <c r="B419" s="28" t="s">
        <v>760</v>
      </c>
      <c r="C419" s="29" t="s">
        <v>761</v>
      </c>
      <c r="D419" s="28" t="s">
        <v>51</v>
      </c>
      <c r="E419" s="30">
        <v>1</v>
      </c>
      <c r="F419" s="30">
        <v>3500</v>
      </c>
      <c r="G419" s="30">
        <f t="shared" si="20"/>
        <v>4200</v>
      </c>
      <c r="H419" s="30">
        <f t="shared" si="21"/>
        <v>6300</v>
      </c>
      <c r="I419" s="212"/>
      <c r="J419" s="212"/>
      <c r="K419" s="212"/>
    </row>
    <row r="420" spans="1:11" ht="31.5" customHeight="1">
      <c r="A420" s="36">
        <v>394</v>
      </c>
      <c r="B420" s="28" t="s">
        <v>762</v>
      </c>
      <c r="C420" s="29" t="s">
        <v>763</v>
      </c>
      <c r="D420" s="28" t="s">
        <v>51</v>
      </c>
      <c r="E420" s="30">
        <v>1</v>
      </c>
      <c r="F420" s="30">
        <v>1400</v>
      </c>
      <c r="G420" s="30">
        <f t="shared" si="20"/>
        <v>1700</v>
      </c>
      <c r="H420" s="30">
        <f t="shared" si="21"/>
        <v>2500</v>
      </c>
      <c r="I420" s="212"/>
      <c r="J420" s="212"/>
      <c r="K420" s="212"/>
    </row>
    <row r="421" spans="1:11" ht="15.75" customHeight="1">
      <c r="A421" s="36">
        <v>395</v>
      </c>
      <c r="B421" s="28" t="s">
        <v>764</v>
      </c>
      <c r="C421" s="29" t="s">
        <v>765</v>
      </c>
      <c r="D421" s="28" t="s">
        <v>51</v>
      </c>
      <c r="E421" s="30">
        <v>1</v>
      </c>
      <c r="F421" s="30">
        <v>2200</v>
      </c>
      <c r="G421" s="30">
        <f t="shared" si="20"/>
        <v>2600</v>
      </c>
      <c r="H421" s="30">
        <f t="shared" si="21"/>
        <v>4000</v>
      </c>
      <c r="I421" s="212"/>
      <c r="J421" s="212"/>
      <c r="K421" s="212"/>
    </row>
    <row r="422" spans="1:11" ht="15.75" customHeight="1">
      <c r="A422" s="36">
        <v>396</v>
      </c>
      <c r="B422" s="28" t="s">
        <v>766</v>
      </c>
      <c r="C422" s="29" t="s">
        <v>767</v>
      </c>
      <c r="D422" s="28" t="s">
        <v>51</v>
      </c>
      <c r="E422" s="30">
        <v>1</v>
      </c>
      <c r="F422" s="30">
        <v>1700</v>
      </c>
      <c r="G422" s="30">
        <f t="shared" si="20"/>
        <v>2000</v>
      </c>
      <c r="H422" s="30">
        <f t="shared" si="21"/>
        <v>3100</v>
      </c>
      <c r="I422" s="212"/>
      <c r="J422" s="212"/>
      <c r="K422" s="212"/>
    </row>
    <row r="423" spans="1:11" ht="47.25" customHeight="1">
      <c r="A423" s="36">
        <v>397</v>
      </c>
      <c r="B423" s="28" t="s">
        <v>768</v>
      </c>
      <c r="C423" s="29" t="s">
        <v>769</v>
      </c>
      <c r="D423" s="28" t="s">
        <v>51</v>
      </c>
      <c r="E423" s="30">
        <v>1</v>
      </c>
      <c r="F423" s="30">
        <v>5900</v>
      </c>
      <c r="G423" s="30">
        <f t="shared" si="20"/>
        <v>7100</v>
      </c>
      <c r="H423" s="30">
        <f t="shared" si="21"/>
        <v>10600</v>
      </c>
      <c r="I423" s="212"/>
      <c r="J423" s="212"/>
      <c r="K423" s="212"/>
    </row>
    <row r="424" spans="1:11" ht="47.25" customHeight="1">
      <c r="A424" s="36">
        <v>398</v>
      </c>
      <c r="B424" s="28" t="s">
        <v>770</v>
      </c>
      <c r="C424" s="29" t="s">
        <v>771</v>
      </c>
      <c r="D424" s="28" t="s">
        <v>51</v>
      </c>
      <c r="E424" s="30">
        <v>1</v>
      </c>
      <c r="F424" s="30">
        <v>3600</v>
      </c>
      <c r="G424" s="30">
        <f t="shared" si="20"/>
        <v>4300</v>
      </c>
      <c r="H424" s="30">
        <f t="shared" si="21"/>
        <v>6500</v>
      </c>
      <c r="I424" s="212"/>
      <c r="J424" s="212"/>
      <c r="K424" s="212"/>
    </row>
    <row r="425" spans="1:11" ht="47.25" customHeight="1">
      <c r="A425" s="36">
        <v>399</v>
      </c>
      <c r="B425" s="28" t="s">
        <v>772</v>
      </c>
      <c r="C425" s="29" t="s">
        <v>773</v>
      </c>
      <c r="D425" s="28" t="s">
        <v>51</v>
      </c>
      <c r="E425" s="30">
        <v>1</v>
      </c>
      <c r="F425" s="30">
        <v>2900</v>
      </c>
      <c r="G425" s="30">
        <f t="shared" ref="G425:G450" si="22">ROUND(F425*1.2,-2)</f>
        <v>3500</v>
      </c>
      <c r="H425" s="30">
        <f t="shared" ref="H425:H450" si="23">ROUND(F425*1.8,-2)</f>
        <v>5200</v>
      </c>
      <c r="I425" s="212"/>
      <c r="J425" s="212"/>
      <c r="K425" s="212"/>
    </row>
    <row r="426" spans="1:11" ht="47.25" customHeight="1">
      <c r="A426" s="36">
        <v>400</v>
      </c>
      <c r="B426" s="28" t="s">
        <v>774</v>
      </c>
      <c r="C426" s="29" t="s">
        <v>775</v>
      </c>
      <c r="D426" s="28" t="s">
        <v>51</v>
      </c>
      <c r="E426" s="30">
        <v>1</v>
      </c>
      <c r="F426" s="30">
        <v>1900</v>
      </c>
      <c r="G426" s="30">
        <f t="shared" si="22"/>
        <v>2300</v>
      </c>
      <c r="H426" s="30">
        <f t="shared" si="23"/>
        <v>3400</v>
      </c>
      <c r="I426" s="212"/>
      <c r="J426" s="212"/>
      <c r="K426" s="212"/>
    </row>
    <row r="427" spans="1:11" ht="15.75" customHeight="1">
      <c r="A427" s="36">
        <v>401</v>
      </c>
      <c r="B427" s="28" t="s">
        <v>776</v>
      </c>
      <c r="C427" s="29" t="s">
        <v>777</v>
      </c>
      <c r="D427" s="28" t="s">
        <v>51</v>
      </c>
      <c r="E427" s="30">
        <v>1</v>
      </c>
      <c r="F427" s="30">
        <v>3400</v>
      </c>
      <c r="G427" s="30">
        <f t="shared" si="22"/>
        <v>4100</v>
      </c>
      <c r="H427" s="30">
        <f t="shared" si="23"/>
        <v>6100</v>
      </c>
      <c r="I427" s="212"/>
      <c r="J427" s="212"/>
      <c r="K427" s="212"/>
    </row>
    <row r="428" spans="1:11" ht="15.75" customHeight="1">
      <c r="A428" s="36">
        <v>402</v>
      </c>
      <c r="B428" s="28" t="s">
        <v>778</v>
      </c>
      <c r="C428" s="29" t="s">
        <v>779</v>
      </c>
      <c r="D428" s="28" t="s">
        <v>51</v>
      </c>
      <c r="E428" s="30">
        <v>1</v>
      </c>
      <c r="F428" s="30">
        <v>2100</v>
      </c>
      <c r="G428" s="30">
        <f t="shared" si="22"/>
        <v>2500</v>
      </c>
      <c r="H428" s="30">
        <f t="shared" si="23"/>
        <v>3800</v>
      </c>
      <c r="I428" s="212"/>
      <c r="J428" s="212"/>
      <c r="K428" s="212"/>
    </row>
    <row r="429" spans="1:11" ht="31.5" customHeight="1">
      <c r="A429" s="36">
        <v>403</v>
      </c>
      <c r="B429" s="28" t="s">
        <v>780</v>
      </c>
      <c r="C429" s="29" t="s">
        <v>781</v>
      </c>
      <c r="D429" s="28" t="s">
        <v>51</v>
      </c>
      <c r="E429" s="30">
        <v>1</v>
      </c>
      <c r="F429" s="30">
        <v>2800</v>
      </c>
      <c r="G429" s="30">
        <f t="shared" si="22"/>
        <v>3400</v>
      </c>
      <c r="H429" s="30">
        <f t="shared" si="23"/>
        <v>5000</v>
      </c>
      <c r="I429" s="212"/>
      <c r="J429" s="212"/>
      <c r="K429" s="212"/>
    </row>
    <row r="430" spans="1:11" ht="31.5" customHeight="1">
      <c r="A430" s="36">
        <v>404</v>
      </c>
      <c r="B430" s="28" t="s">
        <v>782</v>
      </c>
      <c r="C430" s="29" t="s">
        <v>783</v>
      </c>
      <c r="D430" s="28" t="s">
        <v>51</v>
      </c>
      <c r="E430" s="30">
        <v>1</v>
      </c>
      <c r="F430" s="30">
        <v>1800</v>
      </c>
      <c r="G430" s="30">
        <f t="shared" si="22"/>
        <v>2200</v>
      </c>
      <c r="H430" s="30">
        <f t="shared" si="23"/>
        <v>3200</v>
      </c>
      <c r="I430" s="212"/>
      <c r="J430" s="212"/>
      <c r="K430" s="212"/>
    </row>
    <row r="431" spans="1:11" ht="31.5" customHeight="1">
      <c r="A431" s="36">
        <v>405</v>
      </c>
      <c r="B431" s="28" t="s">
        <v>784</v>
      </c>
      <c r="C431" s="29" t="s">
        <v>785</v>
      </c>
      <c r="D431" s="28" t="s">
        <v>51</v>
      </c>
      <c r="E431" s="30">
        <v>1</v>
      </c>
      <c r="F431" s="30">
        <v>4100</v>
      </c>
      <c r="G431" s="30">
        <f t="shared" si="22"/>
        <v>4900</v>
      </c>
      <c r="H431" s="30">
        <f t="shared" si="23"/>
        <v>7400</v>
      </c>
      <c r="I431" s="212"/>
      <c r="J431" s="212"/>
      <c r="K431" s="212"/>
    </row>
    <row r="432" spans="1:11" ht="31.5" customHeight="1">
      <c r="A432" s="36">
        <v>406</v>
      </c>
      <c r="B432" s="28" t="s">
        <v>786</v>
      </c>
      <c r="C432" s="29" t="s">
        <v>787</v>
      </c>
      <c r="D432" s="28" t="s">
        <v>51</v>
      </c>
      <c r="E432" s="30">
        <v>1</v>
      </c>
      <c r="F432" s="30">
        <v>2600</v>
      </c>
      <c r="G432" s="30">
        <f t="shared" si="22"/>
        <v>3100</v>
      </c>
      <c r="H432" s="30">
        <f t="shared" si="23"/>
        <v>4700</v>
      </c>
      <c r="I432" s="212"/>
      <c r="J432" s="212"/>
      <c r="K432" s="212"/>
    </row>
    <row r="433" spans="1:11" ht="31.5" customHeight="1">
      <c r="A433" s="36">
        <v>407</v>
      </c>
      <c r="B433" s="28" t="s">
        <v>788</v>
      </c>
      <c r="C433" s="29" t="s">
        <v>789</v>
      </c>
      <c r="D433" s="28" t="s">
        <v>51</v>
      </c>
      <c r="E433" s="30">
        <v>1</v>
      </c>
      <c r="F433" s="30">
        <v>4600</v>
      </c>
      <c r="G433" s="30">
        <f t="shared" si="22"/>
        <v>5500</v>
      </c>
      <c r="H433" s="30">
        <f t="shared" si="23"/>
        <v>8300</v>
      </c>
      <c r="I433" s="212"/>
      <c r="J433" s="212"/>
      <c r="K433" s="212"/>
    </row>
    <row r="434" spans="1:11" ht="31.5" customHeight="1">
      <c r="A434" s="36">
        <v>408</v>
      </c>
      <c r="B434" s="28" t="s">
        <v>790</v>
      </c>
      <c r="C434" s="29" t="s">
        <v>791</v>
      </c>
      <c r="D434" s="28" t="s">
        <v>51</v>
      </c>
      <c r="E434" s="30">
        <v>1</v>
      </c>
      <c r="F434" s="30">
        <v>2700</v>
      </c>
      <c r="G434" s="30">
        <f t="shared" si="22"/>
        <v>3200</v>
      </c>
      <c r="H434" s="30">
        <f t="shared" si="23"/>
        <v>4900</v>
      </c>
      <c r="I434" s="212"/>
      <c r="J434" s="212"/>
      <c r="K434" s="212"/>
    </row>
    <row r="435" spans="1:11" ht="47.25" customHeight="1">
      <c r="A435" s="36">
        <v>409</v>
      </c>
      <c r="B435" s="28" t="s">
        <v>792</v>
      </c>
      <c r="C435" s="29" t="s">
        <v>793</v>
      </c>
      <c r="D435" s="28" t="s">
        <v>51</v>
      </c>
      <c r="E435" s="30">
        <v>1</v>
      </c>
      <c r="F435" s="30">
        <v>4100</v>
      </c>
      <c r="G435" s="30">
        <f t="shared" si="22"/>
        <v>4900</v>
      </c>
      <c r="H435" s="30">
        <f t="shared" si="23"/>
        <v>7400</v>
      </c>
      <c r="I435" s="212"/>
      <c r="J435" s="212"/>
      <c r="K435" s="212"/>
    </row>
    <row r="436" spans="1:11" ht="47.25" customHeight="1">
      <c r="A436" s="36">
        <v>410</v>
      </c>
      <c r="B436" s="28" t="s">
        <v>794</v>
      </c>
      <c r="C436" s="29" t="s">
        <v>795</v>
      </c>
      <c r="D436" s="28" t="s">
        <v>51</v>
      </c>
      <c r="E436" s="30">
        <v>1</v>
      </c>
      <c r="F436" s="30">
        <v>2700</v>
      </c>
      <c r="G436" s="30">
        <f t="shared" si="22"/>
        <v>3200</v>
      </c>
      <c r="H436" s="30">
        <f t="shared" si="23"/>
        <v>4900</v>
      </c>
      <c r="I436" s="212"/>
      <c r="J436" s="212"/>
      <c r="K436" s="212"/>
    </row>
    <row r="437" spans="1:11" ht="31.5" customHeight="1">
      <c r="A437" s="36">
        <v>411</v>
      </c>
      <c r="B437" s="28" t="s">
        <v>796</v>
      </c>
      <c r="C437" s="29" t="s">
        <v>797</v>
      </c>
      <c r="D437" s="28" t="s">
        <v>51</v>
      </c>
      <c r="E437" s="30">
        <v>1</v>
      </c>
      <c r="F437" s="30">
        <v>2800</v>
      </c>
      <c r="G437" s="30">
        <f t="shared" si="22"/>
        <v>3400</v>
      </c>
      <c r="H437" s="30">
        <f t="shared" si="23"/>
        <v>5000</v>
      </c>
      <c r="I437" s="212"/>
      <c r="J437" s="212"/>
      <c r="K437" s="212"/>
    </row>
    <row r="438" spans="1:11" ht="31.5" customHeight="1">
      <c r="A438" s="36">
        <v>412</v>
      </c>
      <c r="B438" s="28" t="s">
        <v>798</v>
      </c>
      <c r="C438" s="29" t="s">
        <v>799</v>
      </c>
      <c r="D438" s="28" t="s">
        <v>51</v>
      </c>
      <c r="E438" s="30">
        <v>1</v>
      </c>
      <c r="F438" s="30">
        <v>1800</v>
      </c>
      <c r="G438" s="30">
        <f t="shared" si="22"/>
        <v>2200</v>
      </c>
      <c r="H438" s="30">
        <f t="shared" si="23"/>
        <v>3200</v>
      </c>
      <c r="I438" s="212"/>
      <c r="J438" s="212"/>
      <c r="K438" s="212"/>
    </row>
    <row r="439" spans="1:11" ht="31.5" customHeight="1">
      <c r="A439" s="36">
        <v>413</v>
      </c>
      <c r="B439" s="28" t="s">
        <v>800</v>
      </c>
      <c r="C439" s="29" t="s">
        <v>801</v>
      </c>
      <c r="D439" s="28" t="s">
        <v>51</v>
      </c>
      <c r="E439" s="30">
        <v>1</v>
      </c>
      <c r="F439" s="30">
        <v>2600</v>
      </c>
      <c r="G439" s="30">
        <f t="shared" si="22"/>
        <v>3100</v>
      </c>
      <c r="H439" s="30">
        <f t="shared" si="23"/>
        <v>4700</v>
      </c>
      <c r="I439" s="212"/>
      <c r="J439" s="212"/>
      <c r="K439" s="212"/>
    </row>
    <row r="440" spans="1:11" ht="31.5" customHeight="1">
      <c r="A440" s="36">
        <v>414</v>
      </c>
      <c r="B440" s="28" t="s">
        <v>802</v>
      </c>
      <c r="C440" s="29" t="s">
        <v>803</v>
      </c>
      <c r="D440" s="28" t="s">
        <v>51</v>
      </c>
      <c r="E440" s="30">
        <v>1</v>
      </c>
      <c r="F440" s="30">
        <v>1700</v>
      </c>
      <c r="G440" s="30">
        <f t="shared" si="22"/>
        <v>2000</v>
      </c>
      <c r="H440" s="30">
        <f t="shared" si="23"/>
        <v>3100</v>
      </c>
      <c r="I440" s="212"/>
      <c r="J440" s="212"/>
      <c r="K440" s="212"/>
    </row>
    <row r="441" spans="1:11" ht="31.5" customHeight="1">
      <c r="A441" s="36">
        <v>415</v>
      </c>
      <c r="B441" s="28" t="s">
        <v>804</v>
      </c>
      <c r="C441" s="29" t="s">
        <v>805</v>
      </c>
      <c r="D441" s="28" t="s">
        <v>51</v>
      </c>
      <c r="E441" s="30">
        <v>1</v>
      </c>
      <c r="F441" s="30">
        <v>2200</v>
      </c>
      <c r="G441" s="30">
        <f t="shared" si="22"/>
        <v>2600</v>
      </c>
      <c r="H441" s="30">
        <f t="shared" si="23"/>
        <v>4000</v>
      </c>
      <c r="I441" s="212"/>
      <c r="J441" s="212"/>
      <c r="K441" s="212"/>
    </row>
    <row r="442" spans="1:11" ht="31.5" customHeight="1">
      <c r="A442" s="36">
        <v>416</v>
      </c>
      <c r="B442" s="28" t="s">
        <v>806</v>
      </c>
      <c r="C442" s="29" t="s">
        <v>807</v>
      </c>
      <c r="D442" s="28" t="s">
        <v>51</v>
      </c>
      <c r="E442" s="30">
        <v>1</v>
      </c>
      <c r="F442" s="30">
        <v>1400</v>
      </c>
      <c r="G442" s="30">
        <f t="shared" si="22"/>
        <v>1700</v>
      </c>
      <c r="H442" s="30">
        <f t="shared" si="23"/>
        <v>2500</v>
      </c>
      <c r="I442" s="212"/>
      <c r="J442" s="212"/>
      <c r="K442" s="212"/>
    </row>
    <row r="443" spans="1:11" ht="15.75" customHeight="1">
      <c r="A443" s="36">
        <v>417</v>
      </c>
      <c r="B443" s="28" t="s">
        <v>808</v>
      </c>
      <c r="C443" s="29" t="s">
        <v>809</v>
      </c>
      <c r="D443" s="28" t="s">
        <v>51</v>
      </c>
      <c r="E443" s="30">
        <v>1</v>
      </c>
      <c r="F443" s="30">
        <v>2200</v>
      </c>
      <c r="G443" s="30">
        <f t="shared" si="22"/>
        <v>2600</v>
      </c>
      <c r="H443" s="30">
        <f t="shared" si="23"/>
        <v>4000</v>
      </c>
      <c r="I443" s="212"/>
      <c r="J443" s="212"/>
      <c r="K443" s="212"/>
    </row>
    <row r="444" spans="1:11" ht="15.75" customHeight="1">
      <c r="A444" s="36">
        <v>418</v>
      </c>
      <c r="B444" s="28" t="s">
        <v>810</v>
      </c>
      <c r="C444" s="29" t="s">
        <v>811</v>
      </c>
      <c r="D444" s="28" t="s">
        <v>51</v>
      </c>
      <c r="E444" s="30">
        <v>1</v>
      </c>
      <c r="F444" s="30">
        <v>1700</v>
      </c>
      <c r="G444" s="30">
        <f t="shared" si="22"/>
        <v>2000</v>
      </c>
      <c r="H444" s="30">
        <f t="shared" si="23"/>
        <v>3100</v>
      </c>
      <c r="I444" s="212"/>
      <c r="J444" s="212"/>
      <c r="K444" s="212"/>
    </row>
    <row r="445" spans="1:11" ht="15.75" customHeight="1">
      <c r="A445" s="36">
        <v>419</v>
      </c>
      <c r="B445" s="28" t="s">
        <v>812</v>
      </c>
      <c r="C445" s="29" t="s">
        <v>813</v>
      </c>
      <c r="D445" s="28" t="s">
        <v>51</v>
      </c>
      <c r="E445" s="30">
        <v>1</v>
      </c>
      <c r="F445" s="30">
        <v>3600</v>
      </c>
      <c r="G445" s="30">
        <f t="shared" si="22"/>
        <v>4300</v>
      </c>
      <c r="H445" s="30">
        <f t="shared" si="23"/>
        <v>6500</v>
      </c>
      <c r="I445" s="212"/>
      <c r="J445" s="212"/>
      <c r="K445" s="212"/>
    </row>
    <row r="446" spans="1:11" ht="15.75" customHeight="1">
      <c r="A446" s="36">
        <v>420</v>
      </c>
      <c r="B446" s="28" t="s">
        <v>814</v>
      </c>
      <c r="C446" s="29" t="s">
        <v>815</v>
      </c>
      <c r="D446" s="28" t="s">
        <v>51</v>
      </c>
      <c r="E446" s="30">
        <v>1</v>
      </c>
      <c r="F446" s="30">
        <v>4300</v>
      </c>
      <c r="G446" s="30">
        <f t="shared" si="22"/>
        <v>5200</v>
      </c>
      <c r="H446" s="30">
        <f t="shared" si="23"/>
        <v>7700</v>
      </c>
      <c r="I446" s="212"/>
      <c r="J446" s="212"/>
      <c r="K446" s="212"/>
    </row>
    <row r="447" spans="1:11" ht="15.75" customHeight="1">
      <c r="A447" s="36">
        <v>421</v>
      </c>
      <c r="B447" s="28" t="s">
        <v>816</v>
      </c>
      <c r="C447" s="29" t="s">
        <v>817</v>
      </c>
      <c r="D447" s="28" t="s">
        <v>51</v>
      </c>
      <c r="E447" s="30">
        <v>1</v>
      </c>
      <c r="F447" s="30">
        <v>4900</v>
      </c>
      <c r="G447" s="30">
        <f t="shared" si="22"/>
        <v>5900</v>
      </c>
      <c r="H447" s="30">
        <f t="shared" si="23"/>
        <v>8800</v>
      </c>
      <c r="I447" s="212"/>
      <c r="J447" s="212"/>
      <c r="K447" s="212"/>
    </row>
    <row r="448" spans="1:11" ht="31.5" customHeight="1">
      <c r="A448" s="36">
        <v>422</v>
      </c>
      <c r="B448" s="28" t="s">
        <v>818</v>
      </c>
      <c r="C448" s="29" t="s">
        <v>819</v>
      </c>
      <c r="D448" s="28" t="s">
        <v>709</v>
      </c>
      <c r="E448" s="30">
        <v>1</v>
      </c>
      <c r="F448" s="30">
        <v>110900</v>
      </c>
      <c r="G448" s="30">
        <f t="shared" si="22"/>
        <v>133100</v>
      </c>
      <c r="H448" s="30">
        <f t="shared" si="23"/>
        <v>199600</v>
      </c>
      <c r="I448" s="212"/>
      <c r="J448" s="212"/>
      <c r="K448" s="212"/>
    </row>
    <row r="449" spans="1:67" ht="15.75" customHeight="1">
      <c r="A449" s="36">
        <v>423</v>
      </c>
      <c r="B449" s="28" t="s">
        <v>820</v>
      </c>
      <c r="C449" s="29" t="s">
        <v>821</v>
      </c>
      <c r="D449" s="28" t="s">
        <v>271</v>
      </c>
      <c r="E449" s="30">
        <v>1</v>
      </c>
      <c r="F449" s="30">
        <v>5000</v>
      </c>
      <c r="G449" s="30">
        <f t="shared" si="22"/>
        <v>6000</v>
      </c>
      <c r="H449" s="30">
        <f t="shared" si="23"/>
        <v>9000</v>
      </c>
      <c r="I449" s="212"/>
      <c r="J449" s="212"/>
      <c r="K449" s="212"/>
    </row>
    <row r="450" spans="1:67" ht="31">
      <c r="A450" s="36">
        <v>424</v>
      </c>
      <c r="B450" s="28" t="s">
        <v>822</v>
      </c>
      <c r="C450" s="29" t="s">
        <v>823</v>
      </c>
      <c r="D450" s="28" t="s">
        <v>271</v>
      </c>
      <c r="E450" s="30">
        <v>1</v>
      </c>
      <c r="F450" s="30">
        <v>60000</v>
      </c>
      <c r="G450" s="30">
        <f t="shared" si="22"/>
        <v>72000</v>
      </c>
      <c r="H450" s="30">
        <f t="shared" si="23"/>
        <v>108000</v>
      </c>
      <c r="I450" s="212"/>
      <c r="J450" s="212"/>
      <c r="K450" s="212"/>
    </row>
    <row r="451" spans="1:67" s="11" customFormat="1" ht="18" customHeight="1">
      <c r="A451" s="25"/>
      <c r="B451" s="25"/>
      <c r="C451" s="26" t="s">
        <v>826</v>
      </c>
      <c r="D451" s="25"/>
      <c r="E451" s="27"/>
      <c r="F451" s="27"/>
      <c r="G451" s="41"/>
      <c r="H451" s="41"/>
      <c r="I451" s="212"/>
      <c r="J451" s="212"/>
      <c r="K451" s="212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</row>
    <row r="452" spans="1:67" ht="46.5">
      <c r="A452" s="36">
        <v>425</v>
      </c>
      <c r="B452" s="28" t="s">
        <v>827</v>
      </c>
      <c r="C452" s="29" t="s">
        <v>828</v>
      </c>
      <c r="D452" s="28" t="s">
        <v>271</v>
      </c>
      <c r="E452" s="30">
        <v>1</v>
      </c>
      <c r="F452" s="30">
        <v>10000</v>
      </c>
      <c r="G452" s="30">
        <f t="shared" ref="G452:G469" si="24">ROUND(F452*1.2,-2)</f>
        <v>12000</v>
      </c>
      <c r="H452" s="30">
        <f t="shared" ref="H452:H469" si="25">ROUND(F452*1.8,-2)</f>
        <v>18000</v>
      </c>
      <c r="I452" s="212"/>
      <c r="J452" s="212"/>
      <c r="K452" s="212"/>
    </row>
    <row r="453" spans="1:67" ht="46.5">
      <c r="A453" s="36">
        <v>426</v>
      </c>
      <c r="B453" s="28" t="s">
        <v>829</v>
      </c>
      <c r="C453" s="29" t="s">
        <v>830</v>
      </c>
      <c r="D453" s="28" t="s">
        <v>271</v>
      </c>
      <c r="E453" s="30">
        <v>1</v>
      </c>
      <c r="F453" s="30">
        <v>8000</v>
      </c>
      <c r="G453" s="30">
        <f t="shared" si="24"/>
        <v>9600</v>
      </c>
      <c r="H453" s="30">
        <f t="shared" si="25"/>
        <v>14400</v>
      </c>
      <c r="I453" s="212"/>
      <c r="J453" s="212"/>
      <c r="K453" s="212"/>
    </row>
    <row r="454" spans="1:67" s="149" customFormat="1" ht="35.25" customHeight="1">
      <c r="A454" s="36">
        <v>427</v>
      </c>
      <c r="B454" s="28" t="s">
        <v>831</v>
      </c>
      <c r="C454" s="29" t="s">
        <v>832</v>
      </c>
      <c r="D454" s="28" t="s">
        <v>271</v>
      </c>
      <c r="E454" s="30">
        <v>1</v>
      </c>
      <c r="F454" s="30">
        <v>10000</v>
      </c>
      <c r="G454" s="30">
        <f t="shared" si="24"/>
        <v>12000</v>
      </c>
      <c r="H454" s="30">
        <f t="shared" si="25"/>
        <v>18000</v>
      </c>
      <c r="I454" s="212"/>
      <c r="J454" s="212"/>
      <c r="K454" s="212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</row>
    <row r="455" spans="1:67" s="149" customFormat="1" ht="28.5" customHeight="1">
      <c r="A455" s="36">
        <v>428</v>
      </c>
      <c r="B455" s="28" t="s">
        <v>833</v>
      </c>
      <c r="C455" s="29" t="s">
        <v>834</v>
      </c>
      <c r="D455" s="28" t="s">
        <v>271</v>
      </c>
      <c r="E455" s="30">
        <v>1</v>
      </c>
      <c r="F455" s="30">
        <v>8000</v>
      </c>
      <c r="G455" s="30">
        <f t="shared" si="24"/>
        <v>9600</v>
      </c>
      <c r="H455" s="30">
        <f t="shared" si="25"/>
        <v>14400</v>
      </c>
      <c r="I455" s="212"/>
      <c r="J455" s="212"/>
      <c r="K455" s="212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</row>
    <row r="456" spans="1:67" ht="46.5">
      <c r="A456" s="36">
        <v>429</v>
      </c>
      <c r="B456" s="28" t="s">
        <v>835</v>
      </c>
      <c r="C456" s="29" t="s">
        <v>836</v>
      </c>
      <c r="D456" s="28" t="s">
        <v>271</v>
      </c>
      <c r="E456" s="30">
        <v>1</v>
      </c>
      <c r="F456" s="30">
        <v>8000</v>
      </c>
      <c r="G456" s="30">
        <f t="shared" si="24"/>
        <v>9600</v>
      </c>
      <c r="H456" s="30">
        <f t="shared" si="25"/>
        <v>14400</v>
      </c>
      <c r="I456" s="212"/>
      <c r="J456" s="212"/>
      <c r="K456" s="212"/>
    </row>
    <row r="457" spans="1:67" ht="46.5">
      <c r="A457" s="36">
        <v>430</v>
      </c>
      <c r="B457" s="28" t="s">
        <v>837</v>
      </c>
      <c r="C457" s="29" t="s">
        <v>838</v>
      </c>
      <c r="D457" s="28" t="s">
        <v>271</v>
      </c>
      <c r="E457" s="30">
        <v>1</v>
      </c>
      <c r="F457" s="30">
        <v>6000</v>
      </c>
      <c r="G457" s="30">
        <f t="shared" si="24"/>
        <v>7200</v>
      </c>
      <c r="H457" s="30">
        <f t="shared" si="25"/>
        <v>10800</v>
      </c>
      <c r="I457" s="212"/>
      <c r="J457" s="212"/>
      <c r="K457" s="212"/>
    </row>
    <row r="458" spans="1:67" s="149" customFormat="1" ht="31">
      <c r="A458" s="36">
        <v>431</v>
      </c>
      <c r="B458" s="28" t="s">
        <v>839</v>
      </c>
      <c r="C458" s="29" t="s">
        <v>840</v>
      </c>
      <c r="D458" s="28" t="s">
        <v>271</v>
      </c>
      <c r="E458" s="30">
        <v>1</v>
      </c>
      <c r="F458" s="30">
        <v>8000</v>
      </c>
      <c r="G458" s="30">
        <f t="shared" si="24"/>
        <v>9600</v>
      </c>
      <c r="H458" s="30">
        <f t="shared" si="25"/>
        <v>14400</v>
      </c>
      <c r="I458" s="212"/>
      <c r="J458" s="212"/>
      <c r="K458" s="212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</row>
    <row r="459" spans="1:67" ht="23.25" customHeight="1">
      <c r="A459" s="36">
        <v>432</v>
      </c>
      <c r="B459" s="28" t="s">
        <v>841</v>
      </c>
      <c r="C459" s="29" t="s">
        <v>842</v>
      </c>
      <c r="D459" s="28" t="s">
        <v>271</v>
      </c>
      <c r="E459" s="30">
        <v>1</v>
      </c>
      <c r="F459" s="30">
        <v>6000</v>
      </c>
      <c r="G459" s="30">
        <f t="shared" si="24"/>
        <v>7200</v>
      </c>
      <c r="H459" s="30">
        <f t="shared" si="25"/>
        <v>10800</v>
      </c>
      <c r="I459" s="212"/>
      <c r="J459" s="212"/>
      <c r="K459" s="212"/>
    </row>
    <row r="460" spans="1:67" ht="15.75" customHeight="1">
      <c r="A460" s="36">
        <v>433</v>
      </c>
      <c r="B460" s="28" t="s">
        <v>843</v>
      </c>
      <c r="C460" s="29" t="s">
        <v>844</v>
      </c>
      <c r="D460" s="28" t="s">
        <v>271</v>
      </c>
      <c r="E460" s="30">
        <v>1</v>
      </c>
      <c r="F460" s="30">
        <v>4000</v>
      </c>
      <c r="G460" s="30">
        <f t="shared" si="24"/>
        <v>4800</v>
      </c>
      <c r="H460" s="30">
        <f t="shared" si="25"/>
        <v>7200</v>
      </c>
      <c r="I460" s="212"/>
      <c r="J460" s="212"/>
      <c r="K460" s="212"/>
    </row>
    <row r="461" spans="1:67" ht="15.75" customHeight="1">
      <c r="A461" s="36">
        <v>434</v>
      </c>
      <c r="B461" s="28" t="s">
        <v>845</v>
      </c>
      <c r="C461" s="29" t="s">
        <v>846</v>
      </c>
      <c r="D461" s="28" t="s">
        <v>51</v>
      </c>
      <c r="E461" s="30">
        <v>1</v>
      </c>
      <c r="F461" s="30">
        <v>7350</v>
      </c>
      <c r="G461" s="30">
        <f t="shared" si="24"/>
        <v>8800</v>
      </c>
      <c r="H461" s="30">
        <f t="shared" si="25"/>
        <v>13200</v>
      </c>
      <c r="I461" s="212"/>
      <c r="J461" s="212"/>
      <c r="K461" s="212"/>
    </row>
    <row r="462" spans="1:67" ht="15.75" customHeight="1">
      <c r="A462" s="36">
        <v>435</v>
      </c>
      <c r="B462" s="28" t="s">
        <v>847</v>
      </c>
      <c r="C462" s="29" t="s">
        <v>848</v>
      </c>
      <c r="D462" s="28" t="s">
        <v>51</v>
      </c>
      <c r="E462" s="30">
        <v>1</v>
      </c>
      <c r="F462" s="30">
        <v>6300</v>
      </c>
      <c r="G462" s="30">
        <f t="shared" si="24"/>
        <v>7600</v>
      </c>
      <c r="H462" s="30">
        <f t="shared" si="25"/>
        <v>11300</v>
      </c>
      <c r="I462" s="212"/>
      <c r="J462" s="212"/>
      <c r="K462" s="212"/>
    </row>
    <row r="463" spans="1:67" s="149" customFormat="1" ht="15.75" customHeight="1">
      <c r="A463" s="36">
        <v>436</v>
      </c>
      <c r="B463" s="28" t="s">
        <v>849</v>
      </c>
      <c r="C463" s="29" t="s">
        <v>850</v>
      </c>
      <c r="D463" s="28" t="s">
        <v>271</v>
      </c>
      <c r="E463" s="30">
        <v>1</v>
      </c>
      <c r="F463" s="30">
        <v>18000</v>
      </c>
      <c r="G463" s="30">
        <f t="shared" si="24"/>
        <v>21600</v>
      </c>
      <c r="H463" s="30">
        <f t="shared" si="25"/>
        <v>32400</v>
      </c>
      <c r="I463" s="212"/>
      <c r="J463" s="212"/>
      <c r="K463" s="212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</row>
    <row r="464" spans="1:67" ht="15.75" customHeight="1">
      <c r="A464" s="36">
        <v>437</v>
      </c>
      <c r="B464" s="28" t="s">
        <v>851</v>
      </c>
      <c r="C464" s="29" t="s">
        <v>852</v>
      </c>
      <c r="D464" s="28" t="s">
        <v>51</v>
      </c>
      <c r="E464" s="30">
        <v>1</v>
      </c>
      <c r="F464" s="30">
        <v>3680</v>
      </c>
      <c r="G464" s="30">
        <f t="shared" si="24"/>
        <v>4400</v>
      </c>
      <c r="H464" s="30">
        <f t="shared" si="25"/>
        <v>6600</v>
      </c>
      <c r="I464" s="212"/>
      <c r="J464" s="212"/>
      <c r="K464" s="212"/>
    </row>
    <row r="465" spans="1:67" ht="15.75" customHeight="1">
      <c r="A465" s="36">
        <v>438</v>
      </c>
      <c r="B465" s="28" t="s">
        <v>853</v>
      </c>
      <c r="C465" s="29" t="s">
        <v>854</v>
      </c>
      <c r="D465" s="28" t="s">
        <v>51</v>
      </c>
      <c r="E465" s="30">
        <v>1</v>
      </c>
      <c r="F465" s="30">
        <v>17000</v>
      </c>
      <c r="G465" s="30">
        <f t="shared" si="24"/>
        <v>20400</v>
      </c>
      <c r="H465" s="30">
        <f t="shared" si="25"/>
        <v>30600</v>
      </c>
      <c r="I465" s="212"/>
      <c r="J465" s="212"/>
      <c r="K465" s="212"/>
    </row>
    <row r="466" spans="1:67" ht="15.75" customHeight="1">
      <c r="A466" s="36">
        <v>439</v>
      </c>
      <c r="B466" s="28" t="s">
        <v>855</v>
      </c>
      <c r="C466" s="29" t="s">
        <v>856</v>
      </c>
      <c r="D466" s="28" t="s">
        <v>51</v>
      </c>
      <c r="E466" s="30">
        <v>1</v>
      </c>
      <c r="F466" s="30">
        <v>65000</v>
      </c>
      <c r="G466" s="30">
        <f t="shared" si="24"/>
        <v>78000</v>
      </c>
      <c r="H466" s="30">
        <f t="shared" si="25"/>
        <v>117000</v>
      </c>
      <c r="I466" s="212"/>
      <c r="J466" s="212"/>
      <c r="K466" s="212"/>
    </row>
    <row r="467" spans="1:67" ht="15.75" customHeight="1">
      <c r="A467" s="36">
        <v>440</v>
      </c>
      <c r="B467" s="28" t="s">
        <v>857</v>
      </c>
      <c r="C467" s="29" t="s">
        <v>858</v>
      </c>
      <c r="D467" s="28" t="s">
        <v>51</v>
      </c>
      <c r="E467" s="30">
        <v>1</v>
      </c>
      <c r="F467" s="30">
        <v>2940</v>
      </c>
      <c r="G467" s="30">
        <f t="shared" si="24"/>
        <v>3500</v>
      </c>
      <c r="H467" s="30">
        <f t="shared" si="25"/>
        <v>5300</v>
      </c>
      <c r="I467" s="212"/>
      <c r="J467" s="212"/>
      <c r="K467" s="212"/>
    </row>
    <row r="468" spans="1:67" ht="15.75" customHeight="1">
      <c r="A468" s="36">
        <v>441</v>
      </c>
      <c r="B468" s="28" t="s">
        <v>859</v>
      </c>
      <c r="C468" s="29" t="s">
        <v>860</v>
      </c>
      <c r="D468" s="28" t="s">
        <v>51</v>
      </c>
      <c r="E468" s="30">
        <v>1</v>
      </c>
      <c r="F468" s="30">
        <v>21000</v>
      </c>
      <c r="G468" s="30">
        <f t="shared" si="24"/>
        <v>25200</v>
      </c>
      <c r="H468" s="30">
        <f t="shared" si="25"/>
        <v>37800</v>
      </c>
      <c r="I468" s="212"/>
      <c r="J468" s="212"/>
      <c r="K468" s="212"/>
    </row>
    <row r="469" spans="1:67" ht="15.75" customHeight="1">
      <c r="A469" s="36">
        <v>442</v>
      </c>
      <c r="B469" s="28" t="s">
        <v>861</v>
      </c>
      <c r="C469" s="29" t="s">
        <v>862</v>
      </c>
      <c r="D469" s="28" t="s">
        <v>51</v>
      </c>
      <c r="E469" s="30">
        <v>1</v>
      </c>
      <c r="F469" s="30">
        <v>21000</v>
      </c>
      <c r="G469" s="30">
        <f t="shared" si="24"/>
        <v>25200</v>
      </c>
      <c r="H469" s="30">
        <f t="shared" si="25"/>
        <v>37800</v>
      </c>
      <c r="I469" s="212"/>
      <c r="J469" s="212"/>
      <c r="K469" s="212"/>
    </row>
    <row r="470" spans="1:67" s="12" customFormat="1" ht="15.75" customHeight="1">
      <c r="A470" s="32"/>
      <c r="B470" s="32"/>
      <c r="C470" s="33" t="s">
        <v>863</v>
      </c>
      <c r="D470" s="32"/>
      <c r="E470" s="34"/>
      <c r="F470" s="34"/>
      <c r="G470" s="44"/>
      <c r="H470" s="44"/>
      <c r="I470" s="212"/>
      <c r="J470" s="212"/>
      <c r="K470" s="212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</row>
    <row r="471" spans="1:67" ht="31.5" customHeight="1">
      <c r="A471" s="36">
        <v>443</v>
      </c>
      <c r="B471" s="28" t="s">
        <v>864</v>
      </c>
      <c r="C471" s="29" t="s">
        <v>865</v>
      </c>
      <c r="D471" s="28" t="s">
        <v>51</v>
      </c>
      <c r="E471" s="30">
        <v>1</v>
      </c>
      <c r="F471" s="30">
        <v>35000</v>
      </c>
      <c r="G471" s="30">
        <f t="shared" ref="G471:G482" si="26">ROUND(F471*1.2,-2)</f>
        <v>42000</v>
      </c>
      <c r="H471" s="30">
        <f t="shared" ref="H471:H482" si="27">ROUND(F471*1.8,-2)</f>
        <v>63000</v>
      </c>
      <c r="I471" s="212"/>
      <c r="J471" s="212"/>
      <c r="K471" s="212"/>
    </row>
    <row r="472" spans="1:67" ht="31.5" customHeight="1">
      <c r="A472" s="36">
        <v>444</v>
      </c>
      <c r="B472" s="28" t="s">
        <v>5882</v>
      </c>
      <c r="C472" s="29" t="s">
        <v>5941</v>
      </c>
      <c r="D472" s="28" t="s">
        <v>51</v>
      </c>
      <c r="E472" s="30">
        <v>1</v>
      </c>
      <c r="F472" s="30">
        <v>180000</v>
      </c>
      <c r="G472" s="30">
        <f t="shared" si="26"/>
        <v>216000</v>
      </c>
      <c r="H472" s="30">
        <f t="shared" si="27"/>
        <v>324000</v>
      </c>
      <c r="I472" s="212"/>
      <c r="J472" s="212"/>
      <c r="K472" s="212"/>
    </row>
    <row r="473" spans="1:67" ht="31.5" customHeight="1">
      <c r="A473" s="36">
        <v>445</v>
      </c>
      <c r="B473" s="28" t="s">
        <v>5883</v>
      </c>
      <c r="C473" s="29" t="s">
        <v>5942</v>
      </c>
      <c r="D473" s="28" t="s">
        <v>51</v>
      </c>
      <c r="E473" s="30">
        <v>1</v>
      </c>
      <c r="F473" s="30">
        <v>665000</v>
      </c>
      <c r="G473" s="30">
        <f t="shared" si="26"/>
        <v>798000</v>
      </c>
      <c r="H473" s="30">
        <f t="shared" si="27"/>
        <v>1197000</v>
      </c>
      <c r="I473" s="212"/>
      <c r="J473" s="212"/>
      <c r="K473" s="212"/>
    </row>
    <row r="474" spans="1:67" ht="15.75" customHeight="1">
      <c r="A474" s="36">
        <v>446</v>
      </c>
      <c r="B474" s="28" t="s">
        <v>866</v>
      </c>
      <c r="C474" s="29" t="s">
        <v>867</v>
      </c>
      <c r="D474" s="28" t="s">
        <v>51</v>
      </c>
      <c r="E474" s="30">
        <v>1</v>
      </c>
      <c r="F474" s="30">
        <v>125000</v>
      </c>
      <c r="G474" s="30">
        <f t="shared" si="26"/>
        <v>150000</v>
      </c>
      <c r="H474" s="30">
        <f t="shared" si="27"/>
        <v>225000</v>
      </c>
      <c r="I474" s="212"/>
      <c r="J474" s="212"/>
      <c r="K474" s="212"/>
    </row>
    <row r="475" spans="1:67" ht="15.75" customHeight="1">
      <c r="A475" s="36">
        <v>447</v>
      </c>
      <c r="B475" s="28" t="s">
        <v>868</v>
      </c>
      <c r="C475" s="29" t="s">
        <v>869</v>
      </c>
      <c r="D475" s="28" t="s">
        <v>51</v>
      </c>
      <c r="E475" s="30">
        <v>1</v>
      </c>
      <c r="F475" s="30">
        <v>100000</v>
      </c>
      <c r="G475" s="30">
        <f t="shared" si="26"/>
        <v>120000</v>
      </c>
      <c r="H475" s="30">
        <f t="shared" si="27"/>
        <v>180000</v>
      </c>
      <c r="I475" s="212"/>
      <c r="J475" s="212"/>
      <c r="K475" s="212"/>
    </row>
    <row r="476" spans="1:67" ht="15.75" customHeight="1">
      <c r="A476" s="36">
        <v>448</v>
      </c>
      <c r="B476" s="28" t="s">
        <v>870</v>
      </c>
      <c r="C476" s="29" t="s">
        <v>871</v>
      </c>
      <c r="D476" s="28" t="s">
        <v>51</v>
      </c>
      <c r="E476" s="30">
        <v>1</v>
      </c>
      <c r="F476" s="30">
        <v>110000</v>
      </c>
      <c r="G476" s="30">
        <f t="shared" si="26"/>
        <v>132000</v>
      </c>
      <c r="H476" s="30">
        <f t="shared" si="27"/>
        <v>198000</v>
      </c>
      <c r="I476" s="212"/>
      <c r="J476" s="212"/>
      <c r="K476" s="212"/>
    </row>
    <row r="477" spans="1:67" ht="15.75" customHeight="1">
      <c r="A477" s="36">
        <v>449</v>
      </c>
      <c r="B477" s="28" t="s">
        <v>872</v>
      </c>
      <c r="C477" s="29" t="s">
        <v>873</v>
      </c>
      <c r="D477" s="28" t="s">
        <v>51</v>
      </c>
      <c r="E477" s="30">
        <v>1</v>
      </c>
      <c r="F477" s="30">
        <v>32000</v>
      </c>
      <c r="G477" s="30">
        <f t="shared" si="26"/>
        <v>38400</v>
      </c>
      <c r="H477" s="30">
        <f t="shared" si="27"/>
        <v>57600</v>
      </c>
      <c r="I477" s="212"/>
      <c r="J477" s="212"/>
      <c r="K477" s="212"/>
    </row>
    <row r="478" spans="1:67" ht="15.75" customHeight="1">
      <c r="A478" s="36">
        <v>450</v>
      </c>
      <c r="B478" s="28" t="s">
        <v>874</v>
      </c>
      <c r="C478" s="29" t="s">
        <v>875</v>
      </c>
      <c r="D478" s="28" t="s">
        <v>51</v>
      </c>
      <c r="E478" s="30">
        <v>1</v>
      </c>
      <c r="F478" s="30">
        <v>195000</v>
      </c>
      <c r="G478" s="30">
        <f t="shared" si="26"/>
        <v>234000</v>
      </c>
      <c r="H478" s="30">
        <f t="shared" si="27"/>
        <v>351000</v>
      </c>
      <c r="I478" s="212"/>
      <c r="J478" s="212"/>
      <c r="K478" s="212"/>
    </row>
    <row r="479" spans="1:67" ht="15.75" customHeight="1">
      <c r="A479" s="36">
        <v>451</v>
      </c>
      <c r="B479" s="28" t="s">
        <v>876</v>
      </c>
      <c r="C479" s="29" t="s">
        <v>877</v>
      </c>
      <c r="D479" s="28" t="s">
        <v>51</v>
      </c>
      <c r="E479" s="30">
        <v>1</v>
      </c>
      <c r="F479" s="30">
        <v>240000</v>
      </c>
      <c r="G479" s="30">
        <f t="shared" si="26"/>
        <v>288000</v>
      </c>
      <c r="H479" s="30">
        <f t="shared" si="27"/>
        <v>432000</v>
      </c>
      <c r="I479" s="212"/>
      <c r="J479" s="212"/>
      <c r="K479" s="212"/>
    </row>
    <row r="480" spans="1:67" ht="15.75" customHeight="1">
      <c r="A480" s="36">
        <v>452</v>
      </c>
      <c r="B480" s="28" t="s">
        <v>878</v>
      </c>
      <c r="C480" s="29" t="s">
        <v>879</v>
      </c>
      <c r="D480" s="28" t="s">
        <v>51</v>
      </c>
      <c r="E480" s="30">
        <v>1</v>
      </c>
      <c r="F480" s="30">
        <v>21000</v>
      </c>
      <c r="G480" s="30">
        <f t="shared" si="26"/>
        <v>25200</v>
      </c>
      <c r="H480" s="30">
        <f t="shared" si="27"/>
        <v>37800</v>
      </c>
      <c r="I480" s="212"/>
      <c r="J480" s="212"/>
      <c r="K480" s="212"/>
    </row>
    <row r="481" spans="1:67" ht="15.75" customHeight="1">
      <c r="A481" s="36">
        <v>453</v>
      </c>
      <c r="B481" s="28" t="s">
        <v>880</v>
      </c>
      <c r="C481" s="29" t="s">
        <v>881</v>
      </c>
      <c r="D481" s="28" t="s">
        <v>51</v>
      </c>
      <c r="E481" s="30">
        <v>1</v>
      </c>
      <c r="F481" s="30">
        <v>15750</v>
      </c>
      <c r="G481" s="30">
        <f t="shared" si="26"/>
        <v>18900</v>
      </c>
      <c r="H481" s="30">
        <f t="shared" si="27"/>
        <v>28400</v>
      </c>
      <c r="I481" s="212"/>
      <c r="J481" s="212"/>
      <c r="K481" s="212"/>
    </row>
    <row r="482" spans="1:67" ht="31.5" customHeight="1">
      <c r="A482" s="36">
        <v>454</v>
      </c>
      <c r="B482" s="28" t="s">
        <v>882</v>
      </c>
      <c r="C482" s="29" t="s">
        <v>883</v>
      </c>
      <c r="D482" s="28" t="s">
        <v>51</v>
      </c>
      <c r="E482" s="30">
        <v>1</v>
      </c>
      <c r="F482" s="30">
        <v>115000</v>
      </c>
      <c r="G482" s="30">
        <f t="shared" si="26"/>
        <v>138000</v>
      </c>
      <c r="H482" s="30">
        <f t="shared" si="27"/>
        <v>207000</v>
      </c>
      <c r="I482" s="212"/>
      <c r="J482" s="212"/>
      <c r="K482" s="212"/>
    </row>
    <row r="483" spans="1:67" s="12" customFormat="1" ht="15.75" customHeight="1">
      <c r="A483" s="32"/>
      <c r="B483" s="32"/>
      <c r="C483" s="33" t="s">
        <v>884</v>
      </c>
      <c r="D483" s="32"/>
      <c r="E483" s="34"/>
      <c r="F483" s="34"/>
      <c r="G483" s="44"/>
      <c r="H483" s="44"/>
      <c r="I483" s="212"/>
      <c r="J483" s="212"/>
      <c r="K483" s="212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</row>
    <row r="484" spans="1:67" ht="31.5" customHeight="1">
      <c r="A484" s="36">
        <v>455</v>
      </c>
      <c r="B484" s="28" t="s">
        <v>885</v>
      </c>
      <c r="C484" s="29" t="s">
        <v>886</v>
      </c>
      <c r="D484" s="28" t="s">
        <v>51</v>
      </c>
      <c r="E484" s="30">
        <v>1</v>
      </c>
      <c r="F484" s="30">
        <v>30000</v>
      </c>
      <c r="G484" s="30">
        <f t="shared" ref="G484:G491" si="28">ROUND(F484*1.2,-2)</f>
        <v>36000</v>
      </c>
      <c r="H484" s="30">
        <f t="shared" ref="H484:H491" si="29">ROUND(F484*1.8,-2)</f>
        <v>54000</v>
      </c>
      <c r="I484" s="212"/>
      <c r="J484" s="212"/>
      <c r="K484" s="212"/>
    </row>
    <row r="485" spans="1:67" ht="15.75" customHeight="1">
      <c r="A485" s="36">
        <v>456</v>
      </c>
      <c r="B485" s="28" t="s">
        <v>887</v>
      </c>
      <c r="C485" s="29" t="s">
        <v>888</v>
      </c>
      <c r="D485" s="28" t="s">
        <v>51</v>
      </c>
      <c r="E485" s="30">
        <v>1</v>
      </c>
      <c r="F485" s="30">
        <v>115000</v>
      </c>
      <c r="G485" s="30">
        <f t="shared" si="28"/>
        <v>138000</v>
      </c>
      <c r="H485" s="30">
        <f t="shared" si="29"/>
        <v>207000</v>
      </c>
      <c r="I485" s="212"/>
      <c r="J485" s="212"/>
      <c r="K485" s="212"/>
    </row>
    <row r="486" spans="1:67" ht="15.75" customHeight="1">
      <c r="A486" s="36">
        <v>457</v>
      </c>
      <c r="B486" s="28" t="s">
        <v>889</v>
      </c>
      <c r="C486" s="29" t="s">
        <v>890</v>
      </c>
      <c r="D486" s="28" t="s">
        <v>51</v>
      </c>
      <c r="E486" s="30">
        <v>1</v>
      </c>
      <c r="F486" s="30">
        <v>80000</v>
      </c>
      <c r="G486" s="30">
        <f t="shared" si="28"/>
        <v>96000</v>
      </c>
      <c r="H486" s="30">
        <f t="shared" si="29"/>
        <v>144000</v>
      </c>
      <c r="I486" s="212"/>
      <c r="J486" s="212"/>
      <c r="K486" s="212"/>
    </row>
    <row r="487" spans="1:67" ht="15.75" customHeight="1">
      <c r="A487" s="36">
        <v>458</v>
      </c>
      <c r="B487" s="28" t="s">
        <v>891</v>
      </c>
      <c r="C487" s="29" t="s">
        <v>892</v>
      </c>
      <c r="D487" s="28" t="s">
        <v>51</v>
      </c>
      <c r="E487" s="30">
        <v>1</v>
      </c>
      <c r="F487" s="30">
        <v>95000</v>
      </c>
      <c r="G487" s="30">
        <f t="shared" si="28"/>
        <v>114000</v>
      </c>
      <c r="H487" s="30">
        <f t="shared" si="29"/>
        <v>171000</v>
      </c>
      <c r="I487" s="212"/>
      <c r="J487" s="212"/>
      <c r="K487" s="212"/>
    </row>
    <row r="488" spans="1:67" ht="15.75" customHeight="1">
      <c r="A488" s="36">
        <v>459</v>
      </c>
      <c r="B488" s="28" t="s">
        <v>893</v>
      </c>
      <c r="C488" s="29" t="s">
        <v>894</v>
      </c>
      <c r="D488" s="28" t="s">
        <v>51</v>
      </c>
      <c r="E488" s="30">
        <v>1</v>
      </c>
      <c r="F488" s="30">
        <v>23100</v>
      </c>
      <c r="G488" s="30">
        <f t="shared" si="28"/>
        <v>27700</v>
      </c>
      <c r="H488" s="30">
        <f t="shared" si="29"/>
        <v>41600</v>
      </c>
      <c r="I488" s="212"/>
      <c r="J488" s="212"/>
      <c r="K488" s="212"/>
    </row>
    <row r="489" spans="1:67" ht="15.75" customHeight="1">
      <c r="A489" s="36">
        <v>460</v>
      </c>
      <c r="B489" s="28" t="s">
        <v>895</v>
      </c>
      <c r="C489" s="29" t="s">
        <v>896</v>
      </c>
      <c r="D489" s="28" t="s">
        <v>51</v>
      </c>
      <c r="E489" s="30">
        <v>1</v>
      </c>
      <c r="F489" s="30">
        <v>170000</v>
      </c>
      <c r="G489" s="30">
        <f t="shared" si="28"/>
        <v>204000</v>
      </c>
      <c r="H489" s="30">
        <f t="shared" si="29"/>
        <v>306000</v>
      </c>
      <c r="I489" s="212"/>
      <c r="J489" s="212"/>
      <c r="K489" s="212"/>
    </row>
    <row r="490" spans="1:67" ht="15.75" customHeight="1">
      <c r="A490" s="36">
        <v>461</v>
      </c>
      <c r="B490" s="28" t="s">
        <v>897</v>
      </c>
      <c r="C490" s="29" t="s">
        <v>898</v>
      </c>
      <c r="D490" s="28" t="s">
        <v>51</v>
      </c>
      <c r="E490" s="30">
        <v>1</v>
      </c>
      <c r="F490" s="30">
        <v>210000</v>
      </c>
      <c r="G490" s="30">
        <f t="shared" si="28"/>
        <v>252000</v>
      </c>
      <c r="H490" s="30">
        <f t="shared" si="29"/>
        <v>378000</v>
      </c>
      <c r="I490" s="212"/>
      <c r="J490" s="212"/>
      <c r="K490" s="212"/>
    </row>
    <row r="491" spans="1:67" ht="33" customHeight="1">
      <c r="A491" s="36">
        <v>462</v>
      </c>
      <c r="B491" s="28" t="s">
        <v>899</v>
      </c>
      <c r="C491" s="29" t="s">
        <v>900</v>
      </c>
      <c r="D491" s="28" t="s">
        <v>51</v>
      </c>
      <c r="E491" s="30">
        <v>1</v>
      </c>
      <c r="F491" s="30">
        <v>105000</v>
      </c>
      <c r="G491" s="30">
        <f t="shared" si="28"/>
        <v>126000</v>
      </c>
      <c r="H491" s="30">
        <f t="shared" si="29"/>
        <v>189000</v>
      </c>
      <c r="I491" s="212"/>
      <c r="J491" s="212"/>
      <c r="K491" s="212"/>
    </row>
    <row r="492" spans="1:67" s="12" customFormat="1" ht="15.75" customHeight="1">
      <c r="A492" s="32"/>
      <c r="B492" s="32"/>
      <c r="C492" s="33" t="s">
        <v>901</v>
      </c>
      <c r="D492" s="32"/>
      <c r="E492" s="34"/>
      <c r="F492" s="34"/>
      <c r="G492" s="44"/>
      <c r="H492" s="44"/>
      <c r="I492" s="212"/>
      <c r="J492" s="212"/>
      <c r="K492" s="212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</row>
    <row r="493" spans="1:67" ht="15.75" customHeight="1">
      <c r="A493" s="36">
        <v>463</v>
      </c>
      <c r="B493" s="28" t="s">
        <v>902</v>
      </c>
      <c r="C493" s="29" t="s">
        <v>903</v>
      </c>
      <c r="D493" s="28" t="s">
        <v>51</v>
      </c>
      <c r="E493" s="30">
        <v>1</v>
      </c>
      <c r="F493" s="30">
        <v>17900</v>
      </c>
      <c r="G493" s="30">
        <f t="shared" ref="G493:G514" si="30">ROUND(F493*1.2,-2)</f>
        <v>21500</v>
      </c>
      <c r="H493" s="30">
        <f t="shared" ref="H493:H514" si="31">ROUND(F493*1.8,-2)</f>
        <v>32200</v>
      </c>
      <c r="I493" s="212"/>
      <c r="J493" s="212"/>
      <c r="K493" s="212"/>
    </row>
    <row r="494" spans="1:67" ht="15.75" customHeight="1">
      <c r="A494" s="36">
        <v>464</v>
      </c>
      <c r="B494" s="28" t="s">
        <v>904</v>
      </c>
      <c r="C494" s="29" t="s">
        <v>905</v>
      </c>
      <c r="D494" s="28" t="s">
        <v>51</v>
      </c>
      <c r="E494" s="30">
        <v>1</v>
      </c>
      <c r="F494" s="30">
        <v>21000</v>
      </c>
      <c r="G494" s="30">
        <f t="shared" si="30"/>
        <v>25200</v>
      </c>
      <c r="H494" s="30">
        <f t="shared" si="31"/>
        <v>37800</v>
      </c>
      <c r="I494" s="212"/>
      <c r="J494" s="212"/>
      <c r="K494" s="212"/>
    </row>
    <row r="495" spans="1:67" ht="15.75" customHeight="1">
      <c r="A495" s="36">
        <v>465</v>
      </c>
      <c r="B495" s="28" t="s">
        <v>906</v>
      </c>
      <c r="C495" s="29" t="s">
        <v>907</v>
      </c>
      <c r="D495" s="28" t="s">
        <v>51</v>
      </c>
      <c r="E495" s="30">
        <v>1</v>
      </c>
      <c r="F495" s="30">
        <v>15750</v>
      </c>
      <c r="G495" s="30">
        <f t="shared" si="30"/>
        <v>18900</v>
      </c>
      <c r="H495" s="30">
        <f t="shared" si="31"/>
        <v>28400</v>
      </c>
      <c r="I495" s="212"/>
      <c r="J495" s="212"/>
      <c r="K495" s="212"/>
    </row>
    <row r="496" spans="1:67" ht="15.75" customHeight="1">
      <c r="A496" s="36">
        <v>466</v>
      </c>
      <c r="B496" s="28" t="s">
        <v>908</v>
      </c>
      <c r="C496" s="29" t="s">
        <v>909</v>
      </c>
      <c r="D496" s="28" t="s">
        <v>51</v>
      </c>
      <c r="E496" s="30">
        <v>1</v>
      </c>
      <c r="F496" s="30">
        <v>30450</v>
      </c>
      <c r="G496" s="30">
        <f t="shared" si="30"/>
        <v>36500</v>
      </c>
      <c r="H496" s="30">
        <f t="shared" si="31"/>
        <v>54800</v>
      </c>
      <c r="I496" s="212"/>
      <c r="J496" s="212"/>
      <c r="K496" s="212"/>
    </row>
    <row r="497" spans="1:67" s="149" customFormat="1" ht="15.75" customHeight="1">
      <c r="A497" s="36">
        <v>467</v>
      </c>
      <c r="B497" s="28" t="s">
        <v>910</v>
      </c>
      <c r="C497" s="29" t="s">
        <v>911</v>
      </c>
      <c r="D497" s="28" t="s">
        <v>51</v>
      </c>
      <c r="E497" s="30">
        <v>1</v>
      </c>
      <c r="F497" s="30">
        <v>5000</v>
      </c>
      <c r="G497" s="30">
        <f t="shared" si="30"/>
        <v>6000</v>
      </c>
      <c r="H497" s="30">
        <f t="shared" si="31"/>
        <v>9000</v>
      </c>
      <c r="I497" s="212"/>
      <c r="J497" s="212"/>
      <c r="K497" s="212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</row>
    <row r="498" spans="1:67" s="149" customFormat="1" ht="15.75" customHeight="1">
      <c r="A498" s="36">
        <v>468</v>
      </c>
      <c r="B498" s="28" t="s">
        <v>912</v>
      </c>
      <c r="C498" s="29" t="s">
        <v>913</v>
      </c>
      <c r="D498" s="28" t="s">
        <v>51</v>
      </c>
      <c r="E498" s="30">
        <v>1</v>
      </c>
      <c r="F498" s="30">
        <v>2000</v>
      </c>
      <c r="G498" s="30">
        <f t="shared" si="30"/>
        <v>2400</v>
      </c>
      <c r="H498" s="30">
        <f t="shared" si="31"/>
        <v>3600</v>
      </c>
      <c r="I498" s="212"/>
      <c r="J498" s="212"/>
      <c r="K498" s="212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</row>
    <row r="499" spans="1:67" ht="15.75" customHeight="1">
      <c r="A499" s="36">
        <v>469</v>
      </c>
      <c r="B499" s="28" t="s">
        <v>914</v>
      </c>
      <c r="C499" s="29" t="s">
        <v>915</v>
      </c>
      <c r="D499" s="28" t="s">
        <v>51</v>
      </c>
      <c r="E499" s="30">
        <v>1</v>
      </c>
      <c r="F499" s="30">
        <v>60000</v>
      </c>
      <c r="G499" s="30">
        <f t="shared" si="30"/>
        <v>72000</v>
      </c>
      <c r="H499" s="30">
        <f t="shared" si="31"/>
        <v>108000</v>
      </c>
      <c r="I499" s="212"/>
      <c r="J499" s="212"/>
      <c r="K499" s="212"/>
    </row>
    <row r="500" spans="1:67" ht="15.75" customHeight="1">
      <c r="A500" s="36">
        <v>470</v>
      </c>
      <c r="B500" s="28" t="s">
        <v>916</v>
      </c>
      <c r="C500" s="29" t="s">
        <v>917</v>
      </c>
      <c r="D500" s="28" t="s">
        <v>51</v>
      </c>
      <c r="E500" s="30">
        <v>1</v>
      </c>
      <c r="F500" s="30">
        <v>80000</v>
      </c>
      <c r="G500" s="30">
        <f t="shared" si="30"/>
        <v>96000</v>
      </c>
      <c r="H500" s="30">
        <f t="shared" si="31"/>
        <v>144000</v>
      </c>
      <c r="I500" s="212"/>
      <c r="J500" s="212"/>
      <c r="K500" s="212"/>
    </row>
    <row r="501" spans="1:67" s="149" customFormat="1" ht="15.75" customHeight="1">
      <c r="A501" s="36">
        <v>471</v>
      </c>
      <c r="B501" s="28" t="s">
        <v>918</v>
      </c>
      <c r="C501" s="29" t="s">
        <v>919</v>
      </c>
      <c r="D501" s="28" t="s">
        <v>51</v>
      </c>
      <c r="E501" s="30">
        <v>1</v>
      </c>
      <c r="F501" s="30">
        <v>65000</v>
      </c>
      <c r="G501" s="30">
        <f t="shared" si="30"/>
        <v>78000</v>
      </c>
      <c r="H501" s="30">
        <f t="shared" si="31"/>
        <v>117000</v>
      </c>
      <c r="I501" s="212"/>
      <c r="J501" s="212"/>
      <c r="K501" s="212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</row>
    <row r="502" spans="1:67" ht="15.75" customHeight="1">
      <c r="A502" s="36">
        <v>472</v>
      </c>
      <c r="B502" s="28" t="s">
        <v>920</v>
      </c>
      <c r="C502" s="29" t="s">
        <v>921</v>
      </c>
      <c r="D502" s="28" t="s">
        <v>51</v>
      </c>
      <c r="E502" s="30">
        <v>1</v>
      </c>
      <c r="F502" s="30">
        <v>57750</v>
      </c>
      <c r="G502" s="30">
        <f t="shared" si="30"/>
        <v>69300</v>
      </c>
      <c r="H502" s="30">
        <f t="shared" si="31"/>
        <v>104000</v>
      </c>
      <c r="I502" s="212"/>
      <c r="J502" s="212"/>
      <c r="K502" s="212"/>
    </row>
    <row r="503" spans="1:67" ht="15.75" customHeight="1">
      <c r="A503" s="36">
        <v>473</v>
      </c>
      <c r="B503" s="28" t="s">
        <v>922</v>
      </c>
      <c r="C503" s="29" t="s">
        <v>923</v>
      </c>
      <c r="D503" s="28" t="s">
        <v>51</v>
      </c>
      <c r="E503" s="30">
        <v>1</v>
      </c>
      <c r="F503" s="30">
        <v>100000</v>
      </c>
      <c r="G503" s="30">
        <f t="shared" si="30"/>
        <v>120000</v>
      </c>
      <c r="H503" s="30">
        <f t="shared" si="31"/>
        <v>180000</v>
      </c>
      <c r="I503" s="212"/>
      <c r="J503" s="212"/>
      <c r="K503" s="212"/>
    </row>
    <row r="504" spans="1:67" ht="15.75" customHeight="1">
      <c r="A504" s="36">
        <v>474</v>
      </c>
      <c r="B504" s="28" t="s">
        <v>924</v>
      </c>
      <c r="C504" s="29" t="s">
        <v>925</v>
      </c>
      <c r="D504" s="28" t="s">
        <v>51</v>
      </c>
      <c r="E504" s="30">
        <v>1</v>
      </c>
      <c r="F504" s="30">
        <v>42000</v>
      </c>
      <c r="G504" s="30">
        <f t="shared" si="30"/>
        <v>50400</v>
      </c>
      <c r="H504" s="30">
        <f t="shared" si="31"/>
        <v>75600</v>
      </c>
      <c r="I504" s="212"/>
      <c r="J504" s="212"/>
      <c r="K504" s="212"/>
    </row>
    <row r="505" spans="1:67" ht="15.75" customHeight="1">
      <c r="A505" s="36">
        <v>475</v>
      </c>
      <c r="B505" s="28" t="s">
        <v>926</v>
      </c>
      <c r="C505" s="29" t="s">
        <v>927</v>
      </c>
      <c r="D505" s="28" t="s">
        <v>51</v>
      </c>
      <c r="E505" s="30">
        <v>1</v>
      </c>
      <c r="F505" s="30">
        <v>100000</v>
      </c>
      <c r="G505" s="30">
        <f t="shared" si="30"/>
        <v>120000</v>
      </c>
      <c r="H505" s="30">
        <f t="shared" si="31"/>
        <v>180000</v>
      </c>
      <c r="I505" s="212"/>
      <c r="J505" s="212"/>
      <c r="K505" s="212"/>
    </row>
    <row r="506" spans="1:67" s="149" customFormat="1" ht="15.75" customHeight="1">
      <c r="A506" s="36">
        <v>476</v>
      </c>
      <c r="B506" s="28" t="s">
        <v>928</v>
      </c>
      <c r="C506" s="29" t="s">
        <v>929</v>
      </c>
      <c r="D506" s="28" t="s">
        <v>51</v>
      </c>
      <c r="E506" s="30">
        <v>1</v>
      </c>
      <c r="F506" s="30">
        <v>145000</v>
      </c>
      <c r="G506" s="30">
        <f t="shared" si="30"/>
        <v>174000</v>
      </c>
      <c r="H506" s="30">
        <f t="shared" si="31"/>
        <v>261000</v>
      </c>
      <c r="I506" s="212"/>
      <c r="J506" s="212"/>
      <c r="K506" s="212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</row>
    <row r="507" spans="1:67" ht="15.75" customHeight="1">
      <c r="A507" s="36">
        <v>477</v>
      </c>
      <c r="B507" s="28" t="s">
        <v>930</v>
      </c>
      <c r="C507" s="29" t="s">
        <v>931</v>
      </c>
      <c r="D507" s="28" t="s">
        <v>51</v>
      </c>
      <c r="E507" s="30">
        <v>1</v>
      </c>
      <c r="F507" s="30">
        <v>30000</v>
      </c>
      <c r="G507" s="30">
        <f t="shared" si="30"/>
        <v>36000</v>
      </c>
      <c r="H507" s="30">
        <f t="shared" si="31"/>
        <v>54000</v>
      </c>
      <c r="I507" s="212"/>
      <c r="J507" s="212"/>
      <c r="K507" s="212"/>
    </row>
    <row r="508" spans="1:67" ht="15.75" customHeight="1">
      <c r="A508" s="36">
        <v>478</v>
      </c>
      <c r="B508" s="28" t="s">
        <v>932</v>
      </c>
      <c r="C508" s="29" t="s">
        <v>933</v>
      </c>
      <c r="D508" s="28" t="s">
        <v>51</v>
      </c>
      <c r="E508" s="30">
        <v>1</v>
      </c>
      <c r="F508" s="30">
        <v>30000</v>
      </c>
      <c r="G508" s="30">
        <f t="shared" si="30"/>
        <v>36000</v>
      </c>
      <c r="H508" s="30">
        <f t="shared" si="31"/>
        <v>54000</v>
      </c>
      <c r="I508" s="212"/>
      <c r="J508" s="212"/>
      <c r="K508" s="212"/>
    </row>
    <row r="509" spans="1:67" ht="15.75" customHeight="1">
      <c r="A509" s="36">
        <v>479</v>
      </c>
      <c r="B509" s="28" t="s">
        <v>934</v>
      </c>
      <c r="C509" s="29" t="s">
        <v>935</v>
      </c>
      <c r="D509" s="28" t="s">
        <v>51</v>
      </c>
      <c r="E509" s="30">
        <v>1</v>
      </c>
      <c r="F509" s="30">
        <v>30000</v>
      </c>
      <c r="G509" s="30">
        <f t="shared" si="30"/>
        <v>36000</v>
      </c>
      <c r="H509" s="30">
        <f t="shared" si="31"/>
        <v>54000</v>
      </c>
      <c r="I509" s="212"/>
      <c r="J509" s="212"/>
      <c r="K509" s="212"/>
    </row>
    <row r="510" spans="1:67" s="149" customFormat="1" ht="15.75" customHeight="1">
      <c r="A510" s="36">
        <v>480</v>
      </c>
      <c r="B510" s="28" t="s">
        <v>936</v>
      </c>
      <c r="C510" s="29" t="s">
        <v>937</v>
      </c>
      <c r="D510" s="28" t="s">
        <v>51</v>
      </c>
      <c r="E510" s="30">
        <v>1</v>
      </c>
      <c r="F510" s="30">
        <v>55000</v>
      </c>
      <c r="G510" s="30">
        <f t="shared" si="30"/>
        <v>66000</v>
      </c>
      <c r="H510" s="30">
        <f t="shared" si="31"/>
        <v>99000</v>
      </c>
      <c r="I510" s="212"/>
      <c r="J510" s="212"/>
      <c r="K510" s="212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</row>
    <row r="511" spans="1:67" ht="15.75" customHeight="1">
      <c r="A511" s="36">
        <v>481</v>
      </c>
      <c r="B511" s="28" t="s">
        <v>938</v>
      </c>
      <c r="C511" s="29" t="s">
        <v>939</v>
      </c>
      <c r="D511" s="28" t="s">
        <v>51</v>
      </c>
      <c r="E511" s="30">
        <v>1</v>
      </c>
      <c r="F511" s="30">
        <v>50000</v>
      </c>
      <c r="G511" s="30">
        <f t="shared" si="30"/>
        <v>60000</v>
      </c>
      <c r="H511" s="30">
        <f t="shared" si="31"/>
        <v>90000</v>
      </c>
      <c r="I511" s="212"/>
      <c r="J511" s="212"/>
      <c r="K511" s="212"/>
    </row>
    <row r="512" spans="1:67" ht="47.25" customHeight="1">
      <c r="A512" s="36">
        <v>482</v>
      </c>
      <c r="B512" s="28" t="s">
        <v>940</v>
      </c>
      <c r="C512" s="29" t="s">
        <v>941</v>
      </c>
      <c r="D512" s="28" t="s">
        <v>51</v>
      </c>
      <c r="E512" s="30">
        <v>1</v>
      </c>
      <c r="F512" s="30">
        <v>90000</v>
      </c>
      <c r="G512" s="30">
        <f t="shared" si="30"/>
        <v>108000</v>
      </c>
      <c r="H512" s="30">
        <f t="shared" si="31"/>
        <v>162000</v>
      </c>
      <c r="I512" s="212"/>
      <c r="J512" s="212"/>
      <c r="K512" s="212"/>
    </row>
    <row r="513" spans="1:67" ht="31.5" customHeight="1">
      <c r="A513" s="36">
        <v>483</v>
      </c>
      <c r="B513" s="28" t="s">
        <v>5884</v>
      </c>
      <c r="C513" s="50" t="s">
        <v>6503</v>
      </c>
      <c r="D513" s="28" t="s">
        <v>51</v>
      </c>
      <c r="E513" s="30">
        <v>1</v>
      </c>
      <c r="F513" s="30">
        <v>110000</v>
      </c>
      <c r="G513" s="30">
        <f t="shared" si="30"/>
        <v>132000</v>
      </c>
      <c r="H513" s="30">
        <f t="shared" si="31"/>
        <v>198000</v>
      </c>
      <c r="I513" s="212"/>
      <c r="J513" s="212"/>
      <c r="K513" s="212"/>
    </row>
    <row r="514" spans="1:67" ht="31.5" customHeight="1">
      <c r="A514" s="36">
        <v>484</v>
      </c>
      <c r="B514" s="28" t="s">
        <v>942</v>
      </c>
      <c r="C514" s="29" t="s">
        <v>943</v>
      </c>
      <c r="D514" s="28" t="s">
        <v>944</v>
      </c>
      <c r="E514" s="30">
        <v>1</v>
      </c>
      <c r="F514" s="30">
        <v>15000</v>
      </c>
      <c r="G514" s="30">
        <f t="shared" si="30"/>
        <v>18000</v>
      </c>
      <c r="H514" s="30">
        <f t="shared" si="31"/>
        <v>27000</v>
      </c>
      <c r="I514" s="212"/>
      <c r="J514" s="212"/>
      <c r="K514" s="212"/>
    </row>
    <row r="515" spans="1:67" s="12" customFormat="1" ht="15.75" customHeight="1">
      <c r="A515" s="32"/>
      <c r="B515" s="32"/>
      <c r="C515" s="33" t="s">
        <v>945</v>
      </c>
      <c r="D515" s="32"/>
      <c r="E515" s="34"/>
      <c r="F515" s="34"/>
      <c r="G515" s="44"/>
      <c r="H515" s="44"/>
      <c r="I515" s="212"/>
      <c r="J515" s="212"/>
      <c r="K515" s="212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</row>
    <row r="516" spans="1:67" ht="47.25" customHeight="1">
      <c r="A516" s="36">
        <v>485</v>
      </c>
      <c r="B516" s="28" t="s">
        <v>946</v>
      </c>
      <c r="C516" s="29" t="s">
        <v>947</v>
      </c>
      <c r="D516" s="28" t="s">
        <v>271</v>
      </c>
      <c r="E516" s="30">
        <v>1</v>
      </c>
      <c r="F516" s="30">
        <v>13500</v>
      </c>
      <c r="G516" s="30">
        <f t="shared" ref="G516:G541" si="32">ROUND(F516*1.2,-2)</f>
        <v>16200</v>
      </c>
      <c r="H516" s="30">
        <f t="shared" ref="H516:H541" si="33">ROUND(F516*1.8,-2)</f>
        <v>24300</v>
      </c>
      <c r="I516" s="212"/>
      <c r="J516" s="212"/>
      <c r="K516" s="212"/>
    </row>
    <row r="517" spans="1:67" ht="47.25" customHeight="1">
      <c r="A517" s="36">
        <v>486</v>
      </c>
      <c r="B517" s="28" t="s">
        <v>948</v>
      </c>
      <c r="C517" s="29" t="s">
        <v>949</v>
      </c>
      <c r="D517" s="28" t="s">
        <v>271</v>
      </c>
      <c r="E517" s="30">
        <v>1</v>
      </c>
      <c r="F517" s="30">
        <v>9400</v>
      </c>
      <c r="G517" s="30">
        <f t="shared" si="32"/>
        <v>11300</v>
      </c>
      <c r="H517" s="30">
        <f t="shared" si="33"/>
        <v>16900</v>
      </c>
      <c r="I517" s="212"/>
      <c r="J517" s="212"/>
      <c r="K517" s="212"/>
    </row>
    <row r="518" spans="1:67">
      <c r="A518" s="36">
        <v>487</v>
      </c>
      <c r="B518" s="28" t="s">
        <v>950</v>
      </c>
      <c r="C518" s="29" t="s">
        <v>951</v>
      </c>
      <c r="D518" s="28" t="s">
        <v>271</v>
      </c>
      <c r="E518" s="30">
        <v>1</v>
      </c>
      <c r="F518" s="30">
        <v>4500</v>
      </c>
      <c r="G518" s="30">
        <f t="shared" si="32"/>
        <v>5400</v>
      </c>
      <c r="H518" s="30">
        <f t="shared" si="33"/>
        <v>8100</v>
      </c>
      <c r="I518" s="212"/>
      <c r="J518" s="212"/>
      <c r="K518" s="212"/>
    </row>
    <row r="519" spans="1:67">
      <c r="A519" s="36">
        <v>488</v>
      </c>
      <c r="B519" s="28" t="s">
        <v>952</v>
      </c>
      <c r="C519" s="29" t="s">
        <v>953</v>
      </c>
      <c r="D519" s="28" t="s">
        <v>271</v>
      </c>
      <c r="E519" s="30">
        <v>1</v>
      </c>
      <c r="F519" s="30">
        <v>2700</v>
      </c>
      <c r="G519" s="30">
        <f t="shared" si="32"/>
        <v>3200</v>
      </c>
      <c r="H519" s="30">
        <f t="shared" si="33"/>
        <v>4900</v>
      </c>
      <c r="I519" s="212"/>
      <c r="J519" s="212"/>
      <c r="K519" s="212"/>
    </row>
    <row r="520" spans="1:67" ht="31.5" customHeight="1">
      <c r="A520" s="36">
        <v>489</v>
      </c>
      <c r="B520" s="28" t="s">
        <v>954</v>
      </c>
      <c r="C520" s="29" t="s">
        <v>955</v>
      </c>
      <c r="D520" s="28" t="s">
        <v>51</v>
      </c>
      <c r="E520" s="30">
        <v>1</v>
      </c>
      <c r="F520" s="30">
        <v>56700</v>
      </c>
      <c r="G520" s="30">
        <f t="shared" si="32"/>
        <v>68000</v>
      </c>
      <c r="H520" s="30">
        <f t="shared" si="33"/>
        <v>102100</v>
      </c>
      <c r="I520" s="212"/>
      <c r="J520" s="212"/>
      <c r="K520" s="212"/>
    </row>
    <row r="521" spans="1:67" ht="31.5" customHeight="1">
      <c r="A521" s="36">
        <v>490</v>
      </c>
      <c r="B521" s="28" t="s">
        <v>956</v>
      </c>
      <c r="C521" s="29" t="s">
        <v>957</v>
      </c>
      <c r="D521" s="28" t="s">
        <v>51</v>
      </c>
      <c r="E521" s="30">
        <v>1</v>
      </c>
      <c r="F521" s="30">
        <v>94500</v>
      </c>
      <c r="G521" s="30">
        <f t="shared" si="32"/>
        <v>113400</v>
      </c>
      <c r="H521" s="30">
        <f t="shared" si="33"/>
        <v>170100</v>
      </c>
      <c r="I521" s="212"/>
      <c r="J521" s="212"/>
      <c r="K521" s="212"/>
    </row>
    <row r="522" spans="1:67" ht="31.5" customHeight="1">
      <c r="A522" s="36">
        <v>491</v>
      </c>
      <c r="B522" s="28" t="s">
        <v>958</v>
      </c>
      <c r="C522" s="29" t="s">
        <v>959</v>
      </c>
      <c r="D522" s="28" t="s">
        <v>51</v>
      </c>
      <c r="E522" s="30">
        <v>1</v>
      </c>
      <c r="F522" s="30">
        <v>56700</v>
      </c>
      <c r="G522" s="30">
        <f t="shared" si="32"/>
        <v>68000</v>
      </c>
      <c r="H522" s="30">
        <f t="shared" si="33"/>
        <v>102100</v>
      </c>
      <c r="I522" s="212"/>
      <c r="J522" s="212"/>
      <c r="K522" s="212"/>
    </row>
    <row r="523" spans="1:67" ht="15.75" customHeight="1">
      <c r="A523" s="36">
        <v>492</v>
      </c>
      <c r="B523" s="28" t="s">
        <v>960</v>
      </c>
      <c r="C523" s="29" t="s">
        <v>961</v>
      </c>
      <c r="D523" s="28" t="s">
        <v>51</v>
      </c>
      <c r="E523" s="30">
        <v>1</v>
      </c>
      <c r="F523" s="30">
        <v>160650</v>
      </c>
      <c r="G523" s="30">
        <f t="shared" si="32"/>
        <v>192800</v>
      </c>
      <c r="H523" s="30">
        <f t="shared" si="33"/>
        <v>289200</v>
      </c>
      <c r="I523" s="212"/>
      <c r="J523" s="212"/>
      <c r="K523" s="212"/>
    </row>
    <row r="524" spans="1:67" ht="15.75" customHeight="1">
      <c r="A524" s="36">
        <v>493</v>
      </c>
      <c r="B524" s="28" t="s">
        <v>962</v>
      </c>
      <c r="C524" s="29" t="s">
        <v>963</v>
      </c>
      <c r="D524" s="28" t="s">
        <v>51</v>
      </c>
      <c r="E524" s="30">
        <v>1</v>
      </c>
      <c r="F524" s="30">
        <v>107730</v>
      </c>
      <c r="G524" s="30">
        <f t="shared" si="32"/>
        <v>129300</v>
      </c>
      <c r="H524" s="30">
        <f t="shared" si="33"/>
        <v>193900</v>
      </c>
      <c r="I524" s="212"/>
      <c r="J524" s="212"/>
      <c r="K524" s="212"/>
    </row>
    <row r="525" spans="1:67" ht="47.25" customHeight="1">
      <c r="A525" s="36">
        <v>494</v>
      </c>
      <c r="B525" s="28" t="s">
        <v>964</v>
      </c>
      <c r="C525" s="29" t="s">
        <v>965</v>
      </c>
      <c r="D525" s="28" t="s">
        <v>51</v>
      </c>
      <c r="E525" s="30">
        <v>1</v>
      </c>
      <c r="F525" s="30">
        <v>151200</v>
      </c>
      <c r="G525" s="30">
        <f t="shared" si="32"/>
        <v>181400</v>
      </c>
      <c r="H525" s="30">
        <f t="shared" si="33"/>
        <v>272200</v>
      </c>
      <c r="I525" s="212"/>
      <c r="J525" s="212"/>
      <c r="K525" s="212"/>
    </row>
    <row r="526" spans="1:67" ht="47.25" customHeight="1">
      <c r="A526" s="36">
        <v>495</v>
      </c>
      <c r="B526" s="28" t="s">
        <v>966</v>
      </c>
      <c r="C526" s="29" t="s">
        <v>967</v>
      </c>
      <c r="D526" s="28" t="s">
        <v>51</v>
      </c>
      <c r="E526" s="30">
        <v>1</v>
      </c>
      <c r="F526" s="30">
        <v>122850</v>
      </c>
      <c r="G526" s="30">
        <f t="shared" si="32"/>
        <v>147400</v>
      </c>
      <c r="H526" s="30">
        <f t="shared" si="33"/>
        <v>221100</v>
      </c>
      <c r="I526" s="212"/>
      <c r="J526" s="212"/>
      <c r="K526" s="212"/>
    </row>
    <row r="527" spans="1:67" ht="31.5" customHeight="1">
      <c r="A527" s="36">
        <v>496</v>
      </c>
      <c r="B527" s="28" t="s">
        <v>968</v>
      </c>
      <c r="C527" s="29" t="s">
        <v>969</v>
      </c>
      <c r="D527" s="28" t="s">
        <v>51</v>
      </c>
      <c r="E527" s="30">
        <v>1</v>
      </c>
      <c r="F527" s="30">
        <v>37800</v>
      </c>
      <c r="G527" s="30">
        <f t="shared" si="32"/>
        <v>45400</v>
      </c>
      <c r="H527" s="30">
        <f t="shared" si="33"/>
        <v>68000</v>
      </c>
      <c r="I527" s="212"/>
      <c r="J527" s="212"/>
      <c r="K527" s="212"/>
    </row>
    <row r="528" spans="1:67" ht="15.75" customHeight="1">
      <c r="A528" s="36">
        <v>497</v>
      </c>
      <c r="B528" s="28" t="s">
        <v>970</v>
      </c>
      <c r="C528" s="29" t="s">
        <v>971</v>
      </c>
      <c r="D528" s="28" t="s">
        <v>51</v>
      </c>
      <c r="E528" s="30">
        <v>1</v>
      </c>
      <c r="F528" s="30">
        <v>56700</v>
      </c>
      <c r="G528" s="30">
        <f t="shared" si="32"/>
        <v>68000</v>
      </c>
      <c r="H528" s="30">
        <f t="shared" si="33"/>
        <v>102100</v>
      </c>
      <c r="I528" s="212"/>
      <c r="J528" s="212"/>
      <c r="K528" s="212"/>
    </row>
    <row r="529" spans="1:67" ht="31.5" customHeight="1">
      <c r="A529" s="36">
        <v>498</v>
      </c>
      <c r="B529" s="28" t="s">
        <v>972</v>
      </c>
      <c r="C529" s="29" t="s">
        <v>973</v>
      </c>
      <c r="D529" s="28" t="s">
        <v>51</v>
      </c>
      <c r="E529" s="30">
        <v>1</v>
      </c>
      <c r="F529" s="30">
        <v>28350</v>
      </c>
      <c r="G529" s="30">
        <f t="shared" si="32"/>
        <v>34000</v>
      </c>
      <c r="H529" s="30">
        <f t="shared" si="33"/>
        <v>51000</v>
      </c>
      <c r="I529" s="212"/>
      <c r="J529" s="212"/>
      <c r="K529" s="212"/>
    </row>
    <row r="530" spans="1:67" ht="15.75" customHeight="1">
      <c r="A530" s="36">
        <v>499</v>
      </c>
      <c r="B530" s="28" t="s">
        <v>974</v>
      </c>
      <c r="C530" s="29" t="s">
        <v>975</v>
      </c>
      <c r="D530" s="28" t="s">
        <v>271</v>
      </c>
      <c r="E530" s="30">
        <v>1</v>
      </c>
      <c r="F530" s="30">
        <v>5670</v>
      </c>
      <c r="G530" s="30">
        <f t="shared" si="32"/>
        <v>6800</v>
      </c>
      <c r="H530" s="30">
        <f t="shared" si="33"/>
        <v>10200</v>
      </c>
      <c r="I530" s="212"/>
      <c r="J530" s="212"/>
      <c r="K530" s="212"/>
    </row>
    <row r="531" spans="1:67" ht="15.75" customHeight="1">
      <c r="A531" s="36">
        <v>500</v>
      </c>
      <c r="B531" s="28" t="s">
        <v>976</v>
      </c>
      <c r="C531" s="29" t="s">
        <v>977</v>
      </c>
      <c r="D531" s="28" t="s">
        <v>51</v>
      </c>
      <c r="E531" s="30">
        <v>1</v>
      </c>
      <c r="F531" s="30">
        <v>2840</v>
      </c>
      <c r="G531" s="30">
        <f t="shared" si="32"/>
        <v>3400</v>
      </c>
      <c r="H531" s="30">
        <f t="shared" si="33"/>
        <v>5100</v>
      </c>
      <c r="I531" s="212"/>
      <c r="J531" s="212"/>
      <c r="K531" s="212"/>
    </row>
    <row r="532" spans="1:67" ht="46.5">
      <c r="A532" s="36">
        <v>501</v>
      </c>
      <c r="B532" s="28" t="s">
        <v>978</v>
      </c>
      <c r="C532" s="29" t="s">
        <v>979</v>
      </c>
      <c r="D532" s="28" t="s">
        <v>51</v>
      </c>
      <c r="E532" s="30">
        <v>1</v>
      </c>
      <c r="F532" s="30">
        <v>47250</v>
      </c>
      <c r="G532" s="30">
        <f t="shared" si="32"/>
        <v>56700</v>
      </c>
      <c r="H532" s="30">
        <f t="shared" si="33"/>
        <v>85100</v>
      </c>
      <c r="I532" s="212"/>
      <c r="J532" s="212"/>
      <c r="K532" s="212"/>
    </row>
    <row r="533" spans="1:67" ht="31">
      <c r="A533" s="36">
        <v>502</v>
      </c>
      <c r="B533" s="28" t="s">
        <v>980</v>
      </c>
      <c r="C533" s="29" t="s">
        <v>981</v>
      </c>
      <c r="D533" s="28" t="s">
        <v>51</v>
      </c>
      <c r="E533" s="30">
        <v>1</v>
      </c>
      <c r="F533" s="30">
        <v>151200</v>
      </c>
      <c r="G533" s="30">
        <f t="shared" si="32"/>
        <v>181400</v>
      </c>
      <c r="H533" s="30">
        <f t="shared" si="33"/>
        <v>272200</v>
      </c>
      <c r="I533" s="212"/>
      <c r="J533" s="212"/>
      <c r="K533" s="212"/>
    </row>
    <row r="534" spans="1:67" ht="47.25" customHeight="1">
      <c r="A534" s="36">
        <v>503</v>
      </c>
      <c r="B534" s="28" t="s">
        <v>982</v>
      </c>
      <c r="C534" s="29" t="s">
        <v>983</v>
      </c>
      <c r="D534" s="28" t="s">
        <v>51</v>
      </c>
      <c r="E534" s="30">
        <v>1</v>
      </c>
      <c r="F534" s="30">
        <v>113400</v>
      </c>
      <c r="G534" s="30">
        <f t="shared" si="32"/>
        <v>136100</v>
      </c>
      <c r="H534" s="30">
        <f t="shared" si="33"/>
        <v>204100</v>
      </c>
      <c r="I534" s="212"/>
      <c r="J534" s="212"/>
      <c r="K534" s="212"/>
    </row>
    <row r="535" spans="1:67" ht="31.5" customHeight="1">
      <c r="A535" s="36">
        <v>504</v>
      </c>
      <c r="B535" s="28" t="s">
        <v>984</v>
      </c>
      <c r="C535" s="29" t="s">
        <v>6599</v>
      </c>
      <c r="D535" s="28" t="s">
        <v>271</v>
      </c>
      <c r="E535" s="30">
        <v>1</v>
      </c>
      <c r="F535" s="30">
        <v>9000</v>
      </c>
      <c r="G535" s="30">
        <f t="shared" si="32"/>
        <v>10800</v>
      </c>
      <c r="H535" s="30">
        <f t="shared" si="33"/>
        <v>16200</v>
      </c>
      <c r="I535" s="212"/>
      <c r="J535" s="212"/>
      <c r="K535" s="212"/>
    </row>
    <row r="536" spans="1:67" ht="31.5" customHeight="1">
      <c r="A536" s="36">
        <v>505</v>
      </c>
      <c r="B536" s="28" t="s">
        <v>985</v>
      </c>
      <c r="C536" s="29" t="s">
        <v>6600</v>
      </c>
      <c r="D536" s="28" t="s">
        <v>271</v>
      </c>
      <c r="E536" s="30">
        <v>1</v>
      </c>
      <c r="F536" s="30">
        <v>8100</v>
      </c>
      <c r="G536" s="30">
        <f t="shared" si="32"/>
        <v>9700</v>
      </c>
      <c r="H536" s="30">
        <f t="shared" si="33"/>
        <v>14600</v>
      </c>
      <c r="I536" s="212"/>
      <c r="J536" s="212"/>
      <c r="K536" s="212"/>
    </row>
    <row r="537" spans="1:67" ht="31.5" customHeight="1">
      <c r="A537" s="36">
        <v>506</v>
      </c>
      <c r="B537" s="28" t="s">
        <v>986</v>
      </c>
      <c r="C537" s="29" t="s">
        <v>987</v>
      </c>
      <c r="D537" s="28" t="s">
        <v>271</v>
      </c>
      <c r="E537" s="30">
        <v>1</v>
      </c>
      <c r="F537" s="30">
        <v>7000</v>
      </c>
      <c r="G537" s="30">
        <f t="shared" si="32"/>
        <v>8400</v>
      </c>
      <c r="H537" s="30">
        <f t="shared" si="33"/>
        <v>12600</v>
      </c>
      <c r="I537" s="212"/>
      <c r="J537" s="212"/>
      <c r="K537" s="212"/>
    </row>
    <row r="538" spans="1:67" ht="31.5" customHeight="1">
      <c r="A538" s="36">
        <v>507</v>
      </c>
      <c r="B538" s="28" t="s">
        <v>988</v>
      </c>
      <c r="C538" s="29" t="s">
        <v>989</v>
      </c>
      <c r="D538" s="28" t="s">
        <v>271</v>
      </c>
      <c r="E538" s="30">
        <v>1</v>
      </c>
      <c r="F538" s="30">
        <v>6100</v>
      </c>
      <c r="G538" s="30">
        <f t="shared" si="32"/>
        <v>7300</v>
      </c>
      <c r="H538" s="30">
        <f t="shared" si="33"/>
        <v>11000</v>
      </c>
      <c r="I538" s="212"/>
      <c r="J538" s="212"/>
      <c r="K538" s="212"/>
    </row>
    <row r="539" spans="1:67" ht="31.5" customHeight="1">
      <c r="A539" s="36">
        <v>508</v>
      </c>
      <c r="B539" s="28" t="s">
        <v>990</v>
      </c>
      <c r="C539" s="29" t="s">
        <v>991</v>
      </c>
      <c r="D539" s="28" t="s">
        <v>51</v>
      </c>
      <c r="E539" s="30">
        <v>1</v>
      </c>
      <c r="F539" s="30">
        <v>32100</v>
      </c>
      <c r="G539" s="30">
        <f t="shared" si="32"/>
        <v>38500</v>
      </c>
      <c r="H539" s="30">
        <f t="shared" si="33"/>
        <v>57800</v>
      </c>
      <c r="I539" s="212"/>
      <c r="J539" s="212"/>
      <c r="K539" s="212"/>
    </row>
    <row r="540" spans="1:67" ht="31.5" customHeight="1">
      <c r="A540" s="36">
        <v>509</v>
      </c>
      <c r="B540" s="28" t="s">
        <v>992</v>
      </c>
      <c r="C540" s="29" t="s">
        <v>993</v>
      </c>
      <c r="D540" s="28" t="s">
        <v>51</v>
      </c>
      <c r="E540" s="30">
        <v>1</v>
      </c>
      <c r="F540" s="30">
        <v>54810</v>
      </c>
      <c r="G540" s="30">
        <f t="shared" si="32"/>
        <v>65800</v>
      </c>
      <c r="H540" s="30">
        <f t="shared" si="33"/>
        <v>98700</v>
      </c>
      <c r="I540" s="212"/>
      <c r="J540" s="212"/>
      <c r="K540" s="212"/>
    </row>
    <row r="541" spans="1:67" ht="31.5" customHeight="1">
      <c r="A541" s="36">
        <v>510</v>
      </c>
      <c r="B541" s="28" t="s">
        <v>994</v>
      </c>
      <c r="C541" s="29" t="s">
        <v>995</v>
      </c>
      <c r="D541" s="28" t="s">
        <v>51</v>
      </c>
      <c r="E541" s="30">
        <v>1</v>
      </c>
      <c r="F541" s="30">
        <v>7560</v>
      </c>
      <c r="G541" s="30">
        <f t="shared" si="32"/>
        <v>9100</v>
      </c>
      <c r="H541" s="30">
        <f t="shared" si="33"/>
        <v>13600</v>
      </c>
      <c r="I541" s="212"/>
      <c r="J541" s="212"/>
      <c r="K541" s="212"/>
    </row>
    <row r="542" spans="1:67" s="12" customFormat="1" ht="15.75" customHeight="1">
      <c r="A542" s="32">
        <v>511</v>
      </c>
      <c r="B542" s="32" t="s">
        <v>5887</v>
      </c>
      <c r="C542" s="33" t="s">
        <v>5885</v>
      </c>
      <c r="D542" s="32" t="s">
        <v>530</v>
      </c>
      <c r="E542" s="34"/>
      <c r="F542" s="34">
        <f>SUM(F543:F546)</f>
        <v>1100000</v>
      </c>
      <c r="G542" s="44">
        <f>SUM(G543:G546)</f>
        <v>1320000</v>
      </c>
      <c r="H542" s="44">
        <f>SUM(H543:H546)</f>
        <v>1980000</v>
      </c>
      <c r="I542" s="212"/>
      <c r="J542" s="212"/>
      <c r="K542" s="212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</row>
    <row r="543" spans="1:67" ht="31.5" customHeight="1" outlineLevel="1">
      <c r="A543" s="36"/>
      <c r="B543" s="28" t="s">
        <v>5883</v>
      </c>
      <c r="C543" s="29" t="s">
        <v>5939</v>
      </c>
      <c r="D543" s="28" t="s">
        <v>51</v>
      </c>
      <c r="E543" s="30">
        <v>1</v>
      </c>
      <c r="F543" s="30">
        <v>665000</v>
      </c>
      <c r="G543" s="30">
        <f>ROUND(F543*1.2,-2)</f>
        <v>798000</v>
      </c>
      <c r="H543" s="30">
        <f>ROUND(F543*1.8,-2)</f>
        <v>1197000</v>
      </c>
      <c r="I543" s="212"/>
      <c r="J543" s="212"/>
      <c r="K543" s="212"/>
    </row>
    <row r="544" spans="1:67" ht="31.5" customHeight="1" outlineLevel="1">
      <c r="A544" s="36"/>
      <c r="B544" s="28" t="s">
        <v>866</v>
      </c>
      <c r="C544" s="29" t="s">
        <v>867</v>
      </c>
      <c r="D544" s="28" t="s">
        <v>51</v>
      </c>
      <c r="E544" s="30">
        <v>1</v>
      </c>
      <c r="F544" s="30">
        <v>125000</v>
      </c>
      <c r="G544" s="30">
        <f>ROUND(F544*1.2,-2)</f>
        <v>150000</v>
      </c>
      <c r="H544" s="30">
        <f>ROUND(F544*1.8,-2)</f>
        <v>225000</v>
      </c>
      <c r="I544" s="212"/>
      <c r="J544" s="212"/>
      <c r="K544" s="212"/>
    </row>
    <row r="545" spans="1:67" ht="31.5" customHeight="1" outlineLevel="1">
      <c r="A545" s="36"/>
      <c r="B545" s="28" t="s">
        <v>874</v>
      </c>
      <c r="C545" s="29" t="s">
        <v>875</v>
      </c>
      <c r="D545" s="28" t="s">
        <v>51</v>
      </c>
      <c r="E545" s="30">
        <v>1</v>
      </c>
      <c r="F545" s="30">
        <v>195000</v>
      </c>
      <c r="G545" s="30">
        <f>ROUND(F545*1.2,-2)</f>
        <v>234000</v>
      </c>
      <c r="H545" s="30">
        <f>ROUND(F545*1.8,-2)</f>
        <v>351000</v>
      </c>
      <c r="I545" s="212"/>
      <c r="J545" s="212"/>
      <c r="K545" s="212"/>
    </row>
    <row r="546" spans="1:67" ht="31.5" customHeight="1" outlineLevel="1">
      <c r="A546" s="36"/>
      <c r="B546" s="28" t="s">
        <v>882</v>
      </c>
      <c r="C546" s="29" t="s">
        <v>883</v>
      </c>
      <c r="D546" s="28" t="s">
        <v>51</v>
      </c>
      <c r="E546" s="30">
        <v>1</v>
      </c>
      <c r="F546" s="30">
        <v>115000</v>
      </c>
      <c r="G546" s="30">
        <f>ROUND(F546*1.2,-2)</f>
        <v>138000</v>
      </c>
      <c r="H546" s="30">
        <f>ROUND(F546*1.8,-2)</f>
        <v>207000</v>
      </c>
      <c r="I546" s="212"/>
      <c r="J546" s="212"/>
      <c r="K546" s="212"/>
    </row>
    <row r="547" spans="1:67" s="12" customFormat="1" ht="15.75" customHeight="1">
      <c r="A547" s="32">
        <v>512</v>
      </c>
      <c r="B547" s="32" t="s">
        <v>5888</v>
      </c>
      <c r="C547" s="33" t="s">
        <v>5886</v>
      </c>
      <c r="D547" s="32" t="s">
        <v>530</v>
      </c>
      <c r="E547" s="34"/>
      <c r="F547" s="34">
        <f>SUM(F548:F552)</f>
        <v>1200000</v>
      </c>
      <c r="G547" s="44">
        <f>SUM(G548:G552)</f>
        <v>1440000</v>
      </c>
      <c r="H547" s="44">
        <f>SUM(H548:H552)</f>
        <v>2160000</v>
      </c>
      <c r="I547" s="212"/>
      <c r="J547" s="212"/>
      <c r="K547" s="212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</row>
    <row r="548" spans="1:67" ht="31.5" customHeight="1" outlineLevel="1">
      <c r="A548" s="36"/>
      <c r="B548" s="28" t="s">
        <v>5883</v>
      </c>
      <c r="C548" s="29" t="s">
        <v>5940</v>
      </c>
      <c r="D548" s="28" t="s">
        <v>51</v>
      </c>
      <c r="E548" s="30">
        <v>1</v>
      </c>
      <c r="F548" s="30">
        <v>665000</v>
      </c>
      <c r="G548" s="30">
        <f>ROUND(F548*1.2,-2)</f>
        <v>798000</v>
      </c>
      <c r="H548" s="30">
        <f>ROUND(F548*1.8,-2)</f>
        <v>1197000</v>
      </c>
      <c r="I548" s="212"/>
      <c r="J548" s="212"/>
      <c r="K548" s="212"/>
    </row>
    <row r="549" spans="1:67" ht="31.5" customHeight="1" outlineLevel="1">
      <c r="A549" s="36"/>
      <c r="B549" s="28" t="s">
        <v>866</v>
      </c>
      <c r="C549" s="29" t="s">
        <v>867</v>
      </c>
      <c r="D549" s="28" t="s">
        <v>51</v>
      </c>
      <c r="E549" s="30">
        <v>1</v>
      </c>
      <c r="F549" s="30">
        <v>125000</v>
      </c>
      <c r="G549" s="30">
        <f>ROUND(F549*1.2,-2)</f>
        <v>150000</v>
      </c>
      <c r="H549" s="30">
        <f>ROUND(F549*1.8,-2)</f>
        <v>225000</v>
      </c>
      <c r="I549" s="212"/>
      <c r="J549" s="212"/>
      <c r="K549" s="212"/>
    </row>
    <row r="550" spans="1:67" ht="31.5" customHeight="1" outlineLevel="1">
      <c r="A550" s="36"/>
      <c r="B550" s="28" t="s">
        <v>874</v>
      </c>
      <c r="C550" s="29" t="s">
        <v>875</v>
      </c>
      <c r="D550" s="28" t="s">
        <v>51</v>
      </c>
      <c r="E550" s="30">
        <v>1</v>
      </c>
      <c r="F550" s="30">
        <v>195000</v>
      </c>
      <c r="G550" s="30">
        <f>ROUND(F550*1.2,-2)</f>
        <v>234000</v>
      </c>
      <c r="H550" s="30">
        <f>ROUND(F550*1.8,-2)</f>
        <v>351000</v>
      </c>
      <c r="I550" s="212"/>
      <c r="J550" s="212"/>
      <c r="K550" s="212"/>
    </row>
    <row r="551" spans="1:67" ht="31.5" customHeight="1" outlineLevel="1">
      <c r="A551" s="36"/>
      <c r="B551" s="28" t="s">
        <v>882</v>
      </c>
      <c r="C551" s="29" t="s">
        <v>883</v>
      </c>
      <c r="D551" s="28" t="s">
        <v>51</v>
      </c>
      <c r="E551" s="30">
        <v>1</v>
      </c>
      <c r="F551" s="30">
        <v>115000</v>
      </c>
      <c r="G551" s="30">
        <f>ROUND(F551*1.2,-2)</f>
        <v>138000</v>
      </c>
      <c r="H551" s="30">
        <f>ROUND(F551*1.8,-2)</f>
        <v>207000</v>
      </c>
      <c r="I551" s="212"/>
      <c r="J551" s="212"/>
      <c r="K551" s="212"/>
    </row>
    <row r="552" spans="1:67" ht="31.5" customHeight="1" outlineLevel="1">
      <c r="A552" s="36"/>
      <c r="B552" s="28" t="s">
        <v>868</v>
      </c>
      <c r="C552" s="29" t="s">
        <v>869</v>
      </c>
      <c r="D552" s="28" t="s">
        <v>51</v>
      </c>
      <c r="E552" s="30">
        <v>1</v>
      </c>
      <c r="F552" s="30">
        <v>100000</v>
      </c>
      <c r="G552" s="30">
        <f>ROUND(F552*1.2,-2)</f>
        <v>120000</v>
      </c>
      <c r="H552" s="30">
        <f>ROUND(F552*1.8,-2)</f>
        <v>180000</v>
      </c>
      <c r="I552" s="212"/>
      <c r="J552" s="212"/>
      <c r="K552" s="212"/>
    </row>
    <row r="553" spans="1:67" s="11" customFormat="1" ht="15.75" customHeight="1">
      <c r="A553" s="25"/>
      <c r="B553" s="25"/>
      <c r="C553" s="26" t="s">
        <v>996</v>
      </c>
      <c r="D553" s="25"/>
      <c r="E553" s="27"/>
      <c r="F553" s="27"/>
      <c r="G553" s="41"/>
      <c r="H553" s="41"/>
      <c r="I553" s="212"/>
      <c r="J553" s="212"/>
      <c r="K553" s="212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</row>
    <row r="554" spans="1:67" ht="31">
      <c r="A554" s="36">
        <v>513</v>
      </c>
      <c r="B554" s="28" t="s">
        <v>997</v>
      </c>
      <c r="C554" s="29" t="s">
        <v>998</v>
      </c>
      <c r="D554" s="28" t="s">
        <v>271</v>
      </c>
      <c r="E554" s="30">
        <v>1</v>
      </c>
      <c r="F554" s="30">
        <v>7000</v>
      </c>
      <c r="G554" s="30">
        <f t="shared" ref="G554:G564" si="34">ROUND(F554*1.2,-2)</f>
        <v>8400</v>
      </c>
      <c r="H554" s="30">
        <f t="shared" ref="H554:H564" si="35">ROUND(F554*1.8,-2)</f>
        <v>12600</v>
      </c>
      <c r="I554" s="212"/>
      <c r="J554" s="212"/>
      <c r="K554" s="212"/>
    </row>
    <row r="555" spans="1:67" ht="15.75" customHeight="1">
      <c r="A555" s="36">
        <v>514</v>
      </c>
      <c r="B555" s="28" t="s">
        <v>999</v>
      </c>
      <c r="C555" s="29" t="s">
        <v>1000</v>
      </c>
      <c r="D555" s="28" t="s">
        <v>271</v>
      </c>
      <c r="E555" s="30">
        <v>1</v>
      </c>
      <c r="F555" s="30">
        <v>168000</v>
      </c>
      <c r="G555" s="30">
        <f t="shared" si="34"/>
        <v>201600</v>
      </c>
      <c r="H555" s="30">
        <f t="shared" si="35"/>
        <v>302400</v>
      </c>
      <c r="I555" s="212"/>
      <c r="J555" s="212"/>
      <c r="K555" s="212"/>
    </row>
    <row r="556" spans="1:67" ht="15.75" customHeight="1">
      <c r="A556" s="36">
        <v>515</v>
      </c>
      <c r="B556" s="28" t="s">
        <v>1001</v>
      </c>
      <c r="C556" s="29" t="s">
        <v>1002</v>
      </c>
      <c r="D556" s="28" t="s">
        <v>271</v>
      </c>
      <c r="E556" s="30">
        <v>1</v>
      </c>
      <c r="F556" s="30">
        <v>236250</v>
      </c>
      <c r="G556" s="30">
        <f t="shared" si="34"/>
        <v>283500</v>
      </c>
      <c r="H556" s="30">
        <f t="shared" si="35"/>
        <v>425300</v>
      </c>
      <c r="I556" s="212"/>
      <c r="J556" s="212"/>
      <c r="K556" s="212"/>
    </row>
    <row r="557" spans="1:67" ht="15.75" customHeight="1">
      <c r="A557" s="36">
        <v>516</v>
      </c>
      <c r="B557" s="28" t="s">
        <v>1003</v>
      </c>
      <c r="C557" s="29" t="s">
        <v>1004</v>
      </c>
      <c r="D557" s="28" t="s">
        <v>271</v>
      </c>
      <c r="E557" s="30">
        <v>1</v>
      </c>
      <c r="F557" s="30">
        <v>262500</v>
      </c>
      <c r="G557" s="30">
        <f t="shared" si="34"/>
        <v>315000</v>
      </c>
      <c r="H557" s="30">
        <f t="shared" si="35"/>
        <v>472500</v>
      </c>
      <c r="I557" s="212"/>
      <c r="J557" s="212"/>
      <c r="K557" s="212"/>
    </row>
    <row r="558" spans="1:67" ht="15.75" customHeight="1">
      <c r="A558" s="36">
        <v>517</v>
      </c>
      <c r="B558" s="28" t="s">
        <v>1005</v>
      </c>
      <c r="C558" s="29" t="s">
        <v>1006</v>
      </c>
      <c r="D558" s="28" t="s">
        <v>271</v>
      </c>
      <c r="E558" s="30">
        <v>1</v>
      </c>
      <c r="F558" s="30">
        <v>42000</v>
      </c>
      <c r="G558" s="30">
        <f t="shared" si="34"/>
        <v>50400</v>
      </c>
      <c r="H558" s="30">
        <f t="shared" si="35"/>
        <v>75600</v>
      </c>
      <c r="I558" s="212"/>
      <c r="J558" s="212"/>
      <c r="K558" s="212"/>
    </row>
    <row r="559" spans="1:67" ht="15.75" customHeight="1">
      <c r="A559" s="36">
        <v>518</v>
      </c>
      <c r="B559" s="28" t="s">
        <v>1007</v>
      </c>
      <c r="C559" s="29" t="s">
        <v>1008</v>
      </c>
      <c r="D559" s="28" t="s">
        <v>271</v>
      </c>
      <c r="E559" s="30">
        <v>1</v>
      </c>
      <c r="F559" s="30">
        <v>6600</v>
      </c>
      <c r="G559" s="30">
        <f t="shared" si="34"/>
        <v>7900</v>
      </c>
      <c r="H559" s="30">
        <f t="shared" si="35"/>
        <v>11900</v>
      </c>
      <c r="I559" s="212"/>
      <c r="J559" s="212"/>
      <c r="K559" s="212"/>
    </row>
    <row r="560" spans="1:67" ht="15.75" customHeight="1">
      <c r="A560" s="36">
        <v>519</v>
      </c>
      <c r="B560" s="28" t="s">
        <v>1009</v>
      </c>
      <c r="C560" s="29" t="s">
        <v>1010</v>
      </c>
      <c r="D560" s="28" t="s">
        <v>271</v>
      </c>
      <c r="E560" s="30">
        <v>1</v>
      </c>
      <c r="F560" s="30">
        <v>10000</v>
      </c>
      <c r="G560" s="30">
        <f t="shared" si="34"/>
        <v>12000</v>
      </c>
      <c r="H560" s="30">
        <f t="shared" si="35"/>
        <v>18000</v>
      </c>
      <c r="I560" s="212"/>
      <c r="J560" s="212"/>
      <c r="K560" s="212"/>
    </row>
    <row r="561" spans="1:67" ht="15.75" customHeight="1">
      <c r="A561" s="36">
        <v>520</v>
      </c>
      <c r="B561" s="28" t="s">
        <v>1011</v>
      </c>
      <c r="C561" s="29" t="s">
        <v>1012</v>
      </c>
      <c r="D561" s="28" t="s">
        <v>271</v>
      </c>
      <c r="E561" s="30">
        <v>1</v>
      </c>
      <c r="F561" s="30">
        <v>8400</v>
      </c>
      <c r="G561" s="30">
        <f t="shared" si="34"/>
        <v>10100</v>
      </c>
      <c r="H561" s="30">
        <f t="shared" si="35"/>
        <v>15100</v>
      </c>
      <c r="I561" s="212"/>
      <c r="J561" s="212"/>
      <c r="K561" s="212"/>
    </row>
    <row r="562" spans="1:67" ht="15.75" customHeight="1">
      <c r="A562" s="36">
        <v>521</v>
      </c>
      <c r="B562" s="28" t="s">
        <v>1013</v>
      </c>
      <c r="C562" s="29" t="s">
        <v>1014</v>
      </c>
      <c r="D562" s="28" t="s">
        <v>51</v>
      </c>
      <c r="E562" s="30">
        <v>1</v>
      </c>
      <c r="F562" s="30">
        <v>24360</v>
      </c>
      <c r="G562" s="30">
        <f t="shared" si="34"/>
        <v>29200</v>
      </c>
      <c r="H562" s="30">
        <f t="shared" si="35"/>
        <v>43800</v>
      </c>
      <c r="I562" s="212"/>
      <c r="J562" s="212"/>
      <c r="K562" s="212"/>
    </row>
    <row r="563" spans="1:67" ht="15.75" customHeight="1">
      <c r="A563" s="36">
        <v>522</v>
      </c>
      <c r="B563" s="28" t="s">
        <v>1015</v>
      </c>
      <c r="C563" s="29" t="s">
        <v>1016</v>
      </c>
      <c r="D563" s="28" t="s">
        <v>51</v>
      </c>
      <c r="E563" s="30">
        <v>1</v>
      </c>
      <c r="F563" s="30">
        <v>66050</v>
      </c>
      <c r="G563" s="30">
        <f t="shared" si="34"/>
        <v>79300</v>
      </c>
      <c r="H563" s="30">
        <f t="shared" si="35"/>
        <v>118900</v>
      </c>
      <c r="I563" s="212"/>
      <c r="J563" s="212"/>
      <c r="K563" s="212"/>
    </row>
    <row r="564" spans="1:67" ht="15.75" customHeight="1">
      <c r="A564" s="36">
        <v>523</v>
      </c>
      <c r="B564" s="28" t="s">
        <v>1017</v>
      </c>
      <c r="C564" s="29" t="s">
        <v>1018</v>
      </c>
      <c r="D564" s="28" t="s">
        <v>271</v>
      </c>
      <c r="E564" s="30">
        <v>1</v>
      </c>
      <c r="F564" s="30">
        <v>8400</v>
      </c>
      <c r="G564" s="30">
        <f t="shared" si="34"/>
        <v>10100</v>
      </c>
      <c r="H564" s="30">
        <f t="shared" si="35"/>
        <v>15100</v>
      </c>
      <c r="I564" s="212"/>
      <c r="J564" s="212"/>
      <c r="K564" s="212"/>
    </row>
    <row r="565" spans="1:67" s="12" customFormat="1" ht="15.75" customHeight="1">
      <c r="A565" s="46">
        <v>524</v>
      </c>
      <c r="B565" s="46" t="s">
        <v>1019</v>
      </c>
      <c r="C565" s="47" t="s">
        <v>1020</v>
      </c>
      <c r="D565" s="46" t="s">
        <v>530</v>
      </c>
      <c r="E565" s="48">
        <v>1</v>
      </c>
      <c r="F565" s="48">
        <f>SUM(F566:F571)+F569</f>
        <v>62710</v>
      </c>
      <c r="G565" s="48">
        <f>SUM(G566:G571)+G569</f>
        <v>75300</v>
      </c>
      <c r="H565" s="48">
        <f>SUM(H566:H571)+H569</f>
        <v>112800</v>
      </c>
      <c r="I565" s="212"/>
      <c r="J565" s="212"/>
      <c r="K565" s="212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</row>
    <row r="566" spans="1:67" ht="31.5" customHeight="1" outlineLevel="1">
      <c r="A566" s="28"/>
      <c r="B566" s="28" t="s">
        <v>1021</v>
      </c>
      <c r="C566" s="29" t="s">
        <v>1022</v>
      </c>
      <c r="D566" s="28" t="s">
        <v>271</v>
      </c>
      <c r="E566" s="30">
        <v>1</v>
      </c>
      <c r="F566" s="30">
        <v>18900</v>
      </c>
      <c r="G566" s="30">
        <f t="shared" ref="G566:G571" si="36">ROUND(F566*1.2,-2)</f>
        <v>22700</v>
      </c>
      <c r="H566" s="30">
        <f t="shared" ref="H566:H571" si="37">ROUND(F566*1.8,-2)</f>
        <v>34000</v>
      </c>
      <c r="I566" s="212"/>
      <c r="J566" s="212"/>
      <c r="K566" s="212"/>
    </row>
    <row r="567" spans="1:67" ht="31.5" customHeight="1" outlineLevel="1">
      <c r="A567" s="28"/>
      <c r="B567" s="28" t="s">
        <v>1023</v>
      </c>
      <c r="C567" s="29" t="s">
        <v>1024</v>
      </c>
      <c r="D567" s="28" t="s">
        <v>51</v>
      </c>
      <c r="E567" s="30">
        <v>1</v>
      </c>
      <c r="F567" s="30">
        <v>19950</v>
      </c>
      <c r="G567" s="30">
        <f t="shared" si="36"/>
        <v>23900</v>
      </c>
      <c r="H567" s="30">
        <f t="shared" si="37"/>
        <v>35900</v>
      </c>
      <c r="I567" s="212"/>
      <c r="J567" s="212"/>
      <c r="K567" s="212"/>
    </row>
    <row r="568" spans="1:67" ht="31.5" customHeight="1" outlineLevel="1">
      <c r="A568" s="28"/>
      <c r="B568" s="28" t="s">
        <v>1025</v>
      </c>
      <c r="C568" s="29" t="s">
        <v>1026</v>
      </c>
      <c r="D568" s="28" t="s">
        <v>271</v>
      </c>
      <c r="E568" s="30">
        <v>1</v>
      </c>
      <c r="F568" s="30">
        <v>5000</v>
      </c>
      <c r="G568" s="30">
        <f t="shared" si="36"/>
        <v>6000</v>
      </c>
      <c r="H568" s="30">
        <f t="shared" si="37"/>
        <v>9000</v>
      </c>
      <c r="I568" s="212"/>
      <c r="J568" s="212"/>
      <c r="K568" s="212"/>
    </row>
    <row r="569" spans="1:67" ht="31.5" customHeight="1" outlineLevel="1">
      <c r="A569" s="28"/>
      <c r="B569" s="28" t="s">
        <v>1027</v>
      </c>
      <c r="C569" s="29" t="s">
        <v>1028</v>
      </c>
      <c r="D569" s="28" t="s">
        <v>271</v>
      </c>
      <c r="E569" s="30">
        <v>2</v>
      </c>
      <c r="F569" s="30">
        <v>4730</v>
      </c>
      <c r="G569" s="30">
        <f t="shared" si="36"/>
        <v>5700</v>
      </c>
      <c r="H569" s="30">
        <f t="shared" si="37"/>
        <v>8500</v>
      </c>
      <c r="I569" s="212"/>
      <c r="J569" s="212"/>
      <c r="K569" s="212"/>
    </row>
    <row r="570" spans="1:67" ht="31.5" customHeight="1" outlineLevel="1">
      <c r="A570" s="28"/>
      <c r="B570" s="28" t="s">
        <v>1029</v>
      </c>
      <c r="C570" s="29" t="s">
        <v>1030</v>
      </c>
      <c r="D570" s="28" t="s">
        <v>271</v>
      </c>
      <c r="E570" s="30">
        <v>1</v>
      </c>
      <c r="F570" s="30">
        <v>3400</v>
      </c>
      <c r="G570" s="30">
        <f t="shared" si="36"/>
        <v>4100</v>
      </c>
      <c r="H570" s="30">
        <f t="shared" si="37"/>
        <v>6100</v>
      </c>
      <c r="I570" s="212"/>
      <c r="J570" s="212"/>
      <c r="K570" s="212"/>
    </row>
    <row r="571" spans="1:67" ht="15.75" customHeight="1" outlineLevel="1">
      <c r="A571" s="36"/>
      <c r="B571" s="28" t="s">
        <v>1031</v>
      </c>
      <c r="C571" s="29" t="s">
        <v>1032</v>
      </c>
      <c r="D571" s="28" t="s">
        <v>271</v>
      </c>
      <c r="E571" s="30">
        <v>1</v>
      </c>
      <c r="F571" s="30">
        <v>6000</v>
      </c>
      <c r="G571" s="30">
        <f t="shared" si="36"/>
        <v>7200</v>
      </c>
      <c r="H571" s="30">
        <f t="shared" si="37"/>
        <v>10800</v>
      </c>
      <c r="I571" s="212"/>
      <c r="J571" s="212"/>
      <c r="K571" s="212"/>
    </row>
    <row r="572" spans="1:67" s="12" customFormat="1" ht="15.75" customHeight="1">
      <c r="A572" s="45">
        <v>525</v>
      </c>
      <c r="B572" s="46" t="s">
        <v>1033</v>
      </c>
      <c r="C572" s="47" t="s">
        <v>1034</v>
      </c>
      <c r="D572" s="46" t="s">
        <v>530</v>
      </c>
      <c r="E572" s="48">
        <v>1</v>
      </c>
      <c r="F572" s="48">
        <f>SUM(F573:F578)+F576</f>
        <v>62710</v>
      </c>
      <c r="G572" s="48">
        <f>SUM(G573:G578)+G576</f>
        <v>75300</v>
      </c>
      <c r="H572" s="48">
        <f>SUM(H573:H578)+H576</f>
        <v>112800</v>
      </c>
      <c r="I572" s="212"/>
      <c r="J572" s="212"/>
      <c r="K572" s="212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</row>
    <row r="573" spans="1:67" ht="31.5" customHeight="1" outlineLevel="1">
      <c r="A573" s="28"/>
      <c r="B573" s="28" t="s">
        <v>1035</v>
      </c>
      <c r="C573" s="29" t="s">
        <v>1036</v>
      </c>
      <c r="D573" s="28" t="s">
        <v>271</v>
      </c>
      <c r="E573" s="30">
        <v>1</v>
      </c>
      <c r="F573" s="30">
        <v>18900</v>
      </c>
      <c r="G573" s="30">
        <f t="shared" ref="G573:G578" si="38">ROUND(F573*1.2,-2)</f>
        <v>22700</v>
      </c>
      <c r="H573" s="30">
        <f t="shared" ref="H573:H578" si="39">ROUND(F573*1.8,-2)</f>
        <v>34000</v>
      </c>
      <c r="I573" s="212"/>
      <c r="J573" s="212"/>
      <c r="K573" s="212"/>
    </row>
    <row r="574" spans="1:67" ht="31.5" customHeight="1" outlineLevel="1">
      <c r="A574" s="28"/>
      <c r="B574" s="28" t="s">
        <v>1037</v>
      </c>
      <c r="C574" s="29" t="s">
        <v>1038</v>
      </c>
      <c r="D574" s="28" t="s">
        <v>51</v>
      </c>
      <c r="E574" s="30">
        <v>1</v>
      </c>
      <c r="F574" s="30">
        <v>19950</v>
      </c>
      <c r="G574" s="30">
        <f t="shared" si="38"/>
        <v>23900</v>
      </c>
      <c r="H574" s="30">
        <f t="shared" si="39"/>
        <v>35900</v>
      </c>
      <c r="I574" s="212"/>
      <c r="J574" s="212"/>
      <c r="K574" s="212"/>
    </row>
    <row r="575" spans="1:67" ht="31.5" customHeight="1" outlineLevel="1">
      <c r="A575" s="28"/>
      <c r="B575" s="28" t="s">
        <v>1039</v>
      </c>
      <c r="C575" s="29" t="s">
        <v>1040</v>
      </c>
      <c r="D575" s="28" t="s">
        <v>271</v>
      </c>
      <c r="E575" s="30">
        <v>1</v>
      </c>
      <c r="F575" s="30">
        <v>5000</v>
      </c>
      <c r="G575" s="30">
        <f t="shared" si="38"/>
        <v>6000</v>
      </c>
      <c r="H575" s="30">
        <f t="shared" si="39"/>
        <v>9000</v>
      </c>
      <c r="I575" s="212"/>
      <c r="J575" s="212"/>
      <c r="K575" s="212"/>
    </row>
    <row r="576" spans="1:67" ht="31.5" customHeight="1" outlineLevel="1">
      <c r="A576" s="28"/>
      <c r="B576" s="28" t="s">
        <v>1041</v>
      </c>
      <c r="C576" s="29" t="s">
        <v>1042</v>
      </c>
      <c r="D576" s="28" t="s">
        <v>271</v>
      </c>
      <c r="E576" s="30">
        <v>2</v>
      </c>
      <c r="F576" s="30">
        <v>4730</v>
      </c>
      <c r="G576" s="30">
        <f t="shared" si="38"/>
        <v>5700</v>
      </c>
      <c r="H576" s="30">
        <f t="shared" si="39"/>
        <v>8500</v>
      </c>
      <c r="I576" s="212"/>
      <c r="J576" s="212"/>
      <c r="K576" s="212"/>
    </row>
    <row r="577" spans="1:67" ht="31.5" customHeight="1" outlineLevel="1">
      <c r="A577" s="28"/>
      <c r="B577" s="28" t="s">
        <v>1043</v>
      </c>
      <c r="C577" s="29" t="s">
        <v>1044</v>
      </c>
      <c r="D577" s="28" t="s">
        <v>271</v>
      </c>
      <c r="E577" s="30">
        <v>1</v>
      </c>
      <c r="F577" s="30">
        <v>3400</v>
      </c>
      <c r="G577" s="30">
        <f t="shared" si="38"/>
        <v>4100</v>
      </c>
      <c r="H577" s="30">
        <f t="shared" si="39"/>
        <v>6100</v>
      </c>
      <c r="I577" s="212"/>
      <c r="J577" s="212"/>
      <c r="K577" s="212"/>
    </row>
    <row r="578" spans="1:67" ht="15.75" customHeight="1" outlineLevel="1">
      <c r="A578" s="36"/>
      <c r="B578" s="28" t="s">
        <v>1031</v>
      </c>
      <c r="C578" s="29" t="s">
        <v>1032</v>
      </c>
      <c r="D578" s="28" t="s">
        <v>271</v>
      </c>
      <c r="E578" s="30">
        <v>1</v>
      </c>
      <c r="F578" s="30">
        <v>6000</v>
      </c>
      <c r="G578" s="30">
        <f t="shared" si="38"/>
        <v>7200</v>
      </c>
      <c r="H578" s="30">
        <f t="shared" si="39"/>
        <v>10800</v>
      </c>
      <c r="I578" s="212"/>
      <c r="J578" s="212"/>
      <c r="K578" s="212"/>
    </row>
    <row r="579" spans="1:67" s="12" customFormat="1" ht="15.75" customHeight="1">
      <c r="A579" s="45">
        <v>526</v>
      </c>
      <c r="B579" s="46" t="s">
        <v>1045</v>
      </c>
      <c r="C579" s="47" t="s">
        <v>1046</v>
      </c>
      <c r="D579" s="46" t="s">
        <v>530</v>
      </c>
      <c r="E579" s="48">
        <v>1</v>
      </c>
      <c r="F579" s="48">
        <f>SUM(F580:F585)+F583</f>
        <v>62500</v>
      </c>
      <c r="G579" s="48">
        <f>SUM(G580:G585)+G583</f>
        <v>75000</v>
      </c>
      <c r="H579" s="48">
        <f>SUM(H580:H585)+H583</f>
        <v>112500</v>
      </c>
      <c r="I579" s="212"/>
      <c r="J579" s="212"/>
      <c r="K579" s="212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</row>
    <row r="580" spans="1:67" ht="31.5" customHeight="1" outlineLevel="1">
      <c r="A580" s="28"/>
      <c r="B580" s="28" t="s">
        <v>1047</v>
      </c>
      <c r="C580" s="29" t="s">
        <v>1048</v>
      </c>
      <c r="D580" s="28" t="s">
        <v>271</v>
      </c>
      <c r="E580" s="30">
        <v>1</v>
      </c>
      <c r="F580" s="30">
        <v>18900</v>
      </c>
      <c r="G580" s="30">
        <f t="shared" ref="G580:G585" si="40">ROUND(F580*1.2,-2)</f>
        <v>22700</v>
      </c>
      <c r="H580" s="30">
        <f t="shared" ref="H580:H585" si="41">ROUND(F580*1.8,-2)</f>
        <v>34000</v>
      </c>
      <c r="I580" s="212"/>
      <c r="J580" s="212"/>
      <c r="K580" s="212"/>
    </row>
    <row r="581" spans="1:67" ht="31.5" customHeight="1" outlineLevel="1">
      <c r="A581" s="28"/>
      <c r="B581" s="28" t="s">
        <v>1049</v>
      </c>
      <c r="C581" s="29" t="s">
        <v>1050</v>
      </c>
      <c r="D581" s="28" t="s">
        <v>51</v>
      </c>
      <c r="E581" s="30">
        <v>1</v>
      </c>
      <c r="F581" s="30">
        <v>19950</v>
      </c>
      <c r="G581" s="30">
        <f t="shared" si="40"/>
        <v>23900</v>
      </c>
      <c r="H581" s="30">
        <f t="shared" si="41"/>
        <v>35900</v>
      </c>
      <c r="I581" s="212"/>
      <c r="J581" s="212"/>
      <c r="K581" s="212"/>
    </row>
    <row r="582" spans="1:67" ht="31.5" customHeight="1" outlineLevel="1">
      <c r="A582" s="28"/>
      <c r="B582" s="28" t="s">
        <v>1051</v>
      </c>
      <c r="C582" s="29" t="s">
        <v>1052</v>
      </c>
      <c r="D582" s="28" t="s">
        <v>271</v>
      </c>
      <c r="E582" s="30">
        <v>1</v>
      </c>
      <c r="F582" s="30">
        <v>5250</v>
      </c>
      <c r="G582" s="30">
        <f t="shared" si="40"/>
        <v>6300</v>
      </c>
      <c r="H582" s="30">
        <f t="shared" si="41"/>
        <v>9500</v>
      </c>
      <c r="I582" s="212"/>
      <c r="J582" s="212"/>
      <c r="K582" s="212"/>
    </row>
    <row r="583" spans="1:67" ht="31.5" customHeight="1" outlineLevel="1">
      <c r="A583" s="28"/>
      <c r="B583" s="28" t="s">
        <v>1053</v>
      </c>
      <c r="C583" s="29" t="s">
        <v>1054</v>
      </c>
      <c r="D583" s="28" t="s">
        <v>271</v>
      </c>
      <c r="E583" s="30">
        <v>2</v>
      </c>
      <c r="F583" s="30">
        <v>4500</v>
      </c>
      <c r="G583" s="30">
        <f t="shared" si="40"/>
        <v>5400</v>
      </c>
      <c r="H583" s="30">
        <f t="shared" si="41"/>
        <v>8100</v>
      </c>
      <c r="I583" s="212"/>
      <c r="J583" s="212"/>
      <c r="K583" s="212"/>
    </row>
    <row r="584" spans="1:67" ht="31.5" customHeight="1" outlineLevel="1">
      <c r="A584" s="28"/>
      <c r="B584" s="28" t="s">
        <v>1055</v>
      </c>
      <c r="C584" s="29" t="s">
        <v>1056</v>
      </c>
      <c r="D584" s="28" t="s">
        <v>271</v>
      </c>
      <c r="E584" s="30">
        <v>1</v>
      </c>
      <c r="F584" s="30">
        <v>3400</v>
      </c>
      <c r="G584" s="30">
        <f t="shared" si="40"/>
        <v>4100</v>
      </c>
      <c r="H584" s="30">
        <f t="shared" si="41"/>
        <v>6100</v>
      </c>
      <c r="I584" s="212"/>
      <c r="J584" s="212"/>
      <c r="K584" s="212"/>
    </row>
    <row r="585" spans="1:67" ht="15.75" customHeight="1" outlineLevel="1">
      <c r="A585" s="36"/>
      <c r="B585" s="28" t="s">
        <v>1031</v>
      </c>
      <c r="C585" s="29" t="s">
        <v>1032</v>
      </c>
      <c r="D585" s="28" t="s">
        <v>271</v>
      </c>
      <c r="E585" s="30">
        <v>1</v>
      </c>
      <c r="F585" s="30">
        <v>6000</v>
      </c>
      <c r="G585" s="30">
        <f t="shared" si="40"/>
        <v>7200</v>
      </c>
      <c r="H585" s="30">
        <f t="shared" si="41"/>
        <v>10800</v>
      </c>
      <c r="I585" s="212"/>
      <c r="J585" s="212"/>
      <c r="K585" s="212"/>
    </row>
    <row r="586" spans="1:67" s="11" customFormat="1" ht="20.25" customHeight="1">
      <c r="A586" s="25"/>
      <c r="B586" s="25"/>
      <c r="C586" s="26" t="s">
        <v>1057</v>
      </c>
      <c r="D586" s="25"/>
      <c r="E586" s="27"/>
      <c r="F586" s="27"/>
      <c r="G586" s="41"/>
      <c r="H586" s="41"/>
      <c r="I586" s="212"/>
      <c r="J586" s="212"/>
      <c r="K586" s="212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</row>
    <row r="587" spans="1:67" s="149" customFormat="1" ht="15.75" customHeight="1">
      <c r="A587" s="36">
        <v>527</v>
      </c>
      <c r="B587" s="28" t="s">
        <v>1058</v>
      </c>
      <c r="C587" s="29" t="s">
        <v>1059</v>
      </c>
      <c r="D587" s="28" t="s">
        <v>51</v>
      </c>
      <c r="E587" s="30">
        <v>1</v>
      </c>
      <c r="F587" s="30">
        <v>1100</v>
      </c>
      <c r="G587" s="30">
        <f t="shared" ref="G587:G605" si="42">ROUND(F587*1.2,-2)</f>
        <v>1300</v>
      </c>
      <c r="H587" s="30">
        <f t="shared" ref="H587:H605" si="43">ROUND(F587*1.8,-2)</f>
        <v>2000</v>
      </c>
      <c r="I587" s="212"/>
      <c r="J587" s="212"/>
      <c r="K587" s="212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</row>
    <row r="588" spans="1:67" ht="15.75" customHeight="1">
      <c r="A588" s="36">
        <v>528</v>
      </c>
      <c r="B588" s="28" t="s">
        <v>1060</v>
      </c>
      <c r="C588" s="29" t="s">
        <v>1061</v>
      </c>
      <c r="D588" s="28" t="s">
        <v>51</v>
      </c>
      <c r="E588" s="30">
        <v>1</v>
      </c>
      <c r="F588" s="30">
        <v>4830</v>
      </c>
      <c r="G588" s="30">
        <f t="shared" si="42"/>
        <v>5800</v>
      </c>
      <c r="H588" s="30">
        <f t="shared" si="43"/>
        <v>8700</v>
      </c>
      <c r="I588" s="212"/>
      <c r="J588" s="212"/>
      <c r="K588" s="212"/>
    </row>
    <row r="589" spans="1:67" ht="15.75" customHeight="1">
      <c r="A589" s="36">
        <v>529</v>
      </c>
      <c r="B589" s="28" t="s">
        <v>1062</v>
      </c>
      <c r="C589" s="29" t="s">
        <v>1063</v>
      </c>
      <c r="D589" s="28" t="s">
        <v>51</v>
      </c>
      <c r="E589" s="30">
        <v>1</v>
      </c>
      <c r="F589" s="30">
        <v>20000</v>
      </c>
      <c r="G589" s="30">
        <f t="shared" si="42"/>
        <v>24000</v>
      </c>
      <c r="H589" s="30">
        <f t="shared" si="43"/>
        <v>36000</v>
      </c>
      <c r="I589" s="212"/>
      <c r="J589" s="212"/>
      <c r="K589" s="212"/>
    </row>
    <row r="590" spans="1:67" ht="15.75" customHeight="1">
      <c r="A590" s="36">
        <v>530</v>
      </c>
      <c r="B590" s="28" t="s">
        <v>1064</v>
      </c>
      <c r="C590" s="29" t="s">
        <v>1065</v>
      </c>
      <c r="D590" s="28" t="s">
        <v>51</v>
      </c>
      <c r="E590" s="30">
        <v>1</v>
      </c>
      <c r="F590" s="30">
        <v>18900</v>
      </c>
      <c r="G590" s="30">
        <f t="shared" si="42"/>
        <v>22700</v>
      </c>
      <c r="H590" s="30">
        <f t="shared" si="43"/>
        <v>34000</v>
      </c>
      <c r="I590" s="212"/>
      <c r="J590" s="212"/>
      <c r="K590" s="212"/>
    </row>
    <row r="591" spans="1:67" ht="15.75" customHeight="1">
      <c r="A591" s="36">
        <v>531</v>
      </c>
      <c r="B591" s="28" t="s">
        <v>1066</v>
      </c>
      <c r="C591" s="29" t="s">
        <v>1067</v>
      </c>
      <c r="D591" s="28" t="s">
        <v>51</v>
      </c>
      <c r="E591" s="30">
        <v>1</v>
      </c>
      <c r="F591" s="30">
        <v>30000</v>
      </c>
      <c r="G591" s="30">
        <f t="shared" si="42"/>
        <v>36000</v>
      </c>
      <c r="H591" s="30">
        <f t="shared" si="43"/>
        <v>54000</v>
      </c>
      <c r="I591" s="212"/>
      <c r="J591" s="212"/>
      <c r="K591" s="212"/>
    </row>
    <row r="592" spans="1:67" ht="15.75" customHeight="1">
      <c r="A592" s="36">
        <v>532</v>
      </c>
      <c r="B592" s="28" t="s">
        <v>1068</v>
      </c>
      <c r="C592" s="29" t="s">
        <v>1069</v>
      </c>
      <c r="D592" s="28" t="s">
        <v>51</v>
      </c>
      <c r="E592" s="30">
        <v>1</v>
      </c>
      <c r="F592" s="30">
        <v>45000</v>
      </c>
      <c r="G592" s="30">
        <f t="shared" si="42"/>
        <v>54000</v>
      </c>
      <c r="H592" s="30">
        <f t="shared" si="43"/>
        <v>81000</v>
      </c>
      <c r="I592" s="212"/>
      <c r="J592" s="212"/>
      <c r="K592" s="212"/>
    </row>
    <row r="593" spans="1:67" ht="15.75" customHeight="1">
      <c r="A593" s="36">
        <v>533</v>
      </c>
      <c r="B593" s="28" t="s">
        <v>1070</v>
      </c>
      <c r="C593" s="29" t="s">
        <v>6139</v>
      </c>
      <c r="D593" s="28" t="s">
        <v>51</v>
      </c>
      <c r="E593" s="30">
        <v>1</v>
      </c>
      <c r="F593" s="30">
        <v>26000</v>
      </c>
      <c r="G593" s="30">
        <f t="shared" si="42"/>
        <v>31200</v>
      </c>
      <c r="H593" s="30">
        <f t="shared" si="43"/>
        <v>46800</v>
      </c>
      <c r="I593" s="212"/>
      <c r="J593" s="212"/>
      <c r="K593" s="212"/>
    </row>
    <row r="594" spans="1:67" ht="15.75" customHeight="1">
      <c r="A594" s="36">
        <v>534</v>
      </c>
      <c r="B594" s="28" t="s">
        <v>1071</v>
      </c>
      <c r="C594" s="29" t="s">
        <v>1072</v>
      </c>
      <c r="D594" s="28" t="s">
        <v>51</v>
      </c>
      <c r="E594" s="30">
        <v>1</v>
      </c>
      <c r="F594" s="30">
        <v>60000</v>
      </c>
      <c r="G594" s="30">
        <f t="shared" si="42"/>
        <v>72000</v>
      </c>
      <c r="H594" s="30">
        <f t="shared" si="43"/>
        <v>108000</v>
      </c>
      <c r="I594" s="212"/>
      <c r="J594" s="212"/>
      <c r="K594" s="212"/>
    </row>
    <row r="595" spans="1:67" ht="15.75" customHeight="1">
      <c r="A595" s="36">
        <v>535</v>
      </c>
      <c r="B595" s="28" t="s">
        <v>1073</v>
      </c>
      <c r="C595" s="29" t="s">
        <v>1074</v>
      </c>
      <c r="D595" s="28" t="s">
        <v>51</v>
      </c>
      <c r="E595" s="30">
        <v>1</v>
      </c>
      <c r="F595" s="30">
        <v>45150</v>
      </c>
      <c r="G595" s="30">
        <f t="shared" si="42"/>
        <v>54200</v>
      </c>
      <c r="H595" s="30">
        <f t="shared" si="43"/>
        <v>81300</v>
      </c>
      <c r="I595" s="212"/>
      <c r="J595" s="212"/>
      <c r="K595" s="212"/>
    </row>
    <row r="596" spans="1:67" ht="15.75" customHeight="1">
      <c r="A596" s="36">
        <v>536</v>
      </c>
      <c r="B596" s="28" t="s">
        <v>1075</v>
      </c>
      <c r="C596" s="29" t="s">
        <v>1076</v>
      </c>
      <c r="D596" s="28" t="s">
        <v>51</v>
      </c>
      <c r="E596" s="30">
        <v>1</v>
      </c>
      <c r="F596" s="30">
        <v>38750</v>
      </c>
      <c r="G596" s="30">
        <f t="shared" si="42"/>
        <v>46500</v>
      </c>
      <c r="H596" s="30">
        <f t="shared" si="43"/>
        <v>69800</v>
      </c>
      <c r="I596" s="212"/>
      <c r="J596" s="212"/>
      <c r="K596" s="212"/>
    </row>
    <row r="597" spans="1:67" ht="15.75" customHeight="1">
      <c r="A597" s="36">
        <v>537</v>
      </c>
      <c r="B597" s="28" t="s">
        <v>1077</v>
      </c>
      <c r="C597" s="29" t="s">
        <v>1078</v>
      </c>
      <c r="D597" s="28" t="s">
        <v>51</v>
      </c>
      <c r="E597" s="30">
        <v>1</v>
      </c>
      <c r="F597" s="30">
        <v>21950</v>
      </c>
      <c r="G597" s="30">
        <f t="shared" si="42"/>
        <v>26300</v>
      </c>
      <c r="H597" s="30">
        <f t="shared" si="43"/>
        <v>39500</v>
      </c>
      <c r="I597" s="212"/>
      <c r="J597" s="212"/>
      <c r="K597" s="212"/>
    </row>
    <row r="598" spans="1:67" ht="15.75" customHeight="1">
      <c r="A598" s="36">
        <v>538</v>
      </c>
      <c r="B598" s="28" t="s">
        <v>1079</v>
      </c>
      <c r="C598" s="29" t="s">
        <v>1080</v>
      </c>
      <c r="D598" s="28" t="s">
        <v>51</v>
      </c>
      <c r="E598" s="30">
        <v>1</v>
      </c>
      <c r="F598" s="30">
        <v>45000</v>
      </c>
      <c r="G598" s="30">
        <f t="shared" si="42"/>
        <v>54000</v>
      </c>
      <c r="H598" s="30">
        <f t="shared" si="43"/>
        <v>81000</v>
      </c>
      <c r="I598" s="212"/>
      <c r="J598" s="212"/>
      <c r="K598" s="212"/>
    </row>
    <row r="599" spans="1:67" ht="15.75" customHeight="1">
      <c r="A599" s="36">
        <v>539</v>
      </c>
      <c r="B599" s="28" t="s">
        <v>1081</v>
      </c>
      <c r="C599" s="29" t="s">
        <v>1082</v>
      </c>
      <c r="D599" s="28" t="s">
        <v>51</v>
      </c>
      <c r="E599" s="30">
        <v>1</v>
      </c>
      <c r="F599" s="30">
        <v>32000</v>
      </c>
      <c r="G599" s="30">
        <f t="shared" si="42"/>
        <v>38400</v>
      </c>
      <c r="H599" s="30">
        <f t="shared" si="43"/>
        <v>57600</v>
      </c>
      <c r="I599" s="212"/>
      <c r="J599" s="212"/>
      <c r="K599" s="212"/>
    </row>
    <row r="600" spans="1:67" ht="15.75" customHeight="1">
      <c r="A600" s="36">
        <v>540</v>
      </c>
      <c r="B600" s="28" t="s">
        <v>1083</v>
      </c>
      <c r="C600" s="29" t="s">
        <v>1084</v>
      </c>
      <c r="D600" s="28" t="s">
        <v>51</v>
      </c>
      <c r="E600" s="30">
        <v>1</v>
      </c>
      <c r="F600" s="30">
        <v>45150</v>
      </c>
      <c r="G600" s="30">
        <f t="shared" si="42"/>
        <v>54200</v>
      </c>
      <c r="H600" s="30">
        <f t="shared" si="43"/>
        <v>81300</v>
      </c>
      <c r="I600" s="212"/>
      <c r="J600" s="212"/>
      <c r="K600" s="212"/>
    </row>
    <row r="601" spans="1:67" ht="15.75" customHeight="1">
      <c r="A601" s="36">
        <v>541</v>
      </c>
      <c r="B601" s="28" t="s">
        <v>1085</v>
      </c>
      <c r="C601" s="29" t="s">
        <v>1086</v>
      </c>
      <c r="D601" s="28" t="s">
        <v>51</v>
      </c>
      <c r="E601" s="30">
        <v>1</v>
      </c>
      <c r="F601" s="30">
        <v>57200</v>
      </c>
      <c r="G601" s="30">
        <f t="shared" si="42"/>
        <v>68600</v>
      </c>
      <c r="H601" s="30">
        <f t="shared" si="43"/>
        <v>103000</v>
      </c>
      <c r="I601" s="212"/>
      <c r="J601" s="212"/>
      <c r="K601" s="212"/>
    </row>
    <row r="602" spans="1:67" ht="15.75" customHeight="1">
      <c r="A602" s="36">
        <v>542</v>
      </c>
      <c r="B602" s="28" t="s">
        <v>1087</v>
      </c>
      <c r="C602" s="29" t="s">
        <v>1088</v>
      </c>
      <c r="D602" s="28" t="s">
        <v>51</v>
      </c>
      <c r="E602" s="30">
        <v>1</v>
      </c>
      <c r="F602" s="30">
        <v>50000</v>
      </c>
      <c r="G602" s="30">
        <f t="shared" si="42"/>
        <v>60000</v>
      </c>
      <c r="H602" s="30">
        <f t="shared" si="43"/>
        <v>90000</v>
      </c>
      <c r="I602" s="212"/>
      <c r="J602" s="212"/>
      <c r="K602" s="212"/>
    </row>
    <row r="603" spans="1:67" s="125" customFormat="1" ht="15.75" customHeight="1">
      <c r="A603" s="36">
        <v>543</v>
      </c>
      <c r="B603" s="28" t="s">
        <v>1089</v>
      </c>
      <c r="C603" s="131" t="s">
        <v>7527</v>
      </c>
      <c r="D603" s="28" t="s">
        <v>51</v>
      </c>
      <c r="E603" s="30">
        <v>1</v>
      </c>
      <c r="F603" s="30">
        <v>65000</v>
      </c>
      <c r="G603" s="30">
        <f t="shared" si="42"/>
        <v>78000</v>
      </c>
      <c r="H603" s="30">
        <f t="shared" si="43"/>
        <v>117000</v>
      </c>
      <c r="I603" s="212"/>
      <c r="J603" s="212"/>
      <c r="K603" s="212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</row>
    <row r="604" spans="1:67" s="125" customFormat="1" ht="15.75" customHeight="1">
      <c r="A604" s="36">
        <v>544</v>
      </c>
      <c r="B604" s="28" t="s">
        <v>1090</v>
      </c>
      <c r="C604" s="130" t="s">
        <v>7528</v>
      </c>
      <c r="D604" s="28" t="s">
        <v>51</v>
      </c>
      <c r="E604" s="30">
        <v>1</v>
      </c>
      <c r="F604" s="30">
        <v>70000</v>
      </c>
      <c r="G604" s="30">
        <f t="shared" si="42"/>
        <v>84000</v>
      </c>
      <c r="H604" s="30">
        <f t="shared" si="43"/>
        <v>126000</v>
      </c>
      <c r="I604" s="212"/>
      <c r="J604" s="212"/>
      <c r="K604" s="212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</row>
    <row r="605" spans="1:67" ht="15.75" customHeight="1">
      <c r="A605" s="36">
        <v>545</v>
      </c>
      <c r="B605" s="28" t="s">
        <v>1091</v>
      </c>
      <c r="C605" s="29" t="s">
        <v>1092</v>
      </c>
      <c r="D605" s="28" t="s">
        <v>51</v>
      </c>
      <c r="E605" s="30">
        <v>1</v>
      </c>
      <c r="F605" s="30">
        <v>63000</v>
      </c>
      <c r="G605" s="30">
        <f t="shared" si="42"/>
        <v>75600</v>
      </c>
      <c r="H605" s="30">
        <f t="shared" si="43"/>
        <v>113400</v>
      </c>
      <c r="I605" s="212"/>
      <c r="J605" s="212"/>
      <c r="K605" s="212"/>
    </row>
    <row r="606" spans="1:67" ht="15.75" customHeight="1">
      <c r="A606" s="36">
        <v>546</v>
      </c>
      <c r="B606" s="28" t="s">
        <v>1093</v>
      </c>
      <c r="C606" s="29" t="s">
        <v>1094</v>
      </c>
      <c r="D606" s="28" t="s">
        <v>271</v>
      </c>
      <c r="E606" s="30">
        <v>1</v>
      </c>
      <c r="F606" s="30">
        <v>15800</v>
      </c>
      <c r="G606" s="30">
        <f>ROUND(F606*1.2,-2)</f>
        <v>19000</v>
      </c>
      <c r="H606" s="30">
        <f>ROUND(F606*1.8,-2)</f>
        <v>28400</v>
      </c>
      <c r="I606" s="212"/>
      <c r="J606" s="212"/>
      <c r="K606" s="212"/>
    </row>
    <row r="607" spans="1:67" ht="15.75" customHeight="1">
      <c r="A607" s="36">
        <v>547</v>
      </c>
      <c r="B607" s="28" t="s">
        <v>6755</v>
      </c>
      <c r="C607" s="29" t="s">
        <v>6756</v>
      </c>
      <c r="D607" s="28" t="s">
        <v>271</v>
      </c>
      <c r="E607" s="30">
        <v>1</v>
      </c>
      <c r="F607" s="30">
        <v>45000</v>
      </c>
      <c r="G607" s="30">
        <f>ROUND(F607*1.2,-2)</f>
        <v>54000</v>
      </c>
      <c r="H607" s="30">
        <f>ROUND(F607*1.8,-2)</f>
        <v>81000</v>
      </c>
      <c r="I607" s="212"/>
      <c r="J607" s="212"/>
      <c r="K607" s="212"/>
    </row>
    <row r="608" spans="1:67" ht="15.75" customHeight="1">
      <c r="A608" s="36">
        <v>548</v>
      </c>
      <c r="B608" s="28" t="s">
        <v>6757</v>
      </c>
      <c r="C608" s="29" t="s">
        <v>6758</v>
      </c>
      <c r="D608" s="28" t="s">
        <v>271</v>
      </c>
      <c r="E608" s="30">
        <v>1</v>
      </c>
      <c r="F608" s="30">
        <v>60000</v>
      </c>
      <c r="G608" s="30">
        <f>ROUND(F608*1.2,-2)</f>
        <v>72000</v>
      </c>
      <c r="H608" s="30">
        <f>ROUND(F608*1.8,-2)</f>
        <v>108000</v>
      </c>
      <c r="I608" s="212"/>
      <c r="J608" s="212"/>
      <c r="K608" s="212"/>
    </row>
    <row r="609" spans="1:67" ht="15.75" customHeight="1">
      <c r="A609" s="36">
        <v>549</v>
      </c>
      <c r="B609" s="28" t="s">
        <v>1095</v>
      </c>
      <c r="C609" s="29" t="s">
        <v>1096</v>
      </c>
      <c r="D609" s="28" t="s">
        <v>51</v>
      </c>
      <c r="E609" s="30">
        <v>1</v>
      </c>
      <c r="F609" s="30">
        <v>3900</v>
      </c>
      <c r="G609" s="30">
        <f t="shared" ref="G609:G643" si="44">ROUND(F609*1.2,-2)</f>
        <v>4700</v>
      </c>
      <c r="H609" s="30">
        <f t="shared" ref="H609:H642" si="45">ROUND(F609*1.8,-2)</f>
        <v>7000</v>
      </c>
      <c r="I609" s="212"/>
      <c r="J609" s="212"/>
      <c r="K609" s="212"/>
    </row>
    <row r="610" spans="1:67" ht="15.75" customHeight="1">
      <c r="A610" s="36">
        <v>550</v>
      </c>
      <c r="B610" s="28" t="s">
        <v>1097</v>
      </c>
      <c r="C610" s="29" t="s">
        <v>1098</v>
      </c>
      <c r="D610" s="28" t="s">
        <v>51</v>
      </c>
      <c r="E610" s="30">
        <v>1</v>
      </c>
      <c r="F610" s="30">
        <v>3400</v>
      </c>
      <c r="G610" s="30">
        <f t="shared" si="44"/>
        <v>4100</v>
      </c>
      <c r="H610" s="30">
        <f t="shared" si="45"/>
        <v>6100</v>
      </c>
      <c r="I610" s="212"/>
      <c r="J610" s="212"/>
      <c r="K610" s="212"/>
    </row>
    <row r="611" spans="1:67" s="149" customFormat="1" ht="15.75" customHeight="1">
      <c r="A611" s="36">
        <v>551</v>
      </c>
      <c r="B611" s="28" t="s">
        <v>1099</v>
      </c>
      <c r="C611" s="198" t="s">
        <v>7697</v>
      </c>
      <c r="D611" s="28" t="s">
        <v>51</v>
      </c>
      <c r="E611" s="30">
        <v>1</v>
      </c>
      <c r="F611" s="30">
        <v>38000</v>
      </c>
      <c r="G611" s="30">
        <f t="shared" si="44"/>
        <v>45600</v>
      </c>
      <c r="H611" s="30">
        <f t="shared" si="45"/>
        <v>68400</v>
      </c>
      <c r="I611" s="212"/>
      <c r="J611" s="212"/>
      <c r="K611" s="212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</row>
    <row r="612" spans="1:67" s="149" customFormat="1" ht="15.75" customHeight="1">
      <c r="A612" s="36">
        <v>552</v>
      </c>
      <c r="B612" s="28" t="s">
        <v>1100</v>
      </c>
      <c r="C612" s="198" t="s">
        <v>7698</v>
      </c>
      <c r="D612" s="28" t="s">
        <v>51</v>
      </c>
      <c r="E612" s="30">
        <v>1</v>
      </c>
      <c r="F612" s="30">
        <v>38000</v>
      </c>
      <c r="G612" s="30">
        <f t="shared" si="44"/>
        <v>45600</v>
      </c>
      <c r="H612" s="30">
        <f t="shared" si="45"/>
        <v>68400</v>
      </c>
      <c r="I612" s="212"/>
      <c r="J612" s="212"/>
      <c r="K612" s="212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</row>
    <row r="613" spans="1:67" s="149" customFormat="1" ht="15.75" customHeight="1">
      <c r="A613" s="36">
        <v>553</v>
      </c>
      <c r="B613" s="28" t="s">
        <v>1101</v>
      </c>
      <c r="C613" s="198" t="s">
        <v>7699</v>
      </c>
      <c r="D613" s="28" t="s">
        <v>51</v>
      </c>
      <c r="E613" s="30">
        <v>1</v>
      </c>
      <c r="F613" s="30">
        <v>35000</v>
      </c>
      <c r="G613" s="30">
        <f t="shared" si="44"/>
        <v>42000</v>
      </c>
      <c r="H613" s="30">
        <f t="shared" si="45"/>
        <v>63000</v>
      </c>
      <c r="I613" s="212"/>
      <c r="J613" s="212"/>
      <c r="K613" s="212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</row>
    <row r="614" spans="1:67" ht="31.5" customHeight="1">
      <c r="A614" s="36">
        <v>554</v>
      </c>
      <c r="B614" s="28" t="s">
        <v>1102</v>
      </c>
      <c r="C614" s="29" t="s">
        <v>1103</v>
      </c>
      <c r="D614" s="28" t="s">
        <v>51</v>
      </c>
      <c r="E614" s="30">
        <v>1</v>
      </c>
      <c r="F614" s="30">
        <v>15750</v>
      </c>
      <c r="G614" s="30">
        <f t="shared" si="44"/>
        <v>18900</v>
      </c>
      <c r="H614" s="30">
        <f t="shared" si="45"/>
        <v>28400</v>
      </c>
      <c r="I614" s="212"/>
      <c r="J614" s="212"/>
      <c r="K614" s="212"/>
    </row>
    <row r="615" spans="1:67" s="149" customFormat="1" ht="15.75" customHeight="1">
      <c r="A615" s="36">
        <v>555</v>
      </c>
      <c r="B615" s="28" t="s">
        <v>1104</v>
      </c>
      <c r="C615" s="29" t="s">
        <v>1105</v>
      </c>
      <c r="D615" s="28" t="s">
        <v>51</v>
      </c>
      <c r="E615" s="30">
        <v>1</v>
      </c>
      <c r="F615" s="30">
        <v>20000</v>
      </c>
      <c r="G615" s="30">
        <f t="shared" si="44"/>
        <v>24000</v>
      </c>
      <c r="H615" s="30">
        <f t="shared" si="45"/>
        <v>36000</v>
      </c>
      <c r="I615" s="212"/>
      <c r="J615" s="212"/>
      <c r="K615" s="212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</row>
    <row r="616" spans="1:67" ht="15.75" customHeight="1">
      <c r="A616" s="36">
        <v>556</v>
      </c>
      <c r="B616" s="28" t="s">
        <v>1106</v>
      </c>
      <c r="C616" s="29" t="s">
        <v>1107</v>
      </c>
      <c r="D616" s="28" t="s">
        <v>51</v>
      </c>
      <c r="E616" s="30">
        <v>1</v>
      </c>
      <c r="F616" s="30">
        <v>20895</v>
      </c>
      <c r="G616" s="30">
        <f t="shared" si="44"/>
        <v>25100</v>
      </c>
      <c r="H616" s="30">
        <f t="shared" si="45"/>
        <v>37600</v>
      </c>
      <c r="I616" s="212"/>
      <c r="J616" s="212"/>
      <c r="K616" s="212"/>
    </row>
    <row r="617" spans="1:67" ht="15.75" customHeight="1">
      <c r="A617" s="36">
        <v>557</v>
      </c>
      <c r="B617" s="28" t="s">
        <v>1108</v>
      </c>
      <c r="C617" s="29" t="s">
        <v>1109</v>
      </c>
      <c r="D617" s="28" t="s">
        <v>51</v>
      </c>
      <c r="E617" s="30">
        <v>1</v>
      </c>
      <c r="F617" s="30">
        <v>20895</v>
      </c>
      <c r="G617" s="30">
        <f t="shared" si="44"/>
        <v>25100</v>
      </c>
      <c r="H617" s="30">
        <f t="shared" si="45"/>
        <v>37600</v>
      </c>
      <c r="I617" s="212"/>
      <c r="J617" s="212"/>
      <c r="K617" s="212"/>
    </row>
    <row r="618" spans="1:67" ht="15.75" customHeight="1">
      <c r="A618" s="36">
        <v>558</v>
      </c>
      <c r="B618" s="28" t="s">
        <v>1110</v>
      </c>
      <c r="C618" s="29" t="s">
        <v>1111</v>
      </c>
      <c r="D618" s="28" t="s">
        <v>51</v>
      </c>
      <c r="E618" s="30">
        <v>1</v>
      </c>
      <c r="F618" s="30">
        <v>20895</v>
      </c>
      <c r="G618" s="30">
        <f t="shared" si="44"/>
        <v>25100</v>
      </c>
      <c r="H618" s="30">
        <f t="shared" si="45"/>
        <v>37600</v>
      </c>
      <c r="I618" s="212"/>
      <c r="J618" s="212"/>
      <c r="K618" s="212"/>
    </row>
    <row r="619" spans="1:67" ht="15.75" customHeight="1">
      <c r="A619" s="36">
        <v>559</v>
      </c>
      <c r="B619" s="28" t="s">
        <v>1112</v>
      </c>
      <c r="C619" s="29" t="s">
        <v>1113</v>
      </c>
      <c r="D619" s="28" t="s">
        <v>51</v>
      </c>
      <c r="E619" s="30">
        <v>1</v>
      </c>
      <c r="F619" s="30">
        <v>20895</v>
      </c>
      <c r="G619" s="30">
        <f t="shared" si="44"/>
        <v>25100</v>
      </c>
      <c r="H619" s="30">
        <f t="shared" si="45"/>
        <v>37600</v>
      </c>
      <c r="I619" s="212"/>
      <c r="J619" s="212"/>
      <c r="K619" s="212"/>
    </row>
    <row r="620" spans="1:67" ht="15.75" customHeight="1">
      <c r="A620" s="36">
        <v>560</v>
      </c>
      <c r="B620" s="28" t="s">
        <v>1114</v>
      </c>
      <c r="C620" s="29" t="s">
        <v>1115</v>
      </c>
      <c r="D620" s="28" t="s">
        <v>51</v>
      </c>
      <c r="E620" s="30">
        <v>1</v>
      </c>
      <c r="F620" s="30">
        <v>20895</v>
      </c>
      <c r="G620" s="30">
        <f t="shared" si="44"/>
        <v>25100</v>
      </c>
      <c r="H620" s="30">
        <f t="shared" si="45"/>
        <v>37600</v>
      </c>
      <c r="I620" s="212"/>
      <c r="J620" s="212"/>
      <c r="K620" s="212"/>
    </row>
    <row r="621" spans="1:67" ht="15.75" customHeight="1">
      <c r="A621" s="36">
        <v>561</v>
      </c>
      <c r="B621" s="28" t="s">
        <v>1116</v>
      </c>
      <c r="C621" s="29" t="s">
        <v>1117</v>
      </c>
      <c r="D621" s="28" t="s">
        <v>51</v>
      </c>
      <c r="E621" s="30">
        <v>1</v>
      </c>
      <c r="F621" s="30">
        <v>20895</v>
      </c>
      <c r="G621" s="30">
        <f t="shared" si="44"/>
        <v>25100</v>
      </c>
      <c r="H621" s="30">
        <f t="shared" si="45"/>
        <v>37600</v>
      </c>
      <c r="I621" s="212"/>
      <c r="J621" s="212"/>
      <c r="K621" s="212"/>
    </row>
    <row r="622" spans="1:67" s="149" customFormat="1" ht="15.75" customHeight="1">
      <c r="A622" s="36">
        <v>562</v>
      </c>
      <c r="B622" s="28" t="s">
        <v>1118</v>
      </c>
      <c r="C622" s="29" t="s">
        <v>1119</v>
      </c>
      <c r="D622" s="28" t="s">
        <v>51</v>
      </c>
      <c r="E622" s="30">
        <v>1</v>
      </c>
      <c r="F622" s="30">
        <v>20500</v>
      </c>
      <c r="G622" s="30">
        <f t="shared" si="44"/>
        <v>24600</v>
      </c>
      <c r="H622" s="30">
        <f t="shared" si="45"/>
        <v>36900</v>
      </c>
      <c r="I622" s="212"/>
      <c r="J622" s="212"/>
      <c r="K622" s="212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</row>
    <row r="623" spans="1:67" ht="15.75" customHeight="1">
      <c r="A623" s="36">
        <v>563</v>
      </c>
      <c r="B623" s="28" t="s">
        <v>1120</v>
      </c>
      <c r="C623" s="29" t="s">
        <v>1121</v>
      </c>
      <c r="D623" s="28" t="s">
        <v>51</v>
      </c>
      <c r="E623" s="30">
        <v>1</v>
      </c>
      <c r="F623" s="30">
        <v>5250</v>
      </c>
      <c r="G623" s="30">
        <f t="shared" si="44"/>
        <v>6300</v>
      </c>
      <c r="H623" s="30">
        <f t="shared" si="45"/>
        <v>9500</v>
      </c>
      <c r="I623" s="212"/>
      <c r="J623" s="212"/>
      <c r="K623" s="212"/>
    </row>
    <row r="624" spans="1:67" ht="15.75" customHeight="1">
      <c r="A624" s="36">
        <v>564</v>
      </c>
      <c r="B624" s="28" t="s">
        <v>1122</v>
      </c>
      <c r="C624" s="29" t="s">
        <v>1123</v>
      </c>
      <c r="D624" s="28" t="s">
        <v>51</v>
      </c>
      <c r="E624" s="30">
        <v>1</v>
      </c>
      <c r="F624" s="30">
        <v>2625</v>
      </c>
      <c r="G624" s="30">
        <f t="shared" si="44"/>
        <v>3200</v>
      </c>
      <c r="H624" s="30">
        <f t="shared" si="45"/>
        <v>4700</v>
      </c>
      <c r="I624" s="212"/>
      <c r="J624" s="212"/>
      <c r="K624" s="212"/>
    </row>
    <row r="625" spans="1:67" ht="31.5" customHeight="1">
      <c r="A625" s="36">
        <v>565</v>
      </c>
      <c r="B625" s="28" t="s">
        <v>1124</v>
      </c>
      <c r="C625" s="29" t="s">
        <v>1125</v>
      </c>
      <c r="D625" s="28" t="s">
        <v>51</v>
      </c>
      <c r="E625" s="30">
        <v>1</v>
      </c>
      <c r="F625" s="30">
        <v>15750</v>
      </c>
      <c r="G625" s="30">
        <f t="shared" si="44"/>
        <v>18900</v>
      </c>
      <c r="H625" s="30">
        <f t="shared" si="45"/>
        <v>28400</v>
      </c>
      <c r="I625" s="212"/>
      <c r="J625" s="212"/>
      <c r="K625" s="212"/>
    </row>
    <row r="626" spans="1:67" ht="31.5" customHeight="1">
      <c r="A626" s="36">
        <v>566</v>
      </c>
      <c r="B626" s="28" t="s">
        <v>1126</v>
      </c>
      <c r="C626" s="29" t="s">
        <v>1127</v>
      </c>
      <c r="D626" s="28" t="s">
        <v>51</v>
      </c>
      <c r="E626" s="30">
        <v>1</v>
      </c>
      <c r="F626" s="30">
        <v>5250</v>
      </c>
      <c r="G626" s="30">
        <f t="shared" si="44"/>
        <v>6300</v>
      </c>
      <c r="H626" s="30">
        <f t="shared" si="45"/>
        <v>9500</v>
      </c>
      <c r="I626" s="212"/>
      <c r="J626" s="212"/>
      <c r="K626" s="212"/>
    </row>
    <row r="627" spans="1:67" ht="15.75" customHeight="1">
      <c r="A627" s="36">
        <v>567</v>
      </c>
      <c r="B627" s="28" t="s">
        <v>1128</v>
      </c>
      <c r="C627" s="29" t="s">
        <v>1129</v>
      </c>
      <c r="D627" s="28" t="s">
        <v>51</v>
      </c>
      <c r="E627" s="30">
        <v>1</v>
      </c>
      <c r="F627" s="30">
        <v>15750</v>
      </c>
      <c r="G627" s="30">
        <f t="shared" si="44"/>
        <v>18900</v>
      </c>
      <c r="H627" s="30">
        <f t="shared" si="45"/>
        <v>28400</v>
      </c>
      <c r="I627" s="212"/>
      <c r="J627" s="212"/>
      <c r="K627" s="212"/>
    </row>
    <row r="628" spans="1:67" ht="15.75" customHeight="1">
      <c r="A628" s="36">
        <v>568</v>
      </c>
      <c r="B628" s="28" t="s">
        <v>1130</v>
      </c>
      <c r="C628" s="29" t="s">
        <v>1131</v>
      </c>
      <c r="D628" s="28" t="s">
        <v>51</v>
      </c>
      <c r="E628" s="30">
        <v>1</v>
      </c>
      <c r="F628" s="30">
        <v>31500</v>
      </c>
      <c r="G628" s="30">
        <f t="shared" si="44"/>
        <v>37800</v>
      </c>
      <c r="H628" s="30">
        <f t="shared" si="45"/>
        <v>56700</v>
      </c>
      <c r="I628" s="212"/>
      <c r="J628" s="212"/>
      <c r="K628" s="212"/>
    </row>
    <row r="629" spans="1:67" ht="15.75" customHeight="1">
      <c r="A629" s="36">
        <v>569</v>
      </c>
      <c r="B629" s="28" t="s">
        <v>6134</v>
      </c>
      <c r="C629" s="29" t="s">
        <v>6113</v>
      </c>
      <c r="D629" s="28" t="s">
        <v>51</v>
      </c>
      <c r="E629" s="30">
        <v>1</v>
      </c>
      <c r="F629" s="30">
        <v>25000</v>
      </c>
      <c r="G629" s="30">
        <f t="shared" si="44"/>
        <v>30000</v>
      </c>
      <c r="H629" s="30">
        <f t="shared" si="45"/>
        <v>45000</v>
      </c>
      <c r="I629" s="212"/>
      <c r="J629" s="212"/>
      <c r="K629" s="212"/>
    </row>
    <row r="630" spans="1:67" ht="15.75" customHeight="1">
      <c r="A630" s="36">
        <v>570</v>
      </c>
      <c r="B630" s="28" t="s">
        <v>6135</v>
      </c>
      <c r="C630" s="29" t="s">
        <v>6114</v>
      </c>
      <c r="D630" s="28" t="s">
        <v>51</v>
      </c>
      <c r="E630" s="30">
        <v>1</v>
      </c>
      <c r="F630" s="30">
        <v>45000</v>
      </c>
      <c r="G630" s="30">
        <f t="shared" si="44"/>
        <v>54000</v>
      </c>
      <c r="H630" s="30">
        <f t="shared" si="45"/>
        <v>81000</v>
      </c>
      <c r="I630" s="212"/>
      <c r="J630" s="212"/>
      <c r="K630" s="212"/>
    </row>
    <row r="631" spans="1:67" ht="15.75" customHeight="1">
      <c r="A631" s="36">
        <v>571</v>
      </c>
      <c r="B631" s="28" t="s">
        <v>6136</v>
      </c>
      <c r="C631" s="29" t="s">
        <v>6115</v>
      </c>
      <c r="D631" s="28" t="s">
        <v>51</v>
      </c>
      <c r="E631" s="30">
        <v>1</v>
      </c>
      <c r="F631" s="30">
        <v>25000</v>
      </c>
      <c r="G631" s="30">
        <f t="shared" si="44"/>
        <v>30000</v>
      </c>
      <c r="H631" s="30">
        <f t="shared" si="45"/>
        <v>45000</v>
      </c>
      <c r="I631" s="212"/>
      <c r="J631" s="212"/>
      <c r="K631" s="212"/>
    </row>
    <row r="632" spans="1:67" ht="15.75" customHeight="1">
      <c r="A632" s="36">
        <v>572</v>
      </c>
      <c r="B632" s="28" t="s">
        <v>6137</v>
      </c>
      <c r="C632" s="29" t="s">
        <v>6116</v>
      </c>
      <c r="D632" s="28" t="s">
        <v>51</v>
      </c>
      <c r="E632" s="30">
        <v>1</v>
      </c>
      <c r="F632" s="30">
        <v>32000</v>
      </c>
      <c r="G632" s="30">
        <f t="shared" si="44"/>
        <v>38400</v>
      </c>
      <c r="H632" s="30">
        <f t="shared" si="45"/>
        <v>57600</v>
      </c>
      <c r="I632" s="212"/>
      <c r="J632" s="212"/>
      <c r="K632" s="212"/>
    </row>
    <row r="633" spans="1:67" ht="15.75" customHeight="1">
      <c r="A633" s="36">
        <v>573</v>
      </c>
      <c r="B633" s="28" t="s">
        <v>6126</v>
      </c>
      <c r="C633" s="29" t="s">
        <v>6117</v>
      </c>
      <c r="D633" s="28" t="s">
        <v>51</v>
      </c>
      <c r="E633" s="30">
        <v>1</v>
      </c>
      <c r="F633" s="30">
        <v>66000</v>
      </c>
      <c r="G633" s="30">
        <f t="shared" si="44"/>
        <v>79200</v>
      </c>
      <c r="H633" s="30">
        <f t="shared" si="45"/>
        <v>118800</v>
      </c>
      <c r="I633" s="212"/>
      <c r="J633" s="212"/>
      <c r="K633" s="212"/>
    </row>
    <row r="634" spans="1:67" ht="15.75" customHeight="1">
      <c r="A634" s="36">
        <v>574</v>
      </c>
      <c r="B634" s="28" t="s">
        <v>6127</v>
      </c>
      <c r="C634" s="29" t="s">
        <v>6118</v>
      </c>
      <c r="D634" s="28" t="s">
        <v>51</v>
      </c>
      <c r="E634" s="30">
        <v>1</v>
      </c>
      <c r="F634" s="30">
        <v>53700</v>
      </c>
      <c r="G634" s="30">
        <f t="shared" si="44"/>
        <v>64400</v>
      </c>
      <c r="H634" s="30">
        <f t="shared" si="45"/>
        <v>96700</v>
      </c>
      <c r="I634" s="212"/>
      <c r="J634" s="212"/>
      <c r="K634" s="212"/>
    </row>
    <row r="635" spans="1:67" ht="15.75" customHeight="1">
      <c r="A635" s="36">
        <v>575</v>
      </c>
      <c r="B635" s="28" t="s">
        <v>6128</v>
      </c>
      <c r="C635" s="29" t="s">
        <v>6119</v>
      </c>
      <c r="D635" s="28" t="s">
        <v>51</v>
      </c>
      <c r="E635" s="30">
        <v>1</v>
      </c>
      <c r="F635" s="30">
        <v>55000</v>
      </c>
      <c r="G635" s="30">
        <f t="shared" si="44"/>
        <v>66000</v>
      </c>
      <c r="H635" s="30">
        <f t="shared" si="45"/>
        <v>99000</v>
      </c>
      <c r="I635" s="212"/>
      <c r="J635" s="212"/>
      <c r="K635" s="212"/>
    </row>
    <row r="636" spans="1:67" ht="15.75" customHeight="1">
      <c r="A636" s="36">
        <v>576</v>
      </c>
      <c r="B636" s="28" t="s">
        <v>6129</v>
      </c>
      <c r="C636" s="29" t="s">
        <v>6120</v>
      </c>
      <c r="D636" s="28" t="s">
        <v>51</v>
      </c>
      <c r="E636" s="30">
        <v>1</v>
      </c>
      <c r="F636" s="30">
        <v>45000</v>
      </c>
      <c r="G636" s="30">
        <f t="shared" si="44"/>
        <v>54000</v>
      </c>
      <c r="H636" s="30">
        <f t="shared" si="45"/>
        <v>81000</v>
      </c>
      <c r="I636" s="212"/>
      <c r="J636" s="212"/>
      <c r="K636" s="212"/>
    </row>
    <row r="637" spans="1:67" ht="15.75" customHeight="1">
      <c r="A637" s="36">
        <v>577</v>
      </c>
      <c r="B637" s="28" t="s">
        <v>6130</v>
      </c>
      <c r="C637" s="29" t="s">
        <v>6121</v>
      </c>
      <c r="D637" s="28" t="s">
        <v>51</v>
      </c>
      <c r="E637" s="30">
        <v>1</v>
      </c>
      <c r="F637" s="30">
        <v>59000</v>
      </c>
      <c r="G637" s="30">
        <f t="shared" si="44"/>
        <v>70800</v>
      </c>
      <c r="H637" s="30">
        <f t="shared" si="45"/>
        <v>106200</v>
      </c>
      <c r="I637" s="212"/>
      <c r="J637" s="212"/>
      <c r="K637" s="212"/>
    </row>
    <row r="638" spans="1:67" ht="15.75" customHeight="1">
      <c r="A638" s="36">
        <v>578</v>
      </c>
      <c r="B638" s="28" t="s">
        <v>6131</v>
      </c>
      <c r="C638" s="29" t="s">
        <v>6122</v>
      </c>
      <c r="D638" s="28" t="s">
        <v>51</v>
      </c>
      <c r="E638" s="30">
        <v>1</v>
      </c>
      <c r="F638" s="30">
        <v>48000</v>
      </c>
      <c r="G638" s="30">
        <f t="shared" si="44"/>
        <v>57600</v>
      </c>
      <c r="H638" s="30">
        <f t="shared" si="45"/>
        <v>86400</v>
      </c>
      <c r="I638" s="212"/>
      <c r="J638" s="212"/>
      <c r="K638" s="212"/>
    </row>
    <row r="639" spans="1:67" ht="15.75" customHeight="1">
      <c r="A639" s="36">
        <v>579</v>
      </c>
      <c r="B639" s="28" t="s">
        <v>6132</v>
      </c>
      <c r="C639" s="29" t="s">
        <v>6123</v>
      </c>
      <c r="D639" s="28" t="s">
        <v>51</v>
      </c>
      <c r="E639" s="30">
        <v>1</v>
      </c>
      <c r="F639" s="30">
        <v>30000</v>
      </c>
      <c r="G639" s="30">
        <f t="shared" si="44"/>
        <v>36000</v>
      </c>
      <c r="H639" s="30">
        <f t="shared" si="45"/>
        <v>54000</v>
      </c>
      <c r="I639" s="212"/>
      <c r="J639" s="212"/>
      <c r="K639" s="212"/>
    </row>
    <row r="640" spans="1:67" s="149" customFormat="1" ht="15.75" customHeight="1">
      <c r="A640" s="36">
        <v>580</v>
      </c>
      <c r="B640" s="28" t="s">
        <v>6133</v>
      </c>
      <c r="C640" s="29" t="s">
        <v>6124</v>
      </c>
      <c r="D640" s="28" t="s">
        <v>51</v>
      </c>
      <c r="E640" s="30">
        <v>1</v>
      </c>
      <c r="F640" s="30">
        <v>21500</v>
      </c>
      <c r="G640" s="30">
        <f t="shared" si="44"/>
        <v>25800</v>
      </c>
      <c r="H640" s="30">
        <f t="shared" si="45"/>
        <v>38700</v>
      </c>
      <c r="I640" s="212"/>
      <c r="J640" s="212"/>
      <c r="K640" s="212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</row>
    <row r="641" spans="1:67" ht="15.75" customHeight="1">
      <c r="A641" s="36">
        <v>581</v>
      </c>
      <c r="B641" s="28" t="s">
        <v>6138</v>
      </c>
      <c r="C641" s="29" t="s">
        <v>6125</v>
      </c>
      <c r="D641" s="28" t="s">
        <v>51</v>
      </c>
      <c r="E641" s="30">
        <v>1</v>
      </c>
      <c r="F641" s="30">
        <v>26000</v>
      </c>
      <c r="G641" s="30">
        <f t="shared" si="44"/>
        <v>31200</v>
      </c>
      <c r="H641" s="30">
        <f t="shared" si="45"/>
        <v>46800</v>
      </c>
      <c r="I641" s="212"/>
      <c r="J641" s="212"/>
      <c r="K641" s="212"/>
    </row>
    <row r="642" spans="1:67" s="24" customFormat="1" ht="15.75" customHeight="1">
      <c r="A642" s="36">
        <v>582</v>
      </c>
      <c r="B642" s="28" t="s">
        <v>6377</v>
      </c>
      <c r="C642" s="29" t="s">
        <v>6379</v>
      </c>
      <c r="D642" s="28" t="s">
        <v>51</v>
      </c>
      <c r="E642" s="30">
        <v>1</v>
      </c>
      <c r="F642" s="30">
        <v>80000</v>
      </c>
      <c r="G642" s="30">
        <f t="shared" si="44"/>
        <v>96000</v>
      </c>
      <c r="H642" s="30">
        <f t="shared" si="45"/>
        <v>144000</v>
      </c>
      <c r="I642" s="212"/>
      <c r="J642" s="212"/>
      <c r="K642" s="212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</row>
    <row r="643" spans="1:67" s="24" customFormat="1" ht="15.75" customHeight="1">
      <c r="A643" s="36">
        <v>583</v>
      </c>
      <c r="B643" s="28" t="s">
        <v>6378</v>
      </c>
      <c r="C643" s="29" t="s">
        <v>6380</v>
      </c>
      <c r="D643" s="28" t="s">
        <v>51</v>
      </c>
      <c r="E643" s="30">
        <v>1</v>
      </c>
      <c r="F643" s="30">
        <v>60000</v>
      </c>
      <c r="G643" s="30">
        <f t="shared" si="44"/>
        <v>72000</v>
      </c>
      <c r="H643" s="30">
        <f t="shared" ref="H643:H654" si="46">ROUND(F643*1.8,-2)</f>
        <v>108000</v>
      </c>
      <c r="I643" s="212"/>
      <c r="J643" s="212"/>
      <c r="K643" s="212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</row>
    <row r="644" spans="1:67" s="151" customFormat="1" ht="31">
      <c r="A644" s="36">
        <v>584</v>
      </c>
      <c r="B644" s="28" t="s">
        <v>6535</v>
      </c>
      <c r="C644" s="29" t="s">
        <v>6536</v>
      </c>
      <c r="D644" s="28" t="s">
        <v>271</v>
      </c>
      <c r="E644" s="71">
        <v>1</v>
      </c>
      <c r="F644" s="30">
        <v>24000</v>
      </c>
      <c r="G644" s="30">
        <f t="shared" ref="G644:G654" si="47">ROUND(F644*1.2,-2)</f>
        <v>28800</v>
      </c>
      <c r="H644" s="30">
        <f t="shared" si="46"/>
        <v>43200</v>
      </c>
      <c r="I644" s="212"/>
      <c r="J644" s="212"/>
      <c r="K644" s="212"/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</row>
    <row r="645" spans="1:67" s="110" customFormat="1" ht="31">
      <c r="A645" s="36">
        <v>585</v>
      </c>
      <c r="B645" s="28" t="s">
        <v>6537</v>
      </c>
      <c r="C645" s="29" t="s">
        <v>6538</v>
      </c>
      <c r="D645" s="28" t="s">
        <v>271</v>
      </c>
      <c r="E645" s="71">
        <v>1</v>
      </c>
      <c r="F645" s="30">
        <v>35000</v>
      </c>
      <c r="G645" s="30">
        <f t="shared" si="47"/>
        <v>42000</v>
      </c>
      <c r="H645" s="30">
        <f t="shared" si="46"/>
        <v>63000</v>
      </c>
      <c r="I645" s="212"/>
      <c r="J645" s="212"/>
      <c r="K645" s="212"/>
    </row>
    <row r="646" spans="1:67" s="110" customFormat="1" ht="23.25" customHeight="1">
      <c r="A646" s="36">
        <v>586</v>
      </c>
      <c r="B646" s="28" t="s">
        <v>6539</v>
      </c>
      <c r="C646" s="29" t="s">
        <v>6540</v>
      </c>
      <c r="D646" s="28" t="s">
        <v>271</v>
      </c>
      <c r="E646" s="71">
        <v>1</v>
      </c>
      <c r="F646" s="30">
        <v>30500</v>
      </c>
      <c r="G646" s="30">
        <f t="shared" si="47"/>
        <v>36600</v>
      </c>
      <c r="H646" s="30">
        <f t="shared" si="46"/>
        <v>54900</v>
      </c>
      <c r="I646" s="212"/>
      <c r="J646" s="212"/>
      <c r="K646" s="212"/>
    </row>
    <row r="647" spans="1:67" s="127" customFormat="1" ht="23.25" customHeight="1">
      <c r="A647" s="36">
        <v>587</v>
      </c>
      <c r="B647" s="28" t="s">
        <v>7567</v>
      </c>
      <c r="C647" s="132" t="s">
        <v>7529</v>
      </c>
      <c r="D647" s="28" t="s">
        <v>51</v>
      </c>
      <c r="E647" s="71">
        <v>1</v>
      </c>
      <c r="F647" s="30">
        <v>16000</v>
      </c>
      <c r="G647" s="30">
        <f t="shared" si="47"/>
        <v>19200</v>
      </c>
      <c r="H647" s="30">
        <f t="shared" si="46"/>
        <v>28800</v>
      </c>
      <c r="I647" s="212"/>
      <c r="J647" s="212"/>
      <c r="K647" s="212"/>
      <c r="L647" s="110"/>
      <c r="M647" s="110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</row>
    <row r="648" spans="1:67" s="127" customFormat="1" ht="23.25" customHeight="1">
      <c r="A648" s="36">
        <v>588</v>
      </c>
      <c r="B648" s="28" t="s">
        <v>7568</v>
      </c>
      <c r="C648" s="130" t="s">
        <v>7530</v>
      </c>
      <c r="D648" s="28" t="s">
        <v>51</v>
      </c>
      <c r="E648" s="71">
        <v>1</v>
      </c>
      <c r="F648" s="30">
        <v>14000</v>
      </c>
      <c r="G648" s="30">
        <f t="shared" si="47"/>
        <v>16800</v>
      </c>
      <c r="H648" s="30">
        <f t="shared" si="46"/>
        <v>25200</v>
      </c>
      <c r="I648" s="212"/>
      <c r="J648" s="212"/>
      <c r="K648" s="212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</row>
    <row r="649" spans="1:67" s="151" customFormat="1" ht="31">
      <c r="A649" s="36">
        <v>589</v>
      </c>
      <c r="B649" s="28" t="s">
        <v>7706</v>
      </c>
      <c r="C649" s="198" t="s">
        <v>7700</v>
      </c>
      <c r="D649" s="28" t="s">
        <v>271</v>
      </c>
      <c r="E649" s="71">
        <v>1</v>
      </c>
      <c r="F649" s="30">
        <v>14500</v>
      </c>
      <c r="G649" s="30">
        <f t="shared" si="47"/>
        <v>17400</v>
      </c>
      <c r="H649" s="30">
        <f t="shared" si="46"/>
        <v>26100</v>
      </c>
      <c r="I649" s="212"/>
      <c r="J649" s="212"/>
      <c r="K649" s="212"/>
      <c r="L649" s="110"/>
      <c r="M649" s="110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</row>
    <row r="650" spans="1:67" s="151" customFormat="1" ht="31">
      <c r="A650" s="36">
        <v>590</v>
      </c>
      <c r="B650" s="28" t="s">
        <v>7707</v>
      </c>
      <c r="C650" s="198" t="s">
        <v>7701</v>
      </c>
      <c r="D650" s="28" t="s">
        <v>271</v>
      </c>
      <c r="E650" s="71">
        <v>1</v>
      </c>
      <c r="F650" s="30">
        <v>20000</v>
      </c>
      <c r="G650" s="30">
        <f t="shared" si="47"/>
        <v>24000</v>
      </c>
      <c r="H650" s="30">
        <f t="shared" si="46"/>
        <v>36000</v>
      </c>
      <c r="I650" s="212"/>
      <c r="J650" s="212"/>
      <c r="K650" s="212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</row>
    <row r="651" spans="1:67" s="151" customFormat="1" ht="46.5">
      <c r="A651" s="36">
        <v>591</v>
      </c>
      <c r="B651" s="28" t="s">
        <v>7708</v>
      </c>
      <c r="C651" s="198" t="s">
        <v>7702</v>
      </c>
      <c r="D651" s="28" t="s">
        <v>271</v>
      </c>
      <c r="E651" s="71">
        <v>1</v>
      </c>
      <c r="F651" s="30">
        <v>15000</v>
      </c>
      <c r="G651" s="30">
        <f t="shared" si="47"/>
        <v>18000</v>
      </c>
      <c r="H651" s="30">
        <f t="shared" si="46"/>
        <v>27000</v>
      </c>
      <c r="I651" s="212"/>
      <c r="J651" s="212"/>
      <c r="K651" s="212"/>
      <c r="L651" s="110"/>
      <c r="M651" s="110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</row>
    <row r="652" spans="1:67" s="151" customFormat="1" ht="23.25" customHeight="1">
      <c r="A652" s="36">
        <v>592</v>
      </c>
      <c r="B652" s="28" t="s">
        <v>7709</v>
      </c>
      <c r="C652" s="198" t="s">
        <v>7703</v>
      </c>
      <c r="D652" s="28" t="s">
        <v>271</v>
      </c>
      <c r="E652" s="71">
        <v>1</v>
      </c>
      <c r="F652" s="30">
        <v>10000</v>
      </c>
      <c r="G652" s="30">
        <f t="shared" si="47"/>
        <v>12000</v>
      </c>
      <c r="H652" s="30">
        <f t="shared" si="46"/>
        <v>18000</v>
      </c>
      <c r="I652" s="212"/>
      <c r="J652" s="212"/>
      <c r="K652" s="212"/>
      <c r="L652" s="110"/>
      <c r="M652" s="110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</row>
    <row r="653" spans="1:67" s="151" customFormat="1" ht="31">
      <c r="A653" s="36">
        <v>593</v>
      </c>
      <c r="B653" s="28" t="s">
        <v>7710</v>
      </c>
      <c r="C653" s="198" t="s">
        <v>7704</v>
      </c>
      <c r="D653" s="28" t="s">
        <v>271</v>
      </c>
      <c r="E653" s="71">
        <v>1</v>
      </c>
      <c r="F653" s="30">
        <v>20000</v>
      </c>
      <c r="G653" s="30">
        <f t="shared" si="47"/>
        <v>24000</v>
      </c>
      <c r="H653" s="30">
        <f t="shared" si="46"/>
        <v>36000</v>
      </c>
      <c r="I653" s="212"/>
      <c r="J653" s="212"/>
      <c r="K653" s="212"/>
      <c r="L653" s="110"/>
      <c r="M653" s="110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</row>
    <row r="654" spans="1:67" s="151" customFormat="1" ht="31">
      <c r="A654" s="36">
        <v>594</v>
      </c>
      <c r="B654" s="28" t="s">
        <v>7711</v>
      </c>
      <c r="C654" s="198" t="s">
        <v>7705</v>
      </c>
      <c r="D654" s="28" t="s">
        <v>271</v>
      </c>
      <c r="E654" s="71">
        <v>1</v>
      </c>
      <c r="F654" s="30">
        <v>50000</v>
      </c>
      <c r="G654" s="30">
        <f t="shared" si="47"/>
        <v>60000</v>
      </c>
      <c r="H654" s="30">
        <f t="shared" si="46"/>
        <v>90000</v>
      </c>
      <c r="I654" s="212"/>
      <c r="J654" s="212"/>
      <c r="K654" s="212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</row>
    <row r="655" spans="1:67" s="11" customFormat="1" ht="15.75" customHeight="1">
      <c r="A655" s="25"/>
      <c r="B655" s="25"/>
      <c r="C655" s="26" t="s">
        <v>1132</v>
      </c>
      <c r="D655" s="25"/>
      <c r="E655" s="27"/>
      <c r="F655" s="27"/>
      <c r="G655" s="41"/>
      <c r="H655" s="41"/>
      <c r="I655" s="212"/>
      <c r="J655" s="212"/>
      <c r="K655" s="212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</row>
    <row r="656" spans="1:67" ht="15.75" customHeight="1">
      <c r="A656" s="36">
        <v>595</v>
      </c>
      <c r="B656" s="28" t="s">
        <v>1133</v>
      </c>
      <c r="C656" s="29" t="s">
        <v>1134</v>
      </c>
      <c r="D656" s="28" t="s">
        <v>271</v>
      </c>
      <c r="E656" s="30">
        <v>1</v>
      </c>
      <c r="F656" s="30">
        <v>15000</v>
      </c>
      <c r="G656" s="30">
        <f t="shared" ref="G656:G669" si="48">ROUND(F656*1.2,-2)</f>
        <v>18000</v>
      </c>
      <c r="H656" s="30">
        <f t="shared" ref="H656:H669" si="49">ROUND(F656*1.8,-2)</f>
        <v>27000</v>
      </c>
      <c r="I656" s="212"/>
      <c r="J656" s="212"/>
      <c r="K656" s="212"/>
    </row>
    <row r="657" spans="1:67" ht="15.75" customHeight="1">
      <c r="A657" s="36">
        <v>596</v>
      </c>
      <c r="B657" s="28" t="s">
        <v>1135</v>
      </c>
      <c r="C657" s="29" t="s">
        <v>1136</v>
      </c>
      <c r="D657" s="28" t="s">
        <v>271</v>
      </c>
      <c r="E657" s="30">
        <v>1</v>
      </c>
      <c r="F657" s="30">
        <v>17850</v>
      </c>
      <c r="G657" s="30">
        <f t="shared" si="48"/>
        <v>21400</v>
      </c>
      <c r="H657" s="30">
        <f t="shared" si="49"/>
        <v>32100</v>
      </c>
      <c r="I657" s="212"/>
      <c r="J657" s="212"/>
      <c r="K657" s="212"/>
    </row>
    <row r="658" spans="1:67" ht="15.75" customHeight="1">
      <c r="A658" s="36">
        <v>597</v>
      </c>
      <c r="B658" s="28" t="s">
        <v>1137</v>
      </c>
      <c r="C658" s="29" t="s">
        <v>1138</v>
      </c>
      <c r="D658" s="28" t="s">
        <v>271</v>
      </c>
      <c r="E658" s="30">
        <v>1</v>
      </c>
      <c r="F658" s="30">
        <v>14000</v>
      </c>
      <c r="G658" s="30">
        <f t="shared" si="48"/>
        <v>16800</v>
      </c>
      <c r="H658" s="30">
        <f t="shared" si="49"/>
        <v>25200</v>
      </c>
      <c r="I658" s="212"/>
      <c r="J658" s="212"/>
      <c r="K658" s="212"/>
    </row>
    <row r="659" spans="1:67" ht="15.75" customHeight="1">
      <c r="A659" s="36">
        <v>598</v>
      </c>
      <c r="B659" s="28" t="s">
        <v>1139</v>
      </c>
      <c r="C659" s="29" t="s">
        <v>1140</v>
      </c>
      <c r="D659" s="28" t="s">
        <v>271</v>
      </c>
      <c r="E659" s="30">
        <v>1</v>
      </c>
      <c r="F659" s="30">
        <v>14000</v>
      </c>
      <c r="G659" s="30">
        <f t="shared" si="48"/>
        <v>16800</v>
      </c>
      <c r="H659" s="30">
        <f t="shared" si="49"/>
        <v>25200</v>
      </c>
      <c r="I659" s="212"/>
      <c r="J659" s="212"/>
      <c r="K659" s="212"/>
    </row>
    <row r="660" spans="1:67" ht="15.75" customHeight="1">
      <c r="A660" s="36">
        <v>599</v>
      </c>
      <c r="B660" s="28" t="s">
        <v>1141</v>
      </c>
      <c r="C660" s="29" t="s">
        <v>1142</v>
      </c>
      <c r="D660" s="28" t="s">
        <v>271</v>
      </c>
      <c r="E660" s="30">
        <v>1</v>
      </c>
      <c r="F660" s="30">
        <v>15000</v>
      </c>
      <c r="G660" s="30">
        <f t="shared" si="48"/>
        <v>18000</v>
      </c>
      <c r="H660" s="30">
        <f t="shared" si="49"/>
        <v>27000</v>
      </c>
      <c r="I660" s="212"/>
      <c r="J660" s="212"/>
      <c r="K660" s="212"/>
    </row>
    <row r="661" spans="1:67" ht="15.75" customHeight="1">
      <c r="A661" s="36">
        <v>600</v>
      </c>
      <c r="B661" s="28" t="s">
        <v>1143</v>
      </c>
      <c r="C661" s="29" t="s">
        <v>1144</v>
      </c>
      <c r="D661" s="28" t="s">
        <v>271</v>
      </c>
      <c r="E661" s="30">
        <v>1</v>
      </c>
      <c r="F661" s="30">
        <v>15000</v>
      </c>
      <c r="G661" s="30">
        <f t="shared" si="48"/>
        <v>18000</v>
      </c>
      <c r="H661" s="30">
        <f t="shared" si="49"/>
        <v>27000</v>
      </c>
      <c r="I661" s="212"/>
      <c r="J661" s="212"/>
      <c r="K661" s="212"/>
    </row>
    <row r="662" spans="1:67" ht="15.75" customHeight="1">
      <c r="A662" s="36">
        <v>601</v>
      </c>
      <c r="B662" s="28" t="s">
        <v>1145</v>
      </c>
      <c r="C662" s="29" t="s">
        <v>1146</v>
      </c>
      <c r="D662" s="28" t="s">
        <v>271</v>
      </c>
      <c r="E662" s="30">
        <v>1</v>
      </c>
      <c r="F662" s="30">
        <v>17000</v>
      </c>
      <c r="G662" s="30">
        <f t="shared" si="48"/>
        <v>20400</v>
      </c>
      <c r="H662" s="30">
        <f t="shared" si="49"/>
        <v>30600</v>
      </c>
      <c r="I662" s="212"/>
      <c r="J662" s="212"/>
      <c r="K662" s="212"/>
    </row>
    <row r="663" spans="1:67" ht="15.75" customHeight="1">
      <c r="A663" s="36">
        <v>602</v>
      </c>
      <c r="B663" s="28" t="s">
        <v>1147</v>
      </c>
      <c r="C663" s="29" t="s">
        <v>1148</v>
      </c>
      <c r="D663" s="28" t="s">
        <v>271</v>
      </c>
      <c r="E663" s="30">
        <v>1</v>
      </c>
      <c r="F663" s="30">
        <v>13000</v>
      </c>
      <c r="G663" s="30">
        <f t="shared" si="48"/>
        <v>15600</v>
      </c>
      <c r="H663" s="30">
        <f t="shared" si="49"/>
        <v>23400</v>
      </c>
      <c r="I663" s="212"/>
      <c r="J663" s="212"/>
      <c r="K663" s="212"/>
    </row>
    <row r="664" spans="1:67" ht="15.75" customHeight="1">
      <c r="A664" s="36">
        <v>603</v>
      </c>
      <c r="B664" s="28" t="s">
        <v>1149</v>
      </c>
      <c r="C664" s="29" t="s">
        <v>1150</v>
      </c>
      <c r="D664" s="28" t="s">
        <v>271</v>
      </c>
      <c r="E664" s="30">
        <v>1</v>
      </c>
      <c r="F664" s="30">
        <v>12000</v>
      </c>
      <c r="G664" s="30">
        <f t="shared" si="48"/>
        <v>14400</v>
      </c>
      <c r="H664" s="30">
        <f t="shared" si="49"/>
        <v>21600</v>
      </c>
      <c r="I664" s="212"/>
      <c r="J664" s="212"/>
      <c r="K664" s="212"/>
    </row>
    <row r="665" spans="1:67" ht="15.75" customHeight="1">
      <c r="A665" s="36">
        <v>604</v>
      </c>
      <c r="B665" s="28" t="s">
        <v>1151</v>
      </c>
      <c r="C665" s="29" t="s">
        <v>1152</v>
      </c>
      <c r="D665" s="28" t="s">
        <v>271</v>
      </c>
      <c r="E665" s="30">
        <v>1</v>
      </c>
      <c r="F665" s="30">
        <v>45500</v>
      </c>
      <c r="G665" s="30">
        <f t="shared" si="48"/>
        <v>54600</v>
      </c>
      <c r="H665" s="30">
        <f t="shared" si="49"/>
        <v>81900</v>
      </c>
      <c r="I665" s="212"/>
      <c r="J665" s="212"/>
      <c r="K665" s="212"/>
    </row>
    <row r="666" spans="1:67" ht="15.75" customHeight="1">
      <c r="A666" s="36">
        <v>605</v>
      </c>
      <c r="B666" s="28" t="s">
        <v>1153</v>
      </c>
      <c r="C666" s="29" t="s">
        <v>1154</v>
      </c>
      <c r="D666" s="28" t="s">
        <v>271</v>
      </c>
      <c r="E666" s="30">
        <v>1</v>
      </c>
      <c r="F666" s="30">
        <v>45500</v>
      </c>
      <c r="G666" s="30">
        <f t="shared" si="48"/>
        <v>54600</v>
      </c>
      <c r="H666" s="30">
        <f t="shared" si="49"/>
        <v>81900</v>
      </c>
      <c r="I666" s="212"/>
      <c r="J666" s="212"/>
      <c r="K666" s="212"/>
    </row>
    <row r="667" spans="1:67" ht="15.75" customHeight="1">
      <c r="A667" s="36">
        <v>606</v>
      </c>
      <c r="B667" s="28" t="s">
        <v>1155</v>
      </c>
      <c r="C667" s="29" t="s">
        <v>1156</v>
      </c>
      <c r="D667" s="28" t="s">
        <v>271</v>
      </c>
      <c r="E667" s="30">
        <v>1</v>
      </c>
      <c r="F667" s="30">
        <v>45500</v>
      </c>
      <c r="G667" s="30">
        <f t="shared" si="48"/>
        <v>54600</v>
      </c>
      <c r="H667" s="30">
        <f t="shared" si="49"/>
        <v>81900</v>
      </c>
      <c r="I667" s="212"/>
      <c r="J667" s="212"/>
      <c r="K667" s="212"/>
    </row>
    <row r="668" spans="1:67" ht="31.5" customHeight="1">
      <c r="A668" s="36">
        <v>607</v>
      </c>
      <c r="B668" s="28" t="s">
        <v>6349</v>
      </c>
      <c r="C668" s="29" t="s">
        <v>6351</v>
      </c>
      <c r="D668" s="28" t="s">
        <v>271</v>
      </c>
      <c r="E668" s="30">
        <v>1</v>
      </c>
      <c r="F668" s="30">
        <v>55000</v>
      </c>
      <c r="G668" s="30">
        <f t="shared" si="48"/>
        <v>66000</v>
      </c>
      <c r="H668" s="30">
        <f t="shared" si="49"/>
        <v>99000</v>
      </c>
      <c r="I668" s="212"/>
      <c r="J668" s="212"/>
      <c r="K668" s="212"/>
    </row>
    <row r="669" spans="1:67" ht="15.75" customHeight="1">
      <c r="A669" s="36">
        <v>608</v>
      </c>
      <c r="B669" s="28" t="s">
        <v>6350</v>
      </c>
      <c r="C669" s="29" t="s">
        <v>6352</v>
      </c>
      <c r="D669" s="28" t="s">
        <v>271</v>
      </c>
      <c r="E669" s="30">
        <v>1</v>
      </c>
      <c r="F669" s="30">
        <v>110000</v>
      </c>
      <c r="G669" s="30">
        <f t="shared" si="48"/>
        <v>132000</v>
      </c>
      <c r="H669" s="30">
        <f t="shared" si="49"/>
        <v>198000</v>
      </c>
      <c r="I669" s="212"/>
      <c r="J669" s="212"/>
      <c r="K669" s="212"/>
    </row>
    <row r="670" spans="1:67" s="11" customFormat="1" ht="15.75" customHeight="1">
      <c r="A670" s="25"/>
      <c r="B670" s="25"/>
      <c r="C670" s="26" t="s">
        <v>1157</v>
      </c>
      <c r="D670" s="25"/>
      <c r="E670" s="27"/>
      <c r="F670" s="27"/>
      <c r="G670" s="41"/>
      <c r="H670" s="41"/>
      <c r="I670" s="212"/>
      <c r="J670" s="212"/>
      <c r="K670" s="212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</row>
    <row r="671" spans="1:67" ht="15.75" customHeight="1">
      <c r="A671" s="36">
        <v>609</v>
      </c>
      <c r="B671" s="28" t="s">
        <v>1158</v>
      </c>
      <c r="C671" s="29" t="s">
        <v>1159</v>
      </c>
      <c r="D671" s="28" t="s">
        <v>271</v>
      </c>
      <c r="E671" s="30">
        <v>1</v>
      </c>
      <c r="F671" s="30">
        <v>5100</v>
      </c>
      <c r="G671" s="30">
        <f t="shared" ref="G671:G676" si="50">ROUND(F671*1.2,-2)</f>
        <v>6100</v>
      </c>
      <c r="H671" s="30">
        <f t="shared" ref="H671:H676" si="51">ROUND(F671*1.8,-2)</f>
        <v>9200</v>
      </c>
      <c r="I671" s="212"/>
      <c r="J671" s="212"/>
      <c r="K671" s="212"/>
    </row>
    <row r="672" spans="1:67" ht="15.75" customHeight="1">
      <c r="A672" s="36">
        <v>610</v>
      </c>
      <c r="B672" s="28" t="s">
        <v>1160</v>
      </c>
      <c r="C672" s="29" t="s">
        <v>1161</v>
      </c>
      <c r="D672" s="28" t="s">
        <v>271</v>
      </c>
      <c r="E672" s="30">
        <v>1</v>
      </c>
      <c r="F672" s="30">
        <v>4300</v>
      </c>
      <c r="G672" s="30">
        <f t="shared" si="50"/>
        <v>5200</v>
      </c>
      <c r="H672" s="30">
        <f t="shared" si="51"/>
        <v>7700</v>
      </c>
      <c r="I672" s="212"/>
      <c r="J672" s="212"/>
      <c r="K672" s="212"/>
    </row>
    <row r="673" spans="1:16330" ht="15.75" customHeight="1">
      <c r="A673" s="36">
        <v>611</v>
      </c>
      <c r="B673" s="28" t="s">
        <v>533</v>
      </c>
      <c r="C673" s="29" t="s">
        <v>534</v>
      </c>
      <c r="D673" s="28" t="s">
        <v>271</v>
      </c>
      <c r="E673" s="30">
        <v>1</v>
      </c>
      <c r="F673" s="30">
        <v>4700</v>
      </c>
      <c r="G673" s="30">
        <f t="shared" si="50"/>
        <v>5600</v>
      </c>
      <c r="H673" s="30">
        <f t="shared" si="51"/>
        <v>8500</v>
      </c>
      <c r="I673" s="212"/>
      <c r="J673" s="212"/>
      <c r="K673" s="212"/>
    </row>
    <row r="674" spans="1:16330" ht="15.75" customHeight="1">
      <c r="A674" s="36">
        <v>612</v>
      </c>
      <c r="B674" s="28" t="s">
        <v>1162</v>
      </c>
      <c r="C674" s="29" t="s">
        <v>1163</v>
      </c>
      <c r="D674" s="28" t="s">
        <v>271</v>
      </c>
      <c r="E674" s="30">
        <v>1</v>
      </c>
      <c r="F674" s="30">
        <v>2050</v>
      </c>
      <c r="G674" s="30">
        <f t="shared" si="50"/>
        <v>2500</v>
      </c>
      <c r="H674" s="30">
        <f t="shared" si="51"/>
        <v>3700</v>
      </c>
      <c r="I674" s="212"/>
      <c r="J674" s="212"/>
      <c r="K674" s="212"/>
    </row>
    <row r="675" spans="1:16330" ht="15.75" customHeight="1">
      <c r="A675" s="36">
        <v>613</v>
      </c>
      <c r="B675" s="28" t="s">
        <v>1164</v>
      </c>
      <c r="C675" s="29" t="s">
        <v>1165</v>
      </c>
      <c r="D675" s="28" t="s">
        <v>271</v>
      </c>
      <c r="E675" s="30">
        <v>1</v>
      </c>
      <c r="F675" s="30">
        <v>630</v>
      </c>
      <c r="G675" s="30">
        <f t="shared" si="50"/>
        <v>800</v>
      </c>
      <c r="H675" s="30">
        <f t="shared" si="51"/>
        <v>1100</v>
      </c>
      <c r="I675" s="212"/>
      <c r="J675" s="212"/>
      <c r="K675" s="212"/>
    </row>
    <row r="676" spans="1:16330" ht="15.75" customHeight="1">
      <c r="A676" s="36">
        <v>614</v>
      </c>
      <c r="B676" s="28" t="s">
        <v>1166</v>
      </c>
      <c r="C676" s="29" t="s">
        <v>1167</v>
      </c>
      <c r="D676" s="28" t="s">
        <v>271</v>
      </c>
      <c r="E676" s="30">
        <v>1</v>
      </c>
      <c r="F676" s="30">
        <v>630</v>
      </c>
      <c r="G676" s="30">
        <f t="shared" si="50"/>
        <v>800</v>
      </c>
      <c r="H676" s="30">
        <f t="shared" si="51"/>
        <v>1100</v>
      </c>
      <c r="I676" s="212"/>
      <c r="J676" s="212"/>
      <c r="K676" s="212"/>
    </row>
    <row r="677" spans="1:16330" ht="15.75" customHeight="1">
      <c r="A677" s="36">
        <v>615</v>
      </c>
      <c r="B677" s="28" t="s">
        <v>1168</v>
      </c>
      <c r="C677" s="29" t="s">
        <v>1169</v>
      </c>
      <c r="D677" s="28" t="s">
        <v>51</v>
      </c>
      <c r="E677" s="30">
        <v>1</v>
      </c>
      <c r="F677" s="30">
        <v>210</v>
      </c>
      <c r="G677" s="30">
        <f>ROUND(F677*1.2,-1)</f>
        <v>250</v>
      </c>
      <c r="H677" s="30">
        <f>ROUND(F677*1.8,-1)</f>
        <v>380</v>
      </c>
      <c r="I677" s="212"/>
      <c r="J677" s="212"/>
      <c r="K677" s="212"/>
    </row>
    <row r="678" spans="1:16330" ht="15.75" customHeight="1">
      <c r="A678" s="36">
        <v>616</v>
      </c>
      <c r="B678" s="28" t="s">
        <v>1170</v>
      </c>
      <c r="C678" s="29" t="s">
        <v>1171</v>
      </c>
      <c r="D678" s="28" t="s">
        <v>271</v>
      </c>
      <c r="E678" s="30">
        <v>1</v>
      </c>
      <c r="F678" s="30">
        <v>1260</v>
      </c>
      <c r="G678" s="30">
        <f>ROUND(F678*1.2,-2)</f>
        <v>1500</v>
      </c>
      <c r="H678" s="30">
        <f>ROUND(F678*1.8,-2)</f>
        <v>2300</v>
      </c>
      <c r="I678" s="212"/>
      <c r="J678" s="212"/>
      <c r="K678" s="212"/>
    </row>
    <row r="679" spans="1:16330" ht="15.75" customHeight="1">
      <c r="A679" s="36">
        <v>617</v>
      </c>
      <c r="B679" s="28" t="s">
        <v>1172</v>
      </c>
      <c r="C679" s="29" t="s">
        <v>1173</v>
      </c>
      <c r="D679" s="28" t="s">
        <v>271</v>
      </c>
      <c r="E679" s="30">
        <v>1</v>
      </c>
      <c r="F679" s="30">
        <v>840</v>
      </c>
      <c r="G679" s="30">
        <f>ROUND(F679*1.2,-2)</f>
        <v>1000</v>
      </c>
      <c r="H679" s="30">
        <f>ROUND(F679*1.8,-2)</f>
        <v>1500</v>
      </c>
      <c r="I679" s="212"/>
      <c r="J679" s="212"/>
      <c r="K679" s="212"/>
    </row>
    <row r="680" spans="1:16330" ht="15.75" customHeight="1">
      <c r="A680" s="36">
        <v>618</v>
      </c>
      <c r="B680" s="28" t="s">
        <v>1174</v>
      </c>
      <c r="C680" s="29" t="s">
        <v>1175</v>
      </c>
      <c r="D680" s="28" t="s">
        <v>15</v>
      </c>
      <c r="E680" s="30">
        <v>1</v>
      </c>
      <c r="F680" s="30">
        <v>28350</v>
      </c>
      <c r="G680" s="30">
        <f>ROUND(F680*1.2,-2)</f>
        <v>34000</v>
      </c>
      <c r="H680" s="30">
        <f>ROUND(F680*1.8,-2)</f>
        <v>51000</v>
      </c>
      <c r="I680" s="212"/>
      <c r="J680" s="212"/>
      <c r="K680" s="212"/>
    </row>
    <row r="681" spans="1:16330" ht="15.75" customHeight="1">
      <c r="A681" s="36">
        <v>619</v>
      </c>
      <c r="B681" s="28" t="s">
        <v>1176</v>
      </c>
      <c r="C681" s="29" t="s">
        <v>1177</v>
      </c>
      <c r="D681" s="28" t="s">
        <v>15</v>
      </c>
      <c r="E681" s="30">
        <v>1</v>
      </c>
      <c r="F681" s="30">
        <v>4700</v>
      </c>
      <c r="G681" s="30">
        <f>ROUND(F681*1.2,-2)</f>
        <v>5600</v>
      </c>
      <c r="H681" s="30">
        <f>ROUND(F681*1.8,-2)</f>
        <v>8500</v>
      </c>
      <c r="I681" s="212"/>
      <c r="J681" s="212"/>
      <c r="K681" s="212"/>
    </row>
    <row r="682" spans="1:16330" ht="15.75" customHeight="1">
      <c r="A682" s="36">
        <v>620</v>
      </c>
      <c r="B682" s="28" t="s">
        <v>1178</v>
      </c>
      <c r="C682" s="29" t="s">
        <v>1179</v>
      </c>
      <c r="D682" s="28" t="s">
        <v>15</v>
      </c>
      <c r="E682" s="30">
        <v>1</v>
      </c>
      <c r="F682" s="30">
        <v>3900</v>
      </c>
      <c r="G682" s="30">
        <f>ROUND(F682*1.2,-2)</f>
        <v>4700</v>
      </c>
      <c r="H682" s="30">
        <f>ROUND(F682*1.8,-2)</f>
        <v>7000</v>
      </c>
      <c r="I682" s="212"/>
      <c r="J682" s="212"/>
      <c r="K682" s="212"/>
    </row>
    <row r="683" spans="1:16330" s="11" customFormat="1" ht="15.75" customHeight="1">
      <c r="A683" s="171"/>
      <c r="B683" s="171"/>
      <c r="C683" s="172" t="s">
        <v>1180</v>
      </c>
      <c r="D683" s="171"/>
      <c r="E683" s="173"/>
      <c r="F683" s="173"/>
      <c r="G683" s="174"/>
      <c r="H683" s="174"/>
      <c r="I683" s="212"/>
      <c r="J683" s="212"/>
      <c r="K683" s="212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</row>
    <row r="684" spans="1:16330" s="12" customFormat="1" ht="15.75" customHeight="1">
      <c r="A684" s="32"/>
      <c r="B684" s="32"/>
      <c r="C684" s="33" t="s">
        <v>1181</v>
      </c>
      <c r="D684" s="32"/>
      <c r="E684" s="34"/>
      <c r="F684" s="34"/>
      <c r="G684" s="44"/>
      <c r="H684" s="44"/>
      <c r="I684" s="212"/>
      <c r="J684" s="212"/>
      <c r="K684" s="212"/>
      <c r="L684" s="194"/>
      <c r="M684" s="195"/>
      <c r="N684" s="194"/>
      <c r="O684" s="193"/>
      <c r="P684" s="193"/>
      <c r="Q684" s="193"/>
      <c r="R684" s="193"/>
      <c r="S684" s="194"/>
      <c r="T684" s="194"/>
      <c r="U684" s="195"/>
      <c r="V684" s="194"/>
      <c r="W684" s="193"/>
      <c r="X684" s="193"/>
      <c r="Y684" s="193"/>
      <c r="Z684" s="193"/>
      <c r="AA684" s="194"/>
      <c r="AB684" s="194"/>
      <c r="AC684" s="195"/>
      <c r="AD684" s="194"/>
      <c r="AE684" s="193"/>
      <c r="AF684" s="193"/>
      <c r="AG684" s="193"/>
      <c r="AH684" s="193"/>
      <c r="AI684" s="194"/>
      <c r="AJ684" s="194"/>
      <c r="AK684" s="195"/>
      <c r="AL684" s="194"/>
      <c r="AM684" s="193"/>
      <c r="AN684" s="193"/>
      <c r="AO684" s="193"/>
      <c r="AP684" s="193"/>
      <c r="AQ684" s="194"/>
      <c r="AR684" s="194"/>
      <c r="AS684" s="195"/>
      <c r="AT684" s="194"/>
      <c r="AU684" s="193"/>
      <c r="AV684" s="193"/>
      <c r="AW684" s="193"/>
      <c r="AX684" s="193"/>
      <c r="AY684" s="194"/>
      <c r="AZ684" s="194"/>
      <c r="BA684" s="195"/>
      <c r="BB684" s="194"/>
      <c r="BC684" s="193"/>
      <c r="BD684" s="193"/>
      <c r="BE684" s="193"/>
      <c r="BF684" s="193"/>
      <c r="BG684" s="194"/>
      <c r="BH684" s="194"/>
      <c r="BI684" s="195"/>
      <c r="BJ684" s="194"/>
      <c r="BK684" s="193"/>
      <c r="BL684" s="193"/>
      <c r="BM684" s="193"/>
      <c r="BN684" s="193"/>
      <c r="BO684" s="194"/>
      <c r="BP684" s="175"/>
      <c r="BQ684" s="178"/>
      <c r="BR684" s="175"/>
      <c r="BS684" s="176"/>
      <c r="BT684" s="176"/>
      <c r="BU684" s="177"/>
      <c r="BV684" s="177"/>
      <c r="BW684" s="175"/>
      <c r="BX684" s="175"/>
      <c r="BY684" s="178"/>
      <c r="BZ684" s="175"/>
      <c r="CA684" s="176"/>
      <c r="CB684" s="176"/>
      <c r="CC684" s="177"/>
      <c r="CD684" s="177"/>
      <c r="CE684" s="175"/>
      <c r="CF684" s="175"/>
      <c r="CG684" s="178"/>
      <c r="CH684" s="175"/>
      <c r="CI684" s="176"/>
      <c r="CJ684" s="176"/>
      <c r="CK684" s="177"/>
      <c r="CL684" s="177"/>
      <c r="CM684" s="175"/>
      <c r="CN684" s="175"/>
      <c r="CO684" s="178"/>
      <c r="CP684" s="175"/>
      <c r="CQ684" s="176"/>
      <c r="CR684" s="176"/>
      <c r="CS684" s="177"/>
      <c r="CT684" s="177"/>
      <c r="CU684" s="175"/>
      <c r="CV684" s="175"/>
      <c r="CW684" s="178"/>
      <c r="CX684" s="175"/>
      <c r="CY684" s="176"/>
      <c r="CZ684" s="176"/>
      <c r="DA684" s="177"/>
      <c r="DB684" s="177"/>
      <c r="DC684" s="175"/>
      <c r="DD684" s="175"/>
      <c r="DE684" s="178"/>
      <c r="DF684" s="175"/>
      <c r="DG684" s="176"/>
      <c r="DH684" s="176"/>
      <c r="DI684" s="177"/>
      <c r="DJ684" s="177"/>
      <c r="DK684" s="175"/>
      <c r="DL684" s="175"/>
      <c r="DM684" s="178"/>
      <c r="DN684" s="175"/>
      <c r="DO684" s="176"/>
      <c r="DP684" s="176"/>
      <c r="DQ684" s="177"/>
      <c r="DR684" s="177"/>
      <c r="DS684" s="175"/>
      <c r="DT684" s="175"/>
      <c r="DU684" s="178"/>
      <c r="DV684" s="175"/>
      <c r="DW684" s="176"/>
      <c r="DX684" s="176"/>
      <c r="DY684" s="177"/>
      <c r="DZ684" s="177"/>
      <c r="EA684" s="175"/>
      <c r="EB684" s="175"/>
      <c r="EC684" s="178"/>
      <c r="ED684" s="175"/>
      <c r="EE684" s="176"/>
      <c r="EF684" s="176"/>
      <c r="EG684" s="177"/>
      <c r="EH684" s="177"/>
      <c r="EI684" s="175"/>
      <c r="EJ684" s="175"/>
      <c r="EK684" s="178"/>
      <c r="EL684" s="175"/>
      <c r="EM684" s="176"/>
      <c r="EN684" s="176"/>
      <c r="EO684" s="177"/>
      <c r="EP684" s="177"/>
      <c r="EQ684" s="175"/>
      <c r="ER684" s="175"/>
      <c r="ES684" s="178"/>
      <c r="ET684" s="175"/>
      <c r="EU684" s="176"/>
      <c r="EV684" s="176"/>
      <c r="EW684" s="177"/>
      <c r="EX684" s="177"/>
      <c r="EY684" s="175"/>
      <c r="EZ684" s="175"/>
      <c r="FA684" s="178"/>
      <c r="FB684" s="175"/>
      <c r="FC684" s="176"/>
      <c r="FD684" s="176"/>
      <c r="FE684" s="177"/>
      <c r="FF684" s="177"/>
      <c r="FG684" s="175"/>
      <c r="FH684" s="175"/>
      <c r="FI684" s="178"/>
      <c r="FJ684" s="175"/>
      <c r="FK684" s="176"/>
      <c r="FL684" s="176"/>
      <c r="FM684" s="177"/>
      <c r="FN684" s="177"/>
      <c r="FO684" s="175"/>
      <c r="FP684" s="175"/>
      <c r="FQ684" s="178"/>
      <c r="FR684" s="175"/>
      <c r="FS684" s="176"/>
      <c r="FT684" s="176"/>
      <c r="FU684" s="177"/>
      <c r="FV684" s="177"/>
      <c r="FW684" s="175"/>
      <c r="FX684" s="175"/>
      <c r="FY684" s="178"/>
      <c r="FZ684" s="175"/>
      <c r="GA684" s="176"/>
      <c r="GB684" s="176"/>
      <c r="GC684" s="177"/>
      <c r="GD684" s="177"/>
      <c r="GE684" s="175"/>
      <c r="GF684" s="175"/>
      <c r="GG684" s="178"/>
      <c r="GH684" s="175"/>
      <c r="GI684" s="176"/>
      <c r="GJ684" s="176"/>
      <c r="GK684" s="177"/>
      <c r="GL684" s="177"/>
      <c r="GM684" s="175"/>
      <c r="GN684" s="175"/>
      <c r="GO684" s="178"/>
      <c r="GP684" s="175"/>
      <c r="GQ684" s="176"/>
      <c r="GR684" s="176"/>
      <c r="GS684" s="177"/>
      <c r="GT684" s="177"/>
      <c r="GU684" s="175"/>
      <c r="GV684" s="175"/>
      <c r="GW684" s="178"/>
      <c r="GX684" s="175"/>
      <c r="GY684" s="176"/>
      <c r="GZ684" s="176"/>
      <c r="HA684" s="177"/>
      <c r="HB684" s="177"/>
      <c r="HC684" s="175"/>
      <c r="HD684" s="175"/>
      <c r="HE684" s="178"/>
      <c r="HF684" s="175"/>
      <c r="HG684" s="176"/>
      <c r="HH684" s="176"/>
      <c r="HI684" s="177"/>
      <c r="HJ684" s="177"/>
      <c r="HK684" s="175"/>
      <c r="HL684" s="175"/>
      <c r="HM684" s="178"/>
      <c r="HN684" s="175"/>
      <c r="HO684" s="176"/>
      <c r="HP684" s="176"/>
      <c r="HQ684" s="177"/>
      <c r="HR684" s="177"/>
      <c r="HS684" s="175"/>
      <c r="HT684" s="175"/>
      <c r="HU684" s="178"/>
      <c r="HV684" s="175"/>
      <c r="HW684" s="176"/>
      <c r="HX684" s="176"/>
      <c r="HY684" s="177"/>
      <c r="HZ684" s="177"/>
      <c r="IA684" s="175"/>
      <c r="IB684" s="175"/>
      <c r="IC684" s="178"/>
      <c r="ID684" s="175"/>
      <c r="IE684" s="176"/>
      <c r="IF684" s="176"/>
      <c r="IG684" s="177"/>
      <c r="IH684" s="177"/>
      <c r="II684" s="175"/>
      <c r="IJ684" s="175"/>
      <c r="IK684" s="178"/>
      <c r="IL684" s="175"/>
      <c r="IM684" s="176"/>
      <c r="IN684" s="176"/>
      <c r="IO684" s="177"/>
      <c r="IP684" s="177"/>
      <c r="IQ684" s="175"/>
      <c r="IR684" s="175"/>
      <c r="IS684" s="178"/>
      <c r="IT684" s="175"/>
      <c r="IU684" s="176"/>
      <c r="IV684" s="176"/>
      <c r="IW684" s="177"/>
      <c r="IX684" s="177"/>
      <c r="IY684" s="175"/>
      <c r="IZ684" s="175"/>
      <c r="JA684" s="178"/>
      <c r="JB684" s="175"/>
      <c r="JC684" s="176"/>
      <c r="JD684" s="176"/>
      <c r="JE684" s="177"/>
      <c r="JF684" s="177"/>
      <c r="JG684" s="175"/>
      <c r="JH684" s="175"/>
      <c r="JI684" s="178"/>
      <c r="JJ684" s="175"/>
      <c r="JK684" s="176"/>
      <c r="JL684" s="176"/>
      <c r="JM684" s="177"/>
      <c r="JN684" s="177"/>
      <c r="JO684" s="175"/>
      <c r="JP684" s="175"/>
      <c r="JQ684" s="178"/>
      <c r="JR684" s="175"/>
      <c r="JS684" s="176"/>
      <c r="JT684" s="176"/>
      <c r="JU684" s="177"/>
      <c r="JV684" s="177"/>
      <c r="JW684" s="175"/>
      <c r="JX684" s="175"/>
      <c r="JY684" s="178"/>
      <c r="JZ684" s="175"/>
      <c r="KA684" s="176"/>
      <c r="KB684" s="176"/>
      <c r="KC684" s="177"/>
      <c r="KD684" s="177"/>
      <c r="KE684" s="175"/>
      <c r="KF684" s="175"/>
      <c r="KG684" s="178"/>
      <c r="KH684" s="175"/>
      <c r="KI684" s="176"/>
      <c r="KJ684" s="176"/>
      <c r="KK684" s="177"/>
      <c r="KL684" s="177"/>
      <c r="KM684" s="175"/>
      <c r="KN684" s="175"/>
      <c r="KO684" s="178"/>
      <c r="KP684" s="175"/>
      <c r="KQ684" s="176"/>
      <c r="KR684" s="176"/>
      <c r="KS684" s="177"/>
      <c r="KT684" s="177"/>
      <c r="KU684" s="175"/>
      <c r="KV684" s="175"/>
      <c r="KW684" s="178"/>
      <c r="KX684" s="175"/>
      <c r="KY684" s="176"/>
      <c r="KZ684" s="176"/>
      <c r="LA684" s="177"/>
      <c r="LB684" s="177"/>
      <c r="LC684" s="175"/>
      <c r="LD684" s="175"/>
      <c r="LE684" s="178"/>
      <c r="LF684" s="175"/>
      <c r="LG684" s="176"/>
      <c r="LH684" s="176"/>
      <c r="LI684" s="177"/>
      <c r="LJ684" s="177"/>
      <c r="LK684" s="175"/>
      <c r="LL684" s="175"/>
      <c r="LM684" s="178"/>
      <c r="LN684" s="175"/>
      <c r="LO684" s="176"/>
      <c r="LP684" s="176"/>
      <c r="LQ684" s="177"/>
      <c r="LR684" s="177"/>
      <c r="LS684" s="175"/>
      <c r="LT684" s="175"/>
      <c r="LU684" s="178"/>
      <c r="LV684" s="175"/>
      <c r="LW684" s="176"/>
      <c r="LX684" s="176"/>
      <c r="LY684" s="177"/>
      <c r="LZ684" s="177"/>
      <c r="MA684" s="175"/>
      <c r="MB684" s="175"/>
      <c r="MC684" s="178"/>
      <c r="MD684" s="175"/>
      <c r="ME684" s="176"/>
      <c r="MF684" s="176"/>
      <c r="MG684" s="177"/>
      <c r="MH684" s="177"/>
      <c r="MI684" s="175"/>
      <c r="MJ684" s="175"/>
      <c r="MK684" s="178"/>
      <c r="ML684" s="175"/>
      <c r="MM684" s="176"/>
      <c r="MN684" s="176"/>
      <c r="MO684" s="177"/>
      <c r="MP684" s="177"/>
      <c r="MQ684" s="175"/>
      <c r="MR684" s="175"/>
      <c r="MS684" s="178"/>
      <c r="MT684" s="175"/>
      <c r="MU684" s="176"/>
      <c r="MV684" s="176"/>
      <c r="MW684" s="177"/>
      <c r="MX684" s="177"/>
      <c r="MY684" s="175"/>
      <c r="MZ684" s="175"/>
      <c r="NA684" s="178"/>
      <c r="NB684" s="175"/>
      <c r="NC684" s="176"/>
      <c r="ND684" s="176"/>
      <c r="NE684" s="177"/>
      <c r="NF684" s="177"/>
      <c r="NG684" s="175"/>
      <c r="NH684" s="175"/>
      <c r="NI684" s="178"/>
      <c r="NJ684" s="175"/>
      <c r="NK684" s="176"/>
      <c r="NL684" s="176"/>
      <c r="NM684" s="177"/>
      <c r="NN684" s="177"/>
      <c r="NO684" s="175"/>
      <c r="NP684" s="175"/>
      <c r="NQ684" s="178"/>
      <c r="NR684" s="175"/>
      <c r="NS684" s="176"/>
      <c r="NT684" s="176"/>
      <c r="NU684" s="177"/>
      <c r="NV684" s="177"/>
      <c r="NW684" s="175"/>
      <c r="NX684" s="175"/>
      <c r="NY684" s="178"/>
      <c r="NZ684" s="175"/>
      <c r="OA684" s="176"/>
      <c r="OB684" s="176"/>
      <c r="OC684" s="177"/>
      <c r="OD684" s="177"/>
      <c r="OE684" s="175"/>
      <c r="OF684" s="175"/>
      <c r="OG684" s="178"/>
      <c r="OH684" s="175"/>
      <c r="OI684" s="176"/>
      <c r="OJ684" s="176"/>
      <c r="OK684" s="177"/>
      <c r="OL684" s="177"/>
      <c r="OM684" s="175"/>
      <c r="ON684" s="175"/>
      <c r="OO684" s="178"/>
      <c r="OP684" s="175"/>
      <c r="OQ684" s="176"/>
      <c r="OR684" s="176"/>
      <c r="OS684" s="177"/>
      <c r="OT684" s="177"/>
      <c r="OU684" s="175"/>
      <c r="OV684" s="175"/>
      <c r="OW684" s="178"/>
      <c r="OX684" s="175"/>
      <c r="OY684" s="176"/>
      <c r="OZ684" s="176"/>
      <c r="PA684" s="177"/>
      <c r="PB684" s="177"/>
      <c r="PC684" s="175"/>
      <c r="PD684" s="175"/>
      <c r="PE684" s="178"/>
      <c r="PF684" s="175"/>
      <c r="PG684" s="176"/>
      <c r="PH684" s="176"/>
      <c r="PI684" s="177"/>
      <c r="PJ684" s="177"/>
      <c r="PK684" s="175"/>
      <c r="PL684" s="175"/>
      <c r="PM684" s="178"/>
      <c r="PN684" s="175"/>
      <c r="PO684" s="176"/>
      <c r="PP684" s="176"/>
      <c r="PQ684" s="177"/>
      <c r="PR684" s="177"/>
      <c r="PS684" s="175"/>
      <c r="PT684" s="175"/>
      <c r="PU684" s="178"/>
      <c r="PV684" s="175"/>
      <c r="PW684" s="176"/>
      <c r="PX684" s="176"/>
      <c r="PY684" s="177"/>
      <c r="PZ684" s="177"/>
      <c r="QA684" s="175"/>
      <c r="QB684" s="175"/>
      <c r="QC684" s="178"/>
      <c r="QD684" s="175"/>
      <c r="QE684" s="176"/>
      <c r="QF684" s="176"/>
      <c r="QG684" s="177"/>
      <c r="QH684" s="177"/>
      <c r="QI684" s="175"/>
      <c r="QJ684" s="175"/>
      <c r="QK684" s="178"/>
      <c r="QL684" s="175"/>
      <c r="QM684" s="176"/>
      <c r="QN684" s="176"/>
      <c r="QO684" s="177"/>
      <c r="QP684" s="177"/>
      <c r="QQ684" s="175"/>
      <c r="QR684" s="175"/>
      <c r="QS684" s="178"/>
      <c r="QT684" s="175"/>
      <c r="QU684" s="176"/>
      <c r="QV684" s="176"/>
      <c r="QW684" s="177"/>
      <c r="QX684" s="177"/>
      <c r="QY684" s="175"/>
      <c r="QZ684" s="175"/>
      <c r="RA684" s="178"/>
      <c r="RB684" s="175"/>
      <c r="RC684" s="176"/>
      <c r="RD684" s="176"/>
      <c r="RE684" s="177"/>
      <c r="RF684" s="177"/>
      <c r="RG684" s="175"/>
      <c r="RH684" s="175"/>
      <c r="RI684" s="178"/>
      <c r="RJ684" s="175"/>
      <c r="RK684" s="176"/>
      <c r="RL684" s="176"/>
      <c r="RM684" s="177"/>
      <c r="RN684" s="177"/>
      <c r="RO684" s="175"/>
      <c r="RP684" s="175"/>
      <c r="RQ684" s="178"/>
      <c r="RR684" s="175"/>
      <c r="RS684" s="176"/>
      <c r="RT684" s="176"/>
      <c r="RU684" s="177"/>
      <c r="RV684" s="177"/>
      <c r="RW684" s="175"/>
      <c r="RX684" s="175"/>
      <c r="RY684" s="178"/>
      <c r="RZ684" s="175"/>
      <c r="SA684" s="176"/>
      <c r="SB684" s="176"/>
      <c r="SC684" s="177"/>
      <c r="SD684" s="177"/>
      <c r="SE684" s="175"/>
      <c r="SF684" s="175"/>
      <c r="SG684" s="178"/>
      <c r="SH684" s="175"/>
      <c r="SI684" s="176"/>
      <c r="SJ684" s="176"/>
      <c r="SK684" s="177"/>
      <c r="SL684" s="177"/>
      <c r="SM684" s="175"/>
      <c r="SN684" s="175"/>
      <c r="SO684" s="178"/>
      <c r="SP684" s="175"/>
      <c r="SQ684" s="176"/>
      <c r="SR684" s="176"/>
      <c r="SS684" s="177"/>
      <c r="ST684" s="177"/>
      <c r="SU684" s="175"/>
      <c r="SV684" s="175"/>
      <c r="SW684" s="178"/>
      <c r="SX684" s="175"/>
      <c r="SY684" s="176"/>
      <c r="SZ684" s="176"/>
      <c r="TA684" s="177"/>
      <c r="TB684" s="177"/>
      <c r="TC684" s="175"/>
      <c r="TD684" s="175"/>
      <c r="TE684" s="178"/>
      <c r="TF684" s="175"/>
      <c r="TG684" s="176"/>
      <c r="TH684" s="176"/>
      <c r="TI684" s="177"/>
      <c r="TJ684" s="177"/>
      <c r="TK684" s="175"/>
      <c r="TL684" s="175"/>
      <c r="TM684" s="178"/>
      <c r="TN684" s="175"/>
      <c r="TO684" s="176"/>
      <c r="TP684" s="176"/>
      <c r="TQ684" s="177"/>
      <c r="TR684" s="177"/>
      <c r="TS684" s="175"/>
      <c r="TT684" s="175"/>
      <c r="TU684" s="178"/>
      <c r="TV684" s="175"/>
      <c r="TW684" s="176"/>
      <c r="TX684" s="176"/>
      <c r="TY684" s="177"/>
      <c r="TZ684" s="177"/>
      <c r="UA684" s="175"/>
      <c r="UB684" s="175"/>
      <c r="UC684" s="178"/>
      <c r="UD684" s="175"/>
      <c r="UE684" s="176"/>
      <c r="UF684" s="176"/>
      <c r="UG684" s="177"/>
      <c r="UH684" s="177"/>
      <c r="UI684" s="175"/>
      <c r="UJ684" s="175"/>
      <c r="UK684" s="178"/>
      <c r="UL684" s="175"/>
      <c r="UM684" s="176"/>
      <c r="UN684" s="176"/>
      <c r="UO684" s="177"/>
      <c r="UP684" s="177"/>
      <c r="UQ684" s="175"/>
      <c r="UR684" s="175"/>
      <c r="US684" s="178"/>
      <c r="UT684" s="175"/>
      <c r="UU684" s="176"/>
      <c r="UV684" s="176"/>
      <c r="UW684" s="177"/>
      <c r="UX684" s="177"/>
      <c r="UY684" s="175"/>
      <c r="UZ684" s="175"/>
      <c r="VA684" s="178"/>
      <c r="VB684" s="175"/>
      <c r="VC684" s="176"/>
      <c r="VD684" s="176"/>
      <c r="VE684" s="177"/>
      <c r="VF684" s="177"/>
      <c r="VG684" s="175"/>
      <c r="VH684" s="175"/>
      <c r="VI684" s="178"/>
      <c r="VJ684" s="175"/>
      <c r="VK684" s="176"/>
      <c r="VL684" s="176"/>
      <c r="VM684" s="177"/>
      <c r="VN684" s="177"/>
      <c r="VO684" s="175"/>
      <c r="VP684" s="175"/>
      <c r="VQ684" s="178"/>
      <c r="VR684" s="175"/>
      <c r="VS684" s="176"/>
      <c r="VT684" s="176"/>
      <c r="VU684" s="177"/>
      <c r="VV684" s="177"/>
      <c r="VW684" s="175"/>
      <c r="VX684" s="175"/>
      <c r="VY684" s="178"/>
      <c r="VZ684" s="175"/>
      <c r="WA684" s="176"/>
      <c r="WB684" s="176"/>
      <c r="WC684" s="177"/>
      <c r="WD684" s="177"/>
      <c r="WE684" s="175"/>
      <c r="WF684" s="175"/>
      <c r="WG684" s="178"/>
      <c r="WH684" s="175"/>
      <c r="WI684" s="176"/>
      <c r="WJ684" s="176"/>
      <c r="WK684" s="177"/>
      <c r="WL684" s="177"/>
      <c r="WM684" s="175"/>
      <c r="WN684" s="175"/>
      <c r="WO684" s="178"/>
      <c r="WP684" s="175"/>
      <c r="WQ684" s="176"/>
      <c r="WR684" s="176"/>
      <c r="WS684" s="177"/>
      <c r="WT684" s="177"/>
      <c r="WU684" s="175"/>
      <c r="WV684" s="175"/>
      <c r="WW684" s="178"/>
      <c r="WX684" s="175"/>
      <c r="WY684" s="176"/>
      <c r="WZ684" s="176"/>
      <c r="XA684" s="177"/>
      <c r="XB684" s="177"/>
      <c r="XC684" s="175"/>
      <c r="XD684" s="175"/>
      <c r="XE684" s="178"/>
      <c r="XF684" s="175"/>
      <c r="XG684" s="176"/>
      <c r="XH684" s="176"/>
      <c r="XI684" s="177"/>
      <c r="XJ684" s="177"/>
      <c r="XK684" s="175"/>
      <c r="XL684" s="175"/>
      <c r="XM684" s="178"/>
      <c r="XN684" s="175"/>
      <c r="XO684" s="176"/>
      <c r="XP684" s="176"/>
      <c r="XQ684" s="177"/>
      <c r="XR684" s="177"/>
      <c r="XS684" s="175"/>
      <c r="XT684" s="175"/>
      <c r="XU684" s="178"/>
      <c r="XV684" s="175"/>
      <c r="XW684" s="176"/>
      <c r="XX684" s="176"/>
      <c r="XY684" s="177"/>
      <c r="XZ684" s="177"/>
      <c r="YA684" s="175"/>
      <c r="YB684" s="175"/>
      <c r="YC684" s="178"/>
      <c r="YD684" s="175"/>
      <c r="YE684" s="176"/>
      <c r="YF684" s="176"/>
      <c r="YG684" s="177"/>
      <c r="YH684" s="177"/>
      <c r="YI684" s="175"/>
      <c r="YJ684" s="175"/>
      <c r="YK684" s="178"/>
      <c r="YL684" s="175"/>
      <c r="YM684" s="176"/>
      <c r="YN684" s="176"/>
      <c r="YO684" s="177"/>
      <c r="YP684" s="177"/>
      <c r="YQ684" s="175"/>
      <c r="YR684" s="175"/>
      <c r="YS684" s="178"/>
      <c r="YT684" s="175"/>
      <c r="YU684" s="176"/>
      <c r="YV684" s="176"/>
      <c r="YW684" s="177"/>
      <c r="YX684" s="177"/>
      <c r="YY684" s="175"/>
      <c r="YZ684" s="175"/>
      <c r="ZA684" s="178"/>
      <c r="ZB684" s="175"/>
      <c r="ZC684" s="176"/>
      <c r="ZD684" s="176"/>
      <c r="ZE684" s="177"/>
      <c r="ZF684" s="177"/>
      <c r="ZG684" s="175"/>
      <c r="ZH684" s="175"/>
      <c r="ZI684" s="178"/>
      <c r="ZJ684" s="175"/>
      <c r="ZK684" s="176"/>
      <c r="ZL684" s="176"/>
      <c r="ZM684" s="177"/>
      <c r="ZN684" s="177"/>
      <c r="ZO684" s="175"/>
      <c r="ZP684" s="175"/>
      <c r="ZQ684" s="178"/>
      <c r="ZR684" s="175"/>
      <c r="ZS684" s="176"/>
      <c r="ZT684" s="176"/>
      <c r="ZU684" s="177"/>
      <c r="ZV684" s="177"/>
      <c r="ZW684" s="175"/>
      <c r="ZX684" s="175"/>
      <c r="ZY684" s="178"/>
      <c r="ZZ684" s="175"/>
      <c r="AAA684" s="176"/>
      <c r="AAB684" s="176"/>
      <c r="AAC684" s="177"/>
      <c r="AAD684" s="177"/>
      <c r="AAE684" s="175"/>
      <c r="AAF684" s="175"/>
      <c r="AAG684" s="178"/>
      <c r="AAH684" s="175"/>
      <c r="AAI684" s="176"/>
      <c r="AAJ684" s="176"/>
      <c r="AAK684" s="177"/>
      <c r="AAL684" s="177"/>
      <c r="AAM684" s="175"/>
      <c r="AAN684" s="175"/>
      <c r="AAO684" s="178"/>
      <c r="AAP684" s="175"/>
      <c r="AAQ684" s="176"/>
      <c r="AAR684" s="176"/>
      <c r="AAS684" s="177"/>
      <c r="AAT684" s="177"/>
      <c r="AAU684" s="175"/>
      <c r="AAV684" s="175"/>
      <c r="AAW684" s="178"/>
      <c r="AAX684" s="175"/>
      <c r="AAY684" s="176"/>
      <c r="AAZ684" s="176"/>
      <c r="ABA684" s="177"/>
      <c r="ABB684" s="177"/>
      <c r="ABC684" s="175"/>
      <c r="ABD684" s="175"/>
      <c r="ABE684" s="178"/>
      <c r="ABF684" s="175"/>
      <c r="ABG684" s="176"/>
      <c r="ABH684" s="176"/>
      <c r="ABI684" s="177"/>
      <c r="ABJ684" s="177"/>
      <c r="ABK684" s="175"/>
      <c r="ABL684" s="175"/>
      <c r="ABM684" s="178"/>
      <c r="ABN684" s="175"/>
      <c r="ABO684" s="176"/>
      <c r="ABP684" s="176"/>
      <c r="ABQ684" s="177"/>
      <c r="ABR684" s="177"/>
      <c r="ABS684" s="175"/>
      <c r="ABT684" s="175"/>
      <c r="ABU684" s="178"/>
      <c r="ABV684" s="175"/>
      <c r="ABW684" s="176"/>
      <c r="ABX684" s="176"/>
      <c r="ABY684" s="177"/>
      <c r="ABZ684" s="177"/>
      <c r="ACA684" s="175"/>
      <c r="ACB684" s="175"/>
      <c r="ACC684" s="178"/>
      <c r="ACD684" s="175"/>
      <c r="ACE684" s="176"/>
      <c r="ACF684" s="176"/>
      <c r="ACG684" s="177"/>
      <c r="ACH684" s="177"/>
      <c r="ACI684" s="175"/>
      <c r="ACJ684" s="175"/>
      <c r="ACK684" s="178"/>
      <c r="ACL684" s="175"/>
      <c r="ACM684" s="176"/>
      <c r="ACN684" s="176"/>
      <c r="ACO684" s="177"/>
      <c r="ACP684" s="177"/>
      <c r="ACQ684" s="175"/>
      <c r="ACR684" s="175"/>
      <c r="ACS684" s="178"/>
      <c r="ACT684" s="175"/>
      <c r="ACU684" s="176"/>
      <c r="ACV684" s="176"/>
      <c r="ACW684" s="177"/>
      <c r="ACX684" s="177"/>
      <c r="ACY684" s="175"/>
      <c r="ACZ684" s="175"/>
      <c r="ADA684" s="178"/>
      <c r="ADB684" s="175"/>
      <c r="ADC684" s="176"/>
      <c r="ADD684" s="176"/>
      <c r="ADE684" s="177"/>
      <c r="ADF684" s="177"/>
      <c r="ADG684" s="175"/>
      <c r="ADH684" s="175"/>
      <c r="ADI684" s="178"/>
      <c r="ADJ684" s="175"/>
      <c r="ADK684" s="176"/>
      <c r="ADL684" s="176"/>
      <c r="ADM684" s="177"/>
      <c r="ADN684" s="177"/>
      <c r="ADO684" s="175"/>
      <c r="ADP684" s="175"/>
      <c r="ADQ684" s="178"/>
      <c r="ADR684" s="175"/>
      <c r="ADS684" s="176"/>
      <c r="ADT684" s="176"/>
      <c r="ADU684" s="177"/>
      <c r="ADV684" s="177"/>
      <c r="ADW684" s="175"/>
      <c r="ADX684" s="175"/>
      <c r="ADY684" s="178"/>
      <c r="ADZ684" s="175"/>
      <c r="AEA684" s="176"/>
      <c r="AEB684" s="176"/>
      <c r="AEC684" s="177"/>
      <c r="AED684" s="177"/>
      <c r="AEE684" s="175"/>
      <c r="AEF684" s="175"/>
      <c r="AEG684" s="178"/>
      <c r="AEH684" s="175"/>
      <c r="AEI684" s="176"/>
      <c r="AEJ684" s="176"/>
      <c r="AEK684" s="177"/>
      <c r="AEL684" s="177"/>
      <c r="AEM684" s="175"/>
      <c r="AEN684" s="175"/>
      <c r="AEO684" s="178"/>
      <c r="AEP684" s="175"/>
      <c r="AEQ684" s="176"/>
      <c r="AER684" s="176"/>
      <c r="AES684" s="177"/>
      <c r="AET684" s="177"/>
      <c r="AEU684" s="175"/>
      <c r="AEV684" s="175"/>
      <c r="AEW684" s="178"/>
      <c r="AEX684" s="175"/>
      <c r="AEY684" s="176"/>
      <c r="AEZ684" s="176"/>
      <c r="AFA684" s="177"/>
      <c r="AFB684" s="177"/>
      <c r="AFC684" s="175"/>
      <c r="AFD684" s="175"/>
      <c r="AFE684" s="178"/>
      <c r="AFF684" s="175"/>
      <c r="AFG684" s="176"/>
      <c r="AFH684" s="176"/>
      <c r="AFI684" s="177"/>
      <c r="AFJ684" s="177"/>
      <c r="AFK684" s="175"/>
      <c r="AFL684" s="175"/>
      <c r="AFM684" s="178"/>
      <c r="AFN684" s="175"/>
      <c r="AFO684" s="176"/>
      <c r="AFP684" s="176"/>
      <c r="AFQ684" s="177"/>
      <c r="AFR684" s="177"/>
      <c r="AFS684" s="175"/>
      <c r="AFT684" s="175"/>
      <c r="AFU684" s="178"/>
      <c r="AFV684" s="175"/>
      <c r="AFW684" s="176"/>
      <c r="AFX684" s="176"/>
      <c r="AFY684" s="177"/>
      <c r="AFZ684" s="177"/>
      <c r="AGA684" s="175"/>
      <c r="AGB684" s="175"/>
      <c r="AGC684" s="178"/>
      <c r="AGD684" s="175"/>
      <c r="AGE684" s="176"/>
      <c r="AGF684" s="176"/>
      <c r="AGG684" s="177"/>
      <c r="AGH684" s="177"/>
      <c r="AGI684" s="175"/>
      <c r="AGJ684" s="175"/>
      <c r="AGK684" s="178"/>
      <c r="AGL684" s="175"/>
      <c r="AGM684" s="176"/>
      <c r="AGN684" s="176"/>
      <c r="AGO684" s="177"/>
      <c r="AGP684" s="177"/>
      <c r="AGQ684" s="175"/>
      <c r="AGR684" s="175"/>
      <c r="AGS684" s="178"/>
      <c r="AGT684" s="175"/>
      <c r="AGU684" s="176"/>
      <c r="AGV684" s="176"/>
      <c r="AGW684" s="177"/>
      <c r="AGX684" s="177"/>
      <c r="AGY684" s="175"/>
      <c r="AGZ684" s="175"/>
      <c r="AHA684" s="178"/>
      <c r="AHB684" s="175"/>
      <c r="AHC684" s="176"/>
      <c r="AHD684" s="176"/>
      <c r="AHE684" s="177"/>
      <c r="AHF684" s="177"/>
      <c r="AHG684" s="175"/>
      <c r="AHH684" s="175"/>
      <c r="AHI684" s="178"/>
      <c r="AHJ684" s="175"/>
      <c r="AHK684" s="176"/>
      <c r="AHL684" s="176"/>
      <c r="AHM684" s="177"/>
      <c r="AHN684" s="177"/>
      <c r="AHO684" s="175"/>
      <c r="AHP684" s="175"/>
      <c r="AHQ684" s="178"/>
      <c r="AHR684" s="175"/>
      <c r="AHS684" s="176"/>
      <c r="AHT684" s="176"/>
      <c r="AHU684" s="177"/>
      <c r="AHV684" s="177"/>
      <c r="AHW684" s="175"/>
      <c r="AHX684" s="175"/>
      <c r="AHY684" s="178"/>
      <c r="AHZ684" s="175"/>
      <c r="AIA684" s="176"/>
      <c r="AIB684" s="176"/>
      <c r="AIC684" s="177"/>
      <c r="AID684" s="177"/>
      <c r="AIE684" s="175"/>
      <c r="AIF684" s="175"/>
      <c r="AIG684" s="178"/>
      <c r="AIH684" s="175"/>
      <c r="AII684" s="176"/>
      <c r="AIJ684" s="176"/>
      <c r="AIK684" s="177"/>
      <c r="AIL684" s="177"/>
      <c r="AIM684" s="175"/>
      <c r="AIN684" s="175"/>
      <c r="AIO684" s="178"/>
      <c r="AIP684" s="175"/>
      <c r="AIQ684" s="176"/>
      <c r="AIR684" s="176"/>
      <c r="AIS684" s="177"/>
      <c r="AIT684" s="177"/>
      <c r="AIU684" s="175"/>
      <c r="AIV684" s="175"/>
      <c r="AIW684" s="178"/>
      <c r="AIX684" s="175"/>
      <c r="AIY684" s="176"/>
      <c r="AIZ684" s="176"/>
      <c r="AJA684" s="177"/>
      <c r="AJB684" s="177"/>
      <c r="AJC684" s="175"/>
      <c r="AJD684" s="175"/>
      <c r="AJE684" s="178"/>
      <c r="AJF684" s="175"/>
      <c r="AJG684" s="176"/>
      <c r="AJH684" s="176"/>
      <c r="AJI684" s="177"/>
      <c r="AJJ684" s="177"/>
      <c r="AJK684" s="175"/>
      <c r="AJL684" s="175"/>
      <c r="AJM684" s="178"/>
      <c r="AJN684" s="175"/>
      <c r="AJO684" s="176"/>
      <c r="AJP684" s="176"/>
      <c r="AJQ684" s="177"/>
      <c r="AJR684" s="177"/>
      <c r="AJS684" s="175"/>
      <c r="AJT684" s="175"/>
      <c r="AJU684" s="178"/>
      <c r="AJV684" s="175"/>
      <c r="AJW684" s="176"/>
      <c r="AJX684" s="176"/>
      <c r="AJY684" s="177"/>
      <c r="AJZ684" s="177"/>
      <c r="AKA684" s="175"/>
      <c r="AKB684" s="175"/>
      <c r="AKC684" s="178"/>
      <c r="AKD684" s="175"/>
      <c r="AKE684" s="176"/>
      <c r="AKF684" s="176"/>
      <c r="AKG684" s="177"/>
      <c r="AKH684" s="177"/>
      <c r="AKI684" s="175"/>
      <c r="AKJ684" s="175"/>
      <c r="AKK684" s="178"/>
      <c r="AKL684" s="175"/>
      <c r="AKM684" s="176"/>
      <c r="AKN684" s="176"/>
      <c r="AKO684" s="177"/>
      <c r="AKP684" s="177"/>
      <c r="AKQ684" s="175"/>
      <c r="AKR684" s="175"/>
      <c r="AKS684" s="178"/>
      <c r="AKT684" s="175"/>
      <c r="AKU684" s="176"/>
      <c r="AKV684" s="176"/>
      <c r="AKW684" s="177"/>
      <c r="AKX684" s="177"/>
      <c r="AKY684" s="175"/>
      <c r="AKZ684" s="175"/>
      <c r="ALA684" s="178"/>
      <c r="ALB684" s="175"/>
      <c r="ALC684" s="176"/>
      <c r="ALD684" s="176"/>
      <c r="ALE684" s="177"/>
      <c r="ALF684" s="177"/>
      <c r="ALG684" s="175"/>
      <c r="ALH684" s="175"/>
      <c r="ALI684" s="178"/>
      <c r="ALJ684" s="175"/>
      <c r="ALK684" s="176"/>
      <c r="ALL684" s="176"/>
      <c r="ALM684" s="177"/>
      <c r="ALN684" s="177"/>
      <c r="ALO684" s="175"/>
      <c r="ALP684" s="175"/>
      <c r="ALQ684" s="178"/>
      <c r="ALR684" s="175"/>
      <c r="ALS684" s="176"/>
      <c r="ALT684" s="176"/>
      <c r="ALU684" s="177"/>
      <c r="ALV684" s="177"/>
      <c r="ALW684" s="175"/>
      <c r="ALX684" s="175"/>
      <c r="ALY684" s="178"/>
      <c r="ALZ684" s="175"/>
      <c r="AMA684" s="176"/>
      <c r="AMB684" s="176"/>
      <c r="AMC684" s="177"/>
      <c r="AMD684" s="177"/>
      <c r="AME684" s="175"/>
      <c r="AMF684" s="175"/>
      <c r="AMG684" s="178"/>
      <c r="AMH684" s="175"/>
      <c r="AMI684" s="176"/>
      <c r="AMJ684" s="176"/>
      <c r="AMK684" s="177"/>
      <c r="AML684" s="177"/>
      <c r="AMM684" s="175"/>
      <c r="AMN684" s="175"/>
      <c r="AMO684" s="178"/>
      <c r="AMP684" s="175"/>
      <c r="AMQ684" s="176"/>
      <c r="AMR684" s="176"/>
      <c r="AMS684" s="177"/>
      <c r="AMT684" s="177"/>
      <c r="AMU684" s="175"/>
      <c r="AMV684" s="175"/>
      <c r="AMW684" s="178"/>
      <c r="AMX684" s="175"/>
      <c r="AMY684" s="176"/>
      <c r="AMZ684" s="176"/>
      <c r="ANA684" s="177"/>
      <c r="ANB684" s="177"/>
      <c r="ANC684" s="175"/>
      <c r="AND684" s="175"/>
      <c r="ANE684" s="178"/>
      <c r="ANF684" s="175"/>
      <c r="ANG684" s="176"/>
      <c r="ANH684" s="176"/>
      <c r="ANI684" s="177"/>
      <c r="ANJ684" s="177"/>
      <c r="ANK684" s="175"/>
      <c r="ANL684" s="175"/>
      <c r="ANM684" s="178"/>
      <c r="ANN684" s="175"/>
      <c r="ANO684" s="176"/>
      <c r="ANP684" s="176"/>
      <c r="ANQ684" s="177"/>
      <c r="ANR684" s="177"/>
      <c r="ANS684" s="175"/>
      <c r="ANT684" s="175"/>
      <c r="ANU684" s="178"/>
      <c r="ANV684" s="175"/>
      <c r="ANW684" s="176"/>
      <c r="ANX684" s="176"/>
      <c r="ANY684" s="177"/>
      <c r="ANZ684" s="177"/>
      <c r="AOA684" s="175"/>
      <c r="AOB684" s="175"/>
      <c r="AOC684" s="178"/>
      <c r="AOD684" s="175"/>
      <c r="AOE684" s="176"/>
      <c r="AOF684" s="176"/>
      <c r="AOG684" s="177"/>
      <c r="AOH684" s="177"/>
      <c r="AOI684" s="175"/>
      <c r="AOJ684" s="175"/>
      <c r="AOK684" s="178"/>
      <c r="AOL684" s="175"/>
      <c r="AOM684" s="176"/>
      <c r="AON684" s="176"/>
      <c r="AOO684" s="177"/>
      <c r="AOP684" s="177"/>
      <c r="AOQ684" s="175"/>
      <c r="AOR684" s="175"/>
      <c r="AOS684" s="178"/>
      <c r="AOT684" s="175"/>
      <c r="AOU684" s="176"/>
      <c r="AOV684" s="176"/>
      <c r="AOW684" s="177"/>
      <c r="AOX684" s="177"/>
      <c r="AOY684" s="175"/>
      <c r="AOZ684" s="175"/>
      <c r="APA684" s="178"/>
      <c r="APB684" s="175"/>
      <c r="APC684" s="176"/>
      <c r="APD684" s="176"/>
      <c r="APE684" s="177"/>
      <c r="APF684" s="177"/>
      <c r="APG684" s="175"/>
      <c r="APH684" s="175"/>
      <c r="API684" s="178"/>
      <c r="APJ684" s="175"/>
      <c r="APK684" s="176"/>
      <c r="APL684" s="176"/>
      <c r="APM684" s="177"/>
      <c r="APN684" s="177"/>
      <c r="APO684" s="175"/>
      <c r="APP684" s="175"/>
      <c r="APQ684" s="178"/>
      <c r="APR684" s="175"/>
      <c r="APS684" s="176"/>
      <c r="APT684" s="176"/>
      <c r="APU684" s="177"/>
      <c r="APV684" s="177"/>
      <c r="APW684" s="175"/>
      <c r="APX684" s="175"/>
      <c r="APY684" s="178"/>
      <c r="APZ684" s="175"/>
      <c r="AQA684" s="176"/>
      <c r="AQB684" s="176"/>
      <c r="AQC684" s="177"/>
      <c r="AQD684" s="177"/>
      <c r="AQE684" s="175"/>
      <c r="AQF684" s="175"/>
      <c r="AQG684" s="178"/>
      <c r="AQH684" s="175"/>
      <c r="AQI684" s="176"/>
      <c r="AQJ684" s="176"/>
      <c r="AQK684" s="177"/>
      <c r="AQL684" s="177"/>
      <c r="AQM684" s="175"/>
      <c r="AQN684" s="175"/>
      <c r="AQO684" s="178"/>
      <c r="AQP684" s="175"/>
      <c r="AQQ684" s="176"/>
      <c r="AQR684" s="176"/>
      <c r="AQS684" s="177"/>
      <c r="AQT684" s="177"/>
      <c r="AQU684" s="175"/>
      <c r="AQV684" s="175"/>
      <c r="AQW684" s="178"/>
      <c r="AQX684" s="175"/>
      <c r="AQY684" s="176"/>
      <c r="AQZ684" s="176"/>
      <c r="ARA684" s="177"/>
      <c r="ARB684" s="177"/>
      <c r="ARC684" s="175"/>
      <c r="ARD684" s="175"/>
      <c r="ARE684" s="178"/>
      <c r="ARF684" s="175"/>
      <c r="ARG684" s="176"/>
      <c r="ARH684" s="176"/>
      <c r="ARI684" s="177"/>
      <c r="ARJ684" s="177"/>
      <c r="ARK684" s="175"/>
      <c r="ARL684" s="175"/>
      <c r="ARM684" s="178"/>
      <c r="ARN684" s="175"/>
      <c r="ARO684" s="176"/>
      <c r="ARP684" s="176"/>
      <c r="ARQ684" s="177"/>
      <c r="ARR684" s="177"/>
      <c r="ARS684" s="175"/>
      <c r="ART684" s="175"/>
      <c r="ARU684" s="178"/>
      <c r="ARV684" s="175"/>
      <c r="ARW684" s="176"/>
      <c r="ARX684" s="176"/>
      <c r="ARY684" s="177"/>
      <c r="ARZ684" s="177"/>
      <c r="ASA684" s="175"/>
      <c r="ASB684" s="175"/>
      <c r="ASC684" s="178"/>
      <c r="ASD684" s="175"/>
      <c r="ASE684" s="176"/>
      <c r="ASF684" s="176"/>
      <c r="ASG684" s="177"/>
      <c r="ASH684" s="177"/>
      <c r="ASI684" s="175"/>
      <c r="ASJ684" s="175"/>
      <c r="ASK684" s="178"/>
      <c r="ASL684" s="175"/>
      <c r="ASM684" s="176"/>
      <c r="ASN684" s="176"/>
      <c r="ASO684" s="177"/>
      <c r="ASP684" s="177"/>
      <c r="ASQ684" s="175"/>
      <c r="ASR684" s="175"/>
      <c r="ASS684" s="178"/>
      <c r="AST684" s="175"/>
      <c r="ASU684" s="176"/>
      <c r="ASV684" s="176"/>
      <c r="ASW684" s="177"/>
      <c r="ASX684" s="177"/>
      <c r="ASY684" s="175"/>
      <c r="ASZ684" s="175"/>
      <c r="ATA684" s="178"/>
      <c r="ATB684" s="175"/>
      <c r="ATC684" s="176"/>
      <c r="ATD684" s="176"/>
      <c r="ATE684" s="177"/>
      <c r="ATF684" s="177"/>
      <c r="ATG684" s="175"/>
      <c r="ATH684" s="175"/>
      <c r="ATI684" s="178"/>
      <c r="ATJ684" s="175"/>
      <c r="ATK684" s="176"/>
      <c r="ATL684" s="176"/>
      <c r="ATM684" s="177"/>
      <c r="ATN684" s="177"/>
      <c r="ATO684" s="175"/>
      <c r="ATP684" s="175"/>
      <c r="ATQ684" s="178"/>
      <c r="ATR684" s="175"/>
      <c r="ATS684" s="176"/>
      <c r="ATT684" s="176"/>
      <c r="ATU684" s="177"/>
      <c r="ATV684" s="177"/>
      <c r="ATW684" s="175"/>
      <c r="ATX684" s="175"/>
      <c r="ATY684" s="178"/>
      <c r="ATZ684" s="175"/>
      <c r="AUA684" s="176"/>
      <c r="AUB684" s="176"/>
      <c r="AUC684" s="177"/>
      <c r="AUD684" s="177"/>
      <c r="AUE684" s="175"/>
      <c r="AUF684" s="175"/>
      <c r="AUG684" s="178"/>
      <c r="AUH684" s="175"/>
      <c r="AUI684" s="176"/>
      <c r="AUJ684" s="176"/>
      <c r="AUK684" s="177"/>
      <c r="AUL684" s="177"/>
      <c r="AUM684" s="175"/>
      <c r="AUN684" s="175"/>
      <c r="AUO684" s="178"/>
      <c r="AUP684" s="175"/>
      <c r="AUQ684" s="176"/>
      <c r="AUR684" s="176"/>
      <c r="AUS684" s="177"/>
      <c r="AUT684" s="177"/>
      <c r="AUU684" s="175"/>
      <c r="AUV684" s="175"/>
      <c r="AUW684" s="178"/>
      <c r="AUX684" s="175"/>
      <c r="AUY684" s="176"/>
      <c r="AUZ684" s="176"/>
      <c r="AVA684" s="177"/>
      <c r="AVB684" s="177"/>
      <c r="AVC684" s="175"/>
      <c r="AVD684" s="175"/>
      <c r="AVE684" s="178"/>
      <c r="AVF684" s="175"/>
      <c r="AVG684" s="176"/>
      <c r="AVH684" s="176"/>
      <c r="AVI684" s="177"/>
      <c r="AVJ684" s="177"/>
      <c r="AVK684" s="175"/>
      <c r="AVL684" s="175"/>
      <c r="AVM684" s="178"/>
      <c r="AVN684" s="175"/>
      <c r="AVO684" s="176"/>
      <c r="AVP684" s="176"/>
      <c r="AVQ684" s="177"/>
      <c r="AVR684" s="177"/>
      <c r="AVS684" s="175"/>
      <c r="AVT684" s="175"/>
      <c r="AVU684" s="178"/>
      <c r="AVV684" s="175"/>
      <c r="AVW684" s="176"/>
      <c r="AVX684" s="176"/>
      <c r="AVY684" s="177"/>
      <c r="AVZ684" s="177"/>
      <c r="AWA684" s="175"/>
      <c r="AWB684" s="175"/>
      <c r="AWC684" s="178"/>
      <c r="AWD684" s="175"/>
      <c r="AWE684" s="176"/>
      <c r="AWF684" s="176"/>
      <c r="AWG684" s="177"/>
      <c r="AWH684" s="177"/>
      <c r="AWI684" s="175"/>
      <c r="AWJ684" s="175"/>
      <c r="AWK684" s="178"/>
      <c r="AWL684" s="175"/>
      <c r="AWM684" s="176"/>
      <c r="AWN684" s="176"/>
      <c r="AWO684" s="177"/>
      <c r="AWP684" s="177"/>
      <c r="AWQ684" s="175"/>
      <c r="AWR684" s="175"/>
      <c r="AWS684" s="178"/>
      <c r="AWT684" s="175"/>
      <c r="AWU684" s="176"/>
      <c r="AWV684" s="176"/>
      <c r="AWW684" s="177"/>
      <c r="AWX684" s="177"/>
      <c r="AWY684" s="175"/>
      <c r="AWZ684" s="175"/>
      <c r="AXA684" s="178"/>
      <c r="AXB684" s="175"/>
      <c r="AXC684" s="176"/>
      <c r="AXD684" s="176"/>
      <c r="AXE684" s="177"/>
      <c r="AXF684" s="177"/>
      <c r="AXG684" s="175"/>
      <c r="AXH684" s="175"/>
      <c r="AXI684" s="178"/>
      <c r="AXJ684" s="175"/>
      <c r="AXK684" s="176"/>
      <c r="AXL684" s="176"/>
      <c r="AXM684" s="177"/>
      <c r="AXN684" s="177"/>
      <c r="AXO684" s="175"/>
      <c r="AXP684" s="175"/>
      <c r="AXQ684" s="178"/>
      <c r="AXR684" s="175"/>
      <c r="AXS684" s="176"/>
      <c r="AXT684" s="176"/>
      <c r="AXU684" s="177"/>
      <c r="AXV684" s="177"/>
      <c r="AXW684" s="175"/>
      <c r="AXX684" s="175"/>
      <c r="AXY684" s="178"/>
      <c r="AXZ684" s="175"/>
      <c r="AYA684" s="176"/>
      <c r="AYB684" s="176"/>
      <c r="AYC684" s="177"/>
      <c r="AYD684" s="177"/>
      <c r="AYE684" s="175"/>
      <c r="AYF684" s="175"/>
      <c r="AYG684" s="178"/>
      <c r="AYH684" s="175"/>
      <c r="AYI684" s="176"/>
      <c r="AYJ684" s="176"/>
      <c r="AYK684" s="177"/>
      <c r="AYL684" s="177"/>
      <c r="AYM684" s="175"/>
      <c r="AYN684" s="175"/>
      <c r="AYO684" s="178"/>
      <c r="AYP684" s="175"/>
      <c r="AYQ684" s="176"/>
      <c r="AYR684" s="176"/>
      <c r="AYS684" s="177"/>
      <c r="AYT684" s="177"/>
      <c r="AYU684" s="175"/>
      <c r="AYV684" s="175"/>
      <c r="AYW684" s="178"/>
      <c r="AYX684" s="175"/>
      <c r="AYY684" s="176"/>
      <c r="AYZ684" s="176"/>
      <c r="AZA684" s="177"/>
      <c r="AZB684" s="177"/>
      <c r="AZC684" s="175"/>
      <c r="AZD684" s="175"/>
      <c r="AZE684" s="178"/>
      <c r="AZF684" s="175"/>
      <c r="AZG684" s="176"/>
      <c r="AZH684" s="176"/>
      <c r="AZI684" s="177"/>
      <c r="AZJ684" s="177"/>
      <c r="AZK684" s="175"/>
      <c r="AZL684" s="175"/>
      <c r="AZM684" s="178"/>
      <c r="AZN684" s="175"/>
      <c r="AZO684" s="176"/>
      <c r="AZP684" s="176"/>
      <c r="AZQ684" s="177"/>
      <c r="AZR684" s="177"/>
      <c r="AZS684" s="175"/>
      <c r="AZT684" s="175"/>
      <c r="AZU684" s="178"/>
      <c r="AZV684" s="175"/>
      <c r="AZW684" s="176"/>
      <c r="AZX684" s="176"/>
      <c r="AZY684" s="177"/>
      <c r="AZZ684" s="177"/>
      <c r="BAA684" s="175"/>
      <c r="BAB684" s="175"/>
      <c r="BAC684" s="178"/>
      <c r="BAD684" s="175"/>
      <c r="BAE684" s="176"/>
      <c r="BAF684" s="176"/>
      <c r="BAG684" s="177"/>
      <c r="BAH684" s="177"/>
      <c r="BAI684" s="175"/>
      <c r="BAJ684" s="175"/>
      <c r="BAK684" s="178"/>
      <c r="BAL684" s="175"/>
      <c r="BAM684" s="176"/>
      <c r="BAN684" s="176"/>
      <c r="BAO684" s="177"/>
      <c r="BAP684" s="177"/>
      <c r="BAQ684" s="175"/>
      <c r="BAR684" s="175"/>
      <c r="BAS684" s="178"/>
      <c r="BAT684" s="175"/>
      <c r="BAU684" s="176"/>
      <c r="BAV684" s="176"/>
      <c r="BAW684" s="177"/>
      <c r="BAX684" s="177"/>
      <c r="BAY684" s="175"/>
      <c r="BAZ684" s="175"/>
      <c r="BBA684" s="178"/>
      <c r="BBB684" s="175"/>
      <c r="BBC684" s="176"/>
      <c r="BBD684" s="176"/>
      <c r="BBE684" s="177"/>
      <c r="BBF684" s="177"/>
      <c r="BBG684" s="175"/>
      <c r="BBH684" s="175"/>
      <c r="BBI684" s="178"/>
      <c r="BBJ684" s="175"/>
      <c r="BBK684" s="176"/>
      <c r="BBL684" s="176"/>
      <c r="BBM684" s="177"/>
      <c r="BBN684" s="177"/>
      <c r="BBO684" s="175"/>
      <c r="BBP684" s="175"/>
      <c r="BBQ684" s="178"/>
      <c r="BBR684" s="175"/>
      <c r="BBS684" s="176"/>
      <c r="BBT684" s="176"/>
      <c r="BBU684" s="177"/>
      <c r="BBV684" s="177"/>
      <c r="BBW684" s="175"/>
      <c r="BBX684" s="175"/>
      <c r="BBY684" s="178"/>
      <c r="BBZ684" s="175"/>
      <c r="BCA684" s="176"/>
      <c r="BCB684" s="176"/>
      <c r="BCC684" s="177"/>
      <c r="BCD684" s="177"/>
      <c r="BCE684" s="175"/>
      <c r="BCF684" s="175"/>
      <c r="BCG684" s="178"/>
      <c r="BCH684" s="175"/>
      <c r="BCI684" s="176"/>
      <c r="BCJ684" s="176"/>
      <c r="BCK684" s="177"/>
      <c r="BCL684" s="177"/>
      <c r="BCM684" s="175"/>
      <c r="BCN684" s="175"/>
      <c r="BCO684" s="178"/>
      <c r="BCP684" s="175"/>
      <c r="BCQ684" s="176"/>
      <c r="BCR684" s="176"/>
      <c r="BCS684" s="177"/>
      <c r="BCT684" s="177"/>
      <c r="BCU684" s="175"/>
      <c r="BCV684" s="175"/>
      <c r="BCW684" s="178"/>
      <c r="BCX684" s="175"/>
      <c r="BCY684" s="176"/>
      <c r="BCZ684" s="176"/>
      <c r="BDA684" s="177"/>
      <c r="BDB684" s="177"/>
      <c r="BDC684" s="175"/>
      <c r="BDD684" s="175"/>
      <c r="BDE684" s="178"/>
      <c r="BDF684" s="175"/>
      <c r="BDG684" s="176"/>
      <c r="BDH684" s="176"/>
      <c r="BDI684" s="177"/>
      <c r="BDJ684" s="177"/>
      <c r="BDK684" s="175"/>
      <c r="BDL684" s="175"/>
      <c r="BDM684" s="178"/>
      <c r="BDN684" s="175"/>
      <c r="BDO684" s="176"/>
      <c r="BDP684" s="176"/>
      <c r="BDQ684" s="177"/>
      <c r="BDR684" s="177"/>
      <c r="BDS684" s="175"/>
      <c r="BDT684" s="175"/>
      <c r="BDU684" s="178"/>
      <c r="BDV684" s="175"/>
      <c r="BDW684" s="176"/>
      <c r="BDX684" s="176"/>
      <c r="BDY684" s="177"/>
      <c r="BDZ684" s="177"/>
      <c r="BEA684" s="175"/>
      <c r="BEB684" s="175"/>
      <c r="BEC684" s="178"/>
      <c r="BED684" s="175"/>
      <c r="BEE684" s="176"/>
      <c r="BEF684" s="176"/>
      <c r="BEG684" s="177"/>
      <c r="BEH684" s="177"/>
      <c r="BEI684" s="175"/>
      <c r="BEJ684" s="175"/>
      <c r="BEK684" s="178"/>
      <c r="BEL684" s="175"/>
      <c r="BEM684" s="176"/>
      <c r="BEN684" s="176"/>
      <c r="BEO684" s="177"/>
      <c r="BEP684" s="177"/>
      <c r="BEQ684" s="175"/>
      <c r="BER684" s="175"/>
      <c r="BES684" s="178"/>
      <c r="BET684" s="175"/>
      <c r="BEU684" s="176"/>
      <c r="BEV684" s="176"/>
      <c r="BEW684" s="177"/>
      <c r="BEX684" s="177"/>
      <c r="BEY684" s="175"/>
      <c r="BEZ684" s="175"/>
      <c r="BFA684" s="178"/>
      <c r="BFB684" s="175"/>
      <c r="BFC684" s="176"/>
      <c r="BFD684" s="176"/>
      <c r="BFE684" s="177"/>
      <c r="BFF684" s="177"/>
      <c r="BFG684" s="175"/>
      <c r="BFH684" s="175"/>
      <c r="BFI684" s="178"/>
      <c r="BFJ684" s="175"/>
      <c r="BFK684" s="176"/>
      <c r="BFL684" s="176"/>
      <c r="BFM684" s="177"/>
      <c r="BFN684" s="177"/>
      <c r="BFO684" s="175"/>
      <c r="BFP684" s="175"/>
      <c r="BFQ684" s="178"/>
      <c r="BFR684" s="175"/>
      <c r="BFS684" s="176"/>
      <c r="BFT684" s="176"/>
      <c r="BFU684" s="177"/>
      <c r="BFV684" s="177"/>
      <c r="BFW684" s="175"/>
      <c r="BFX684" s="175"/>
      <c r="BFY684" s="178"/>
      <c r="BFZ684" s="175"/>
      <c r="BGA684" s="176"/>
      <c r="BGB684" s="176"/>
      <c r="BGC684" s="177"/>
      <c r="BGD684" s="177"/>
      <c r="BGE684" s="175"/>
      <c r="BGF684" s="175"/>
      <c r="BGG684" s="178"/>
      <c r="BGH684" s="175"/>
      <c r="BGI684" s="176"/>
      <c r="BGJ684" s="176"/>
      <c r="BGK684" s="177"/>
      <c r="BGL684" s="177"/>
      <c r="BGM684" s="175"/>
      <c r="BGN684" s="175"/>
      <c r="BGO684" s="178"/>
      <c r="BGP684" s="175"/>
      <c r="BGQ684" s="176"/>
      <c r="BGR684" s="176"/>
      <c r="BGS684" s="177"/>
      <c r="BGT684" s="177"/>
      <c r="BGU684" s="175"/>
      <c r="BGV684" s="175"/>
      <c r="BGW684" s="178"/>
      <c r="BGX684" s="175"/>
      <c r="BGY684" s="176"/>
      <c r="BGZ684" s="176"/>
      <c r="BHA684" s="177"/>
      <c r="BHB684" s="177"/>
      <c r="BHC684" s="175"/>
      <c r="BHD684" s="175"/>
      <c r="BHE684" s="178"/>
      <c r="BHF684" s="175"/>
      <c r="BHG684" s="176"/>
      <c r="BHH684" s="176"/>
      <c r="BHI684" s="177"/>
      <c r="BHJ684" s="177"/>
      <c r="BHK684" s="175"/>
      <c r="BHL684" s="175"/>
      <c r="BHM684" s="178"/>
      <c r="BHN684" s="175"/>
      <c r="BHO684" s="176"/>
      <c r="BHP684" s="176"/>
      <c r="BHQ684" s="177"/>
      <c r="BHR684" s="177"/>
      <c r="BHS684" s="175"/>
      <c r="BHT684" s="175"/>
      <c r="BHU684" s="178"/>
      <c r="BHV684" s="175"/>
      <c r="BHW684" s="176"/>
      <c r="BHX684" s="176"/>
      <c r="BHY684" s="177"/>
      <c r="BHZ684" s="177"/>
      <c r="BIA684" s="175"/>
      <c r="BIB684" s="175"/>
      <c r="BIC684" s="178"/>
      <c r="BID684" s="175"/>
      <c r="BIE684" s="176"/>
      <c r="BIF684" s="176"/>
      <c r="BIG684" s="177"/>
      <c r="BIH684" s="177"/>
      <c r="BII684" s="175"/>
      <c r="BIJ684" s="175"/>
      <c r="BIK684" s="178"/>
      <c r="BIL684" s="175"/>
      <c r="BIM684" s="176"/>
      <c r="BIN684" s="176"/>
      <c r="BIO684" s="177"/>
      <c r="BIP684" s="177"/>
      <c r="BIQ684" s="175"/>
      <c r="BIR684" s="175"/>
      <c r="BIS684" s="178"/>
      <c r="BIT684" s="175"/>
      <c r="BIU684" s="176"/>
      <c r="BIV684" s="176"/>
      <c r="BIW684" s="177"/>
      <c r="BIX684" s="177"/>
      <c r="BIY684" s="175"/>
      <c r="BIZ684" s="175"/>
      <c r="BJA684" s="178"/>
      <c r="BJB684" s="175"/>
      <c r="BJC684" s="176"/>
      <c r="BJD684" s="176"/>
      <c r="BJE684" s="177"/>
      <c r="BJF684" s="177"/>
      <c r="BJG684" s="175"/>
      <c r="BJH684" s="175"/>
      <c r="BJI684" s="178"/>
      <c r="BJJ684" s="175"/>
      <c r="BJK684" s="176"/>
      <c r="BJL684" s="176"/>
      <c r="BJM684" s="177"/>
      <c r="BJN684" s="177"/>
      <c r="BJO684" s="175"/>
      <c r="BJP684" s="175"/>
      <c r="BJQ684" s="178"/>
      <c r="BJR684" s="175"/>
      <c r="BJS684" s="176"/>
      <c r="BJT684" s="176"/>
      <c r="BJU684" s="177"/>
      <c r="BJV684" s="177"/>
      <c r="BJW684" s="175"/>
      <c r="BJX684" s="175"/>
      <c r="BJY684" s="178"/>
      <c r="BJZ684" s="175"/>
      <c r="BKA684" s="176"/>
      <c r="BKB684" s="176"/>
      <c r="BKC684" s="177"/>
      <c r="BKD684" s="177"/>
      <c r="BKE684" s="175"/>
      <c r="BKF684" s="175"/>
      <c r="BKG684" s="178"/>
      <c r="BKH684" s="175"/>
      <c r="BKI684" s="176"/>
      <c r="BKJ684" s="176"/>
      <c r="BKK684" s="177"/>
      <c r="BKL684" s="177"/>
      <c r="BKM684" s="175"/>
      <c r="BKN684" s="175"/>
      <c r="BKO684" s="178"/>
      <c r="BKP684" s="175"/>
      <c r="BKQ684" s="176"/>
      <c r="BKR684" s="176"/>
      <c r="BKS684" s="177"/>
      <c r="BKT684" s="177"/>
      <c r="BKU684" s="175"/>
      <c r="BKV684" s="175"/>
      <c r="BKW684" s="178"/>
      <c r="BKX684" s="175"/>
      <c r="BKY684" s="176"/>
      <c r="BKZ684" s="176"/>
      <c r="BLA684" s="177"/>
      <c r="BLB684" s="177"/>
      <c r="BLC684" s="175"/>
      <c r="BLD684" s="175"/>
      <c r="BLE684" s="178"/>
      <c r="BLF684" s="175"/>
      <c r="BLG684" s="176"/>
      <c r="BLH684" s="176"/>
      <c r="BLI684" s="177"/>
      <c r="BLJ684" s="177"/>
      <c r="BLK684" s="175"/>
      <c r="BLL684" s="175"/>
      <c r="BLM684" s="178"/>
      <c r="BLN684" s="175"/>
      <c r="BLO684" s="176"/>
      <c r="BLP684" s="176"/>
      <c r="BLQ684" s="177"/>
      <c r="BLR684" s="177"/>
      <c r="BLS684" s="175"/>
      <c r="BLT684" s="175"/>
      <c r="BLU684" s="178"/>
      <c r="BLV684" s="175"/>
      <c r="BLW684" s="176"/>
      <c r="BLX684" s="176"/>
      <c r="BLY684" s="177"/>
      <c r="BLZ684" s="177"/>
      <c r="BMA684" s="175"/>
      <c r="BMB684" s="175"/>
      <c r="BMC684" s="178"/>
      <c r="BMD684" s="175"/>
      <c r="BME684" s="176"/>
      <c r="BMF684" s="176"/>
      <c r="BMG684" s="177"/>
      <c r="BMH684" s="177"/>
      <c r="BMI684" s="175"/>
      <c r="BMJ684" s="175"/>
      <c r="BMK684" s="178"/>
      <c r="BML684" s="175"/>
      <c r="BMM684" s="176"/>
      <c r="BMN684" s="176"/>
      <c r="BMO684" s="177"/>
      <c r="BMP684" s="177"/>
      <c r="BMQ684" s="175"/>
      <c r="BMR684" s="175"/>
      <c r="BMS684" s="178"/>
      <c r="BMT684" s="175"/>
      <c r="BMU684" s="176"/>
      <c r="BMV684" s="176"/>
      <c r="BMW684" s="177"/>
      <c r="BMX684" s="177"/>
      <c r="BMY684" s="175"/>
      <c r="BMZ684" s="175"/>
      <c r="BNA684" s="178"/>
      <c r="BNB684" s="175"/>
      <c r="BNC684" s="176"/>
      <c r="BND684" s="176"/>
      <c r="BNE684" s="177"/>
      <c r="BNF684" s="177"/>
      <c r="BNG684" s="175"/>
      <c r="BNH684" s="175"/>
      <c r="BNI684" s="178"/>
      <c r="BNJ684" s="175"/>
      <c r="BNK684" s="176"/>
      <c r="BNL684" s="176"/>
      <c r="BNM684" s="177"/>
      <c r="BNN684" s="177"/>
      <c r="BNO684" s="175"/>
      <c r="BNP684" s="175"/>
      <c r="BNQ684" s="178"/>
      <c r="BNR684" s="175"/>
      <c r="BNS684" s="176"/>
      <c r="BNT684" s="176"/>
      <c r="BNU684" s="177"/>
      <c r="BNV684" s="177"/>
      <c r="BNW684" s="175"/>
      <c r="BNX684" s="175"/>
      <c r="BNY684" s="178"/>
      <c r="BNZ684" s="175"/>
      <c r="BOA684" s="176"/>
      <c r="BOB684" s="176"/>
      <c r="BOC684" s="177"/>
      <c r="BOD684" s="177"/>
      <c r="BOE684" s="175"/>
      <c r="BOF684" s="175"/>
      <c r="BOG684" s="178"/>
      <c r="BOH684" s="175"/>
      <c r="BOI684" s="176"/>
      <c r="BOJ684" s="176"/>
      <c r="BOK684" s="177"/>
      <c r="BOL684" s="177"/>
      <c r="BOM684" s="175"/>
      <c r="BON684" s="175"/>
      <c r="BOO684" s="178"/>
      <c r="BOP684" s="175"/>
      <c r="BOQ684" s="176"/>
      <c r="BOR684" s="176"/>
      <c r="BOS684" s="177"/>
      <c r="BOT684" s="177"/>
      <c r="BOU684" s="175"/>
      <c r="BOV684" s="175"/>
      <c r="BOW684" s="178"/>
      <c r="BOX684" s="175"/>
      <c r="BOY684" s="176"/>
      <c r="BOZ684" s="176"/>
      <c r="BPA684" s="177"/>
      <c r="BPB684" s="177"/>
      <c r="BPC684" s="175"/>
      <c r="BPD684" s="175"/>
      <c r="BPE684" s="178"/>
      <c r="BPF684" s="175"/>
      <c r="BPG684" s="176"/>
      <c r="BPH684" s="176"/>
      <c r="BPI684" s="177"/>
      <c r="BPJ684" s="177"/>
      <c r="BPK684" s="175"/>
      <c r="BPL684" s="175"/>
      <c r="BPM684" s="178"/>
      <c r="BPN684" s="175"/>
      <c r="BPO684" s="176"/>
      <c r="BPP684" s="176"/>
      <c r="BPQ684" s="177"/>
      <c r="BPR684" s="177"/>
      <c r="BPS684" s="175"/>
      <c r="BPT684" s="175"/>
      <c r="BPU684" s="178"/>
      <c r="BPV684" s="175"/>
      <c r="BPW684" s="176"/>
      <c r="BPX684" s="176"/>
      <c r="BPY684" s="177"/>
      <c r="BPZ684" s="177"/>
      <c r="BQA684" s="175"/>
      <c r="BQB684" s="175"/>
      <c r="BQC684" s="178"/>
      <c r="BQD684" s="175"/>
      <c r="BQE684" s="176"/>
      <c r="BQF684" s="176"/>
      <c r="BQG684" s="177"/>
      <c r="BQH684" s="177"/>
      <c r="BQI684" s="175"/>
      <c r="BQJ684" s="175"/>
      <c r="BQK684" s="178"/>
      <c r="BQL684" s="175"/>
      <c r="BQM684" s="176"/>
      <c r="BQN684" s="176"/>
      <c r="BQO684" s="177"/>
      <c r="BQP684" s="177"/>
      <c r="BQQ684" s="175"/>
      <c r="BQR684" s="175"/>
      <c r="BQS684" s="178"/>
      <c r="BQT684" s="175"/>
      <c r="BQU684" s="176"/>
      <c r="BQV684" s="176"/>
      <c r="BQW684" s="177"/>
      <c r="BQX684" s="177"/>
      <c r="BQY684" s="175"/>
      <c r="BQZ684" s="175"/>
      <c r="BRA684" s="178"/>
      <c r="BRB684" s="175"/>
      <c r="BRC684" s="176"/>
      <c r="BRD684" s="176"/>
      <c r="BRE684" s="177"/>
      <c r="BRF684" s="177"/>
      <c r="BRG684" s="175"/>
      <c r="BRH684" s="175"/>
      <c r="BRI684" s="178"/>
      <c r="BRJ684" s="175"/>
      <c r="BRK684" s="176"/>
      <c r="BRL684" s="176"/>
      <c r="BRM684" s="177"/>
      <c r="BRN684" s="177"/>
      <c r="BRO684" s="175"/>
      <c r="BRP684" s="175"/>
      <c r="BRQ684" s="178"/>
      <c r="BRR684" s="175"/>
      <c r="BRS684" s="176"/>
      <c r="BRT684" s="176"/>
      <c r="BRU684" s="177"/>
      <c r="BRV684" s="177"/>
      <c r="BRW684" s="175"/>
      <c r="BRX684" s="175"/>
      <c r="BRY684" s="178"/>
      <c r="BRZ684" s="175"/>
      <c r="BSA684" s="176"/>
      <c r="BSB684" s="176"/>
      <c r="BSC684" s="177"/>
      <c r="BSD684" s="177"/>
      <c r="BSE684" s="175"/>
      <c r="BSF684" s="175"/>
      <c r="BSG684" s="178"/>
      <c r="BSH684" s="175"/>
      <c r="BSI684" s="176"/>
      <c r="BSJ684" s="176"/>
      <c r="BSK684" s="177"/>
      <c r="BSL684" s="177"/>
      <c r="BSM684" s="175"/>
      <c r="BSN684" s="175"/>
      <c r="BSO684" s="178"/>
      <c r="BSP684" s="175"/>
      <c r="BSQ684" s="176"/>
      <c r="BSR684" s="176"/>
      <c r="BSS684" s="177"/>
      <c r="BST684" s="177"/>
      <c r="BSU684" s="175"/>
      <c r="BSV684" s="175"/>
      <c r="BSW684" s="178"/>
      <c r="BSX684" s="175"/>
      <c r="BSY684" s="176"/>
      <c r="BSZ684" s="176"/>
      <c r="BTA684" s="177"/>
      <c r="BTB684" s="177"/>
      <c r="BTC684" s="175"/>
      <c r="BTD684" s="175"/>
      <c r="BTE684" s="178"/>
      <c r="BTF684" s="175"/>
      <c r="BTG684" s="176"/>
      <c r="BTH684" s="176"/>
      <c r="BTI684" s="177"/>
      <c r="BTJ684" s="177"/>
      <c r="BTK684" s="175"/>
      <c r="BTL684" s="175"/>
      <c r="BTM684" s="178"/>
      <c r="BTN684" s="175"/>
      <c r="BTO684" s="176"/>
      <c r="BTP684" s="176"/>
      <c r="BTQ684" s="177"/>
      <c r="BTR684" s="177"/>
      <c r="BTS684" s="175"/>
      <c r="BTT684" s="175"/>
      <c r="BTU684" s="178"/>
      <c r="BTV684" s="175"/>
      <c r="BTW684" s="176"/>
      <c r="BTX684" s="176"/>
      <c r="BTY684" s="177"/>
      <c r="BTZ684" s="177"/>
      <c r="BUA684" s="175"/>
      <c r="BUB684" s="175"/>
      <c r="BUC684" s="178"/>
      <c r="BUD684" s="175"/>
      <c r="BUE684" s="176"/>
      <c r="BUF684" s="176"/>
      <c r="BUG684" s="177"/>
      <c r="BUH684" s="177"/>
      <c r="BUI684" s="175"/>
      <c r="BUJ684" s="175"/>
      <c r="BUK684" s="178"/>
      <c r="BUL684" s="175"/>
      <c r="BUM684" s="176"/>
      <c r="BUN684" s="176"/>
      <c r="BUO684" s="177"/>
      <c r="BUP684" s="177"/>
      <c r="BUQ684" s="175"/>
      <c r="BUR684" s="175"/>
      <c r="BUS684" s="178"/>
      <c r="BUT684" s="175"/>
      <c r="BUU684" s="176"/>
      <c r="BUV684" s="176"/>
      <c r="BUW684" s="177"/>
      <c r="BUX684" s="177"/>
      <c r="BUY684" s="175"/>
      <c r="BUZ684" s="175"/>
      <c r="BVA684" s="178"/>
      <c r="BVB684" s="175"/>
      <c r="BVC684" s="176"/>
      <c r="BVD684" s="176"/>
      <c r="BVE684" s="177"/>
      <c r="BVF684" s="177"/>
      <c r="BVG684" s="175"/>
      <c r="BVH684" s="175"/>
      <c r="BVI684" s="178"/>
      <c r="BVJ684" s="175"/>
      <c r="BVK684" s="176"/>
      <c r="BVL684" s="176"/>
      <c r="BVM684" s="177"/>
      <c r="BVN684" s="177"/>
      <c r="BVO684" s="175"/>
      <c r="BVP684" s="175"/>
      <c r="BVQ684" s="178"/>
      <c r="BVR684" s="175"/>
      <c r="BVS684" s="176"/>
      <c r="BVT684" s="176"/>
      <c r="BVU684" s="177"/>
      <c r="BVV684" s="177"/>
      <c r="BVW684" s="175"/>
      <c r="BVX684" s="175"/>
      <c r="BVY684" s="178"/>
      <c r="BVZ684" s="175"/>
      <c r="BWA684" s="176"/>
      <c r="BWB684" s="176"/>
      <c r="BWC684" s="177"/>
      <c r="BWD684" s="177"/>
      <c r="BWE684" s="175"/>
      <c r="BWF684" s="175"/>
      <c r="BWG684" s="178"/>
      <c r="BWH684" s="175"/>
      <c r="BWI684" s="176"/>
      <c r="BWJ684" s="176"/>
      <c r="BWK684" s="177"/>
      <c r="BWL684" s="177"/>
      <c r="BWM684" s="175"/>
      <c r="BWN684" s="175"/>
      <c r="BWO684" s="178"/>
      <c r="BWP684" s="175"/>
      <c r="BWQ684" s="176"/>
      <c r="BWR684" s="176"/>
      <c r="BWS684" s="177"/>
      <c r="BWT684" s="177"/>
      <c r="BWU684" s="175"/>
      <c r="BWV684" s="175"/>
      <c r="BWW684" s="178"/>
      <c r="BWX684" s="175"/>
      <c r="BWY684" s="176"/>
      <c r="BWZ684" s="176"/>
      <c r="BXA684" s="177"/>
      <c r="BXB684" s="177"/>
      <c r="BXC684" s="175"/>
      <c r="BXD684" s="175"/>
      <c r="BXE684" s="178"/>
      <c r="BXF684" s="175"/>
      <c r="BXG684" s="176"/>
      <c r="BXH684" s="176"/>
      <c r="BXI684" s="177"/>
      <c r="BXJ684" s="177"/>
      <c r="BXK684" s="175"/>
      <c r="BXL684" s="175"/>
      <c r="BXM684" s="178"/>
      <c r="BXN684" s="175"/>
      <c r="BXO684" s="176"/>
      <c r="BXP684" s="176"/>
      <c r="BXQ684" s="177"/>
      <c r="BXR684" s="177"/>
      <c r="BXS684" s="175"/>
      <c r="BXT684" s="175"/>
      <c r="BXU684" s="178"/>
      <c r="BXV684" s="175"/>
      <c r="BXW684" s="176"/>
      <c r="BXX684" s="176"/>
      <c r="BXY684" s="177"/>
      <c r="BXZ684" s="177"/>
      <c r="BYA684" s="175"/>
      <c r="BYB684" s="175"/>
      <c r="BYC684" s="178"/>
      <c r="BYD684" s="175"/>
      <c r="BYE684" s="176"/>
      <c r="BYF684" s="176"/>
      <c r="BYG684" s="177"/>
      <c r="BYH684" s="177"/>
      <c r="BYI684" s="175"/>
      <c r="BYJ684" s="175"/>
      <c r="BYK684" s="178"/>
      <c r="BYL684" s="175"/>
      <c r="BYM684" s="176"/>
      <c r="BYN684" s="176"/>
      <c r="BYO684" s="177"/>
      <c r="BYP684" s="177"/>
      <c r="BYQ684" s="175"/>
      <c r="BYR684" s="175"/>
      <c r="BYS684" s="178"/>
      <c r="BYT684" s="175"/>
      <c r="BYU684" s="176"/>
      <c r="BYV684" s="176"/>
      <c r="BYW684" s="177"/>
      <c r="BYX684" s="177"/>
      <c r="BYY684" s="175"/>
      <c r="BYZ684" s="175"/>
      <c r="BZA684" s="178"/>
      <c r="BZB684" s="175"/>
      <c r="BZC684" s="176"/>
      <c r="BZD684" s="176"/>
      <c r="BZE684" s="177"/>
      <c r="BZF684" s="177"/>
      <c r="BZG684" s="175"/>
      <c r="BZH684" s="175"/>
      <c r="BZI684" s="178"/>
      <c r="BZJ684" s="175"/>
      <c r="BZK684" s="176"/>
      <c r="BZL684" s="176"/>
      <c r="BZM684" s="177"/>
      <c r="BZN684" s="177"/>
      <c r="BZO684" s="175"/>
      <c r="BZP684" s="175"/>
      <c r="BZQ684" s="178"/>
      <c r="BZR684" s="175"/>
      <c r="BZS684" s="176"/>
      <c r="BZT684" s="176"/>
      <c r="BZU684" s="177"/>
      <c r="BZV684" s="177"/>
      <c r="BZW684" s="175"/>
      <c r="BZX684" s="175"/>
      <c r="BZY684" s="178"/>
      <c r="BZZ684" s="175"/>
      <c r="CAA684" s="176"/>
      <c r="CAB684" s="176"/>
      <c r="CAC684" s="177"/>
      <c r="CAD684" s="177"/>
      <c r="CAE684" s="175"/>
      <c r="CAF684" s="175"/>
      <c r="CAG684" s="178"/>
      <c r="CAH684" s="175"/>
      <c r="CAI684" s="176"/>
      <c r="CAJ684" s="176"/>
      <c r="CAK684" s="177"/>
      <c r="CAL684" s="177"/>
      <c r="CAM684" s="175"/>
      <c r="CAN684" s="175"/>
      <c r="CAO684" s="178"/>
      <c r="CAP684" s="175"/>
      <c r="CAQ684" s="176"/>
      <c r="CAR684" s="176"/>
      <c r="CAS684" s="177"/>
      <c r="CAT684" s="177"/>
      <c r="CAU684" s="175"/>
      <c r="CAV684" s="175"/>
      <c r="CAW684" s="178"/>
      <c r="CAX684" s="175"/>
      <c r="CAY684" s="176"/>
      <c r="CAZ684" s="176"/>
      <c r="CBA684" s="177"/>
      <c r="CBB684" s="177"/>
      <c r="CBC684" s="175"/>
      <c r="CBD684" s="175"/>
      <c r="CBE684" s="178"/>
      <c r="CBF684" s="175"/>
      <c r="CBG684" s="176"/>
      <c r="CBH684" s="176"/>
      <c r="CBI684" s="177"/>
      <c r="CBJ684" s="177"/>
      <c r="CBK684" s="175"/>
      <c r="CBL684" s="175"/>
      <c r="CBM684" s="178"/>
      <c r="CBN684" s="175"/>
      <c r="CBO684" s="176"/>
      <c r="CBP684" s="176"/>
      <c r="CBQ684" s="177"/>
      <c r="CBR684" s="177"/>
      <c r="CBS684" s="175"/>
      <c r="CBT684" s="175"/>
      <c r="CBU684" s="178"/>
      <c r="CBV684" s="175"/>
      <c r="CBW684" s="176"/>
      <c r="CBX684" s="176"/>
      <c r="CBY684" s="177"/>
      <c r="CBZ684" s="177"/>
      <c r="CCA684" s="175"/>
      <c r="CCB684" s="175"/>
      <c r="CCC684" s="178"/>
      <c r="CCD684" s="175"/>
      <c r="CCE684" s="176"/>
      <c r="CCF684" s="176"/>
      <c r="CCG684" s="177"/>
      <c r="CCH684" s="177"/>
      <c r="CCI684" s="175"/>
      <c r="CCJ684" s="175"/>
      <c r="CCK684" s="178"/>
      <c r="CCL684" s="175"/>
      <c r="CCM684" s="176"/>
      <c r="CCN684" s="176"/>
      <c r="CCO684" s="177"/>
      <c r="CCP684" s="177"/>
      <c r="CCQ684" s="175"/>
      <c r="CCR684" s="175"/>
      <c r="CCS684" s="178"/>
      <c r="CCT684" s="175"/>
      <c r="CCU684" s="176"/>
      <c r="CCV684" s="176"/>
      <c r="CCW684" s="177"/>
      <c r="CCX684" s="177"/>
      <c r="CCY684" s="175"/>
      <c r="CCZ684" s="175"/>
      <c r="CDA684" s="178"/>
      <c r="CDB684" s="175"/>
      <c r="CDC684" s="176"/>
      <c r="CDD684" s="176"/>
      <c r="CDE684" s="177"/>
      <c r="CDF684" s="177"/>
      <c r="CDG684" s="175"/>
      <c r="CDH684" s="175"/>
      <c r="CDI684" s="178"/>
      <c r="CDJ684" s="175"/>
      <c r="CDK684" s="176"/>
      <c r="CDL684" s="176"/>
      <c r="CDM684" s="177"/>
      <c r="CDN684" s="177"/>
      <c r="CDO684" s="175"/>
      <c r="CDP684" s="175"/>
      <c r="CDQ684" s="178"/>
      <c r="CDR684" s="175"/>
      <c r="CDS684" s="176"/>
      <c r="CDT684" s="176"/>
      <c r="CDU684" s="177"/>
      <c r="CDV684" s="177"/>
      <c r="CDW684" s="175"/>
      <c r="CDX684" s="175"/>
      <c r="CDY684" s="178"/>
      <c r="CDZ684" s="175"/>
      <c r="CEA684" s="176"/>
      <c r="CEB684" s="176"/>
      <c r="CEC684" s="177"/>
      <c r="CED684" s="177"/>
      <c r="CEE684" s="175"/>
      <c r="CEF684" s="175"/>
      <c r="CEG684" s="178"/>
      <c r="CEH684" s="175"/>
      <c r="CEI684" s="176"/>
      <c r="CEJ684" s="176"/>
      <c r="CEK684" s="177"/>
      <c r="CEL684" s="177"/>
      <c r="CEM684" s="175"/>
      <c r="CEN684" s="175"/>
      <c r="CEO684" s="178"/>
      <c r="CEP684" s="175"/>
      <c r="CEQ684" s="176"/>
      <c r="CER684" s="176"/>
      <c r="CES684" s="177"/>
      <c r="CET684" s="177"/>
      <c r="CEU684" s="175"/>
      <c r="CEV684" s="175"/>
      <c r="CEW684" s="178"/>
      <c r="CEX684" s="175"/>
      <c r="CEY684" s="176"/>
      <c r="CEZ684" s="176"/>
      <c r="CFA684" s="177"/>
      <c r="CFB684" s="177"/>
      <c r="CFC684" s="175"/>
      <c r="CFD684" s="175"/>
      <c r="CFE684" s="178"/>
      <c r="CFF684" s="175"/>
      <c r="CFG684" s="176"/>
      <c r="CFH684" s="176"/>
      <c r="CFI684" s="177"/>
      <c r="CFJ684" s="177"/>
      <c r="CFK684" s="175"/>
      <c r="CFL684" s="175"/>
      <c r="CFM684" s="178"/>
      <c r="CFN684" s="175"/>
      <c r="CFO684" s="176"/>
      <c r="CFP684" s="176"/>
      <c r="CFQ684" s="177"/>
      <c r="CFR684" s="177"/>
      <c r="CFS684" s="175"/>
      <c r="CFT684" s="175"/>
      <c r="CFU684" s="178"/>
      <c r="CFV684" s="175"/>
      <c r="CFW684" s="176"/>
      <c r="CFX684" s="176"/>
      <c r="CFY684" s="177"/>
      <c r="CFZ684" s="177"/>
      <c r="CGA684" s="175"/>
      <c r="CGB684" s="175"/>
      <c r="CGC684" s="178"/>
      <c r="CGD684" s="175"/>
      <c r="CGE684" s="176"/>
      <c r="CGF684" s="176"/>
      <c r="CGG684" s="177"/>
      <c r="CGH684" s="177"/>
      <c r="CGI684" s="175"/>
      <c r="CGJ684" s="175"/>
      <c r="CGK684" s="178"/>
      <c r="CGL684" s="175"/>
      <c r="CGM684" s="176"/>
      <c r="CGN684" s="176"/>
      <c r="CGO684" s="177"/>
      <c r="CGP684" s="177"/>
      <c r="CGQ684" s="175"/>
      <c r="CGR684" s="175"/>
      <c r="CGS684" s="178"/>
      <c r="CGT684" s="175"/>
      <c r="CGU684" s="176"/>
      <c r="CGV684" s="176"/>
      <c r="CGW684" s="177"/>
      <c r="CGX684" s="177"/>
      <c r="CGY684" s="175"/>
      <c r="CGZ684" s="175"/>
      <c r="CHA684" s="178"/>
      <c r="CHB684" s="175"/>
      <c r="CHC684" s="176"/>
      <c r="CHD684" s="176"/>
      <c r="CHE684" s="177"/>
      <c r="CHF684" s="177"/>
      <c r="CHG684" s="175"/>
      <c r="CHH684" s="175"/>
      <c r="CHI684" s="178"/>
      <c r="CHJ684" s="175"/>
      <c r="CHK684" s="176"/>
      <c r="CHL684" s="176"/>
      <c r="CHM684" s="177"/>
      <c r="CHN684" s="177"/>
      <c r="CHO684" s="175"/>
      <c r="CHP684" s="175"/>
      <c r="CHQ684" s="178"/>
      <c r="CHR684" s="175"/>
      <c r="CHS684" s="176"/>
      <c r="CHT684" s="176"/>
      <c r="CHU684" s="177"/>
      <c r="CHV684" s="177"/>
      <c r="CHW684" s="175"/>
      <c r="CHX684" s="175"/>
      <c r="CHY684" s="178"/>
      <c r="CHZ684" s="175"/>
      <c r="CIA684" s="176"/>
      <c r="CIB684" s="176"/>
      <c r="CIC684" s="177"/>
      <c r="CID684" s="177"/>
      <c r="CIE684" s="175"/>
      <c r="CIF684" s="175"/>
      <c r="CIG684" s="178"/>
      <c r="CIH684" s="175"/>
      <c r="CII684" s="176"/>
      <c r="CIJ684" s="176"/>
      <c r="CIK684" s="177"/>
      <c r="CIL684" s="177"/>
      <c r="CIM684" s="175"/>
      <c r="CIN684" s="175"/>
      <c r="CIO684" s="178"/>
      <c r="CIP684" s="175"/>
      <c r="CIQ684" s="176"/>
      <c r="CIR684" s="176"/>
      <c r="CIS684" s="177"/>
      <c r="CIT684" s="177"/>
      <c r="CIU684" s="175"/>
      <c r="CIV684" s="175"/>
      <c r="CIW684" s="178"/>
      <c r="CIX684" s="175"/>
      <c r="CIY684" s="176"/>
      <c r="CIZ684" s="176"/>
      <c r="CJA684" s="177"/>
      <c r="CJB684" s="177"/>
      <c r="CJC684" s="175"/>
      <c r="CJD684" s="175"/>
      <c r="CJE684" s="178"/>
      <c r="CJF684" s="175"/>
      <c r="CJG684" s="176"/>
      <c r="CJH684" s="176"/>
      <c r="CJI684" s="177"/>
      <c r="CJJ684" s="177"/>
      <c r="CJK684" s="175"/>
      <c r="CJL684" s="175"/>
      <c r="CJM684" s="178"/>
      <c r="CJN684" s="175"/>
      <c r="CJO684" s="176"/>
      <c r="CJP684" s="176"/>
      <c r="CJQ684" s="177"/>
      <c r="CJR684" s="177"/>
      <c r="CJS684" s="175"/>
      <c r="CJT684" s="175"/>
      <c r="CJU684" s="178"/>
      <c r="CJV684" s="175"/>
      <c r="CJW684" s="176"/>
      <c r="CJX684" s="176"/>
      <c r="CJY684" s="177"/>
      <c r="CJZ684" s="177"/>
      <c r="CKA684" s="175"/>
      <c r="CKB684" s="175"/>
      <c r="CKC684" s="178"/>
      <c r="CKD684" s="175"/>
      <c r="CKE684" s="176"/>
      <c r="CKF684" s="176"/>
      <c r="CKG684" s="177"/>
      <c r="CKH684" s="177"/>
      <c r="CKI684" s="175"/>
      <c r="CKJ684" s="175"/>
      <c r="CKK684" s="178"/>
      <c r="CKL684" s="175"/>
      <c r="CKM684" s="176"/>
      <c r="CKN684" s="176"/>
      <c r="CKO684" s="177"/>
      <c r="CKP684" s="177"/>
      <c r="CKQ684" s="175"/>
      <c r="CKR684" s="175"/>
      <c r="CKS684" s="178"/>
      <c r="CKT684" s="175"/>
      <c r="CKU684" s="176"/>
      <c r="CKV684" s="176"/>
      <c r="CKW684" s="177"/>
      <c r="CKX684" s="177"/>
      <c r="CKY684" s="175"/>
      <c r="CKZ684" s="175"/>
      <c r="CLA684" s="178"/>
      <c r="CLB684" s="175"/>
      <c r="CLC684" s="176"/>
      <c r="CLD684" s="176"/>
      <c r="CLE684" s="177"/>
      <c r="CLF684" s="177"/>
      <c r="CLG684" s="175"/>
      <c r="CLH684" s="175"/>
      <c r="CLI684" s="178"/>
      <c r="CLJ684" s="175"/>
      <c r="CLK684" s="176"/>
      <c r="CLL684" s="176"/>
      <c r="CLM684" s="177"/>
      <c r="CLN684" s="177"/>
      <c r="CLO684" s="175"/>
      <c r="CLP684" s="175"/>
      <c r="CLQ684" s="178"/>
      <c r="CLR684" s="175"/>
      <c r="CLS684" s="176"/>
      <c r="CLT684" s="176"/>
      <c r="CLU684" s="177"/>
      <c r="CLV684" s="177"/>
      <c r="CLW684" s="175"/>
      <c r="CLX684" s="175"/>
      <c r="CLY684" s="178"/>
      <c r="CLZ684" s="175"/>
      <c r="CMA684" s="176"/>
      <c r="CMB684" s="176"/>
      <c r="CMC684" s="177"/>
      <c r="CMD684" s="177"/>
      <c r="CME684" s="175"/>
      <c r="CMF684" s="175"/>
      <c r="CMG684" s="178"/>
      <c r="CMH684" s="175"/>
      <c r="CMI684" s="176"/>
      <c r="CMJ684" s="176"/>
      <c r="CMK684" s="177"/>
      <c r="CML684" s="177"/>
      <c r="CMM684" s="175"/>
      <c r="CMN684" s="175"/>
      <c r="CMO684" s="178"/>
      <c r="CMP684" s="175"/>
      <c r="CMQ684" s="176"/>
      <c r="CMR684" s="176"/>
      <c r="CMS684" s="177"/>
      <c r="CMT684" s="177"/>
      <c r="CMU684" s="175"/>
      <c r="CMV684" s="175"/>
      <c r="CMW684" s="178"/>
      <c r="CMX684" s="175"/>
      <c r="CMY684" s="176"/>
      <c r="CMZ684" s="176"/>
      <c r="CNA684" s="177"/>
      <c r="CNB684" s="177"/>
      <c r="CNC684" s="175"/>
      <c r="CND684" s="175"/>
      <c r="CNE684" s="178"/>
      <c r="CNF684" s="175"/>
      <c r="CNG684" s="176"/>
      <c r="CNH684" s="176"/>
      <c r="CNI684" s="177"/>
      <c r="CNJ684" s="177"/>
      <c r="CNK684" s="175"/>
      <c r="CNL684" s="175"/>
      <c r="CNM684" s="178"/>
      <c r="CNN684" s="175"/>
      <c r="CNO684" s="176"/>
      <c r="CNP684" s="176"/>
      <c r="CNQ684" s="177"/>
      <c r="CNR684" s="177"/>
      <c r="CNS684" s="175"/>
      <c r="CNT684" s="175"/>
      <c r="CNU684" s="178"/>
      <c r="CNV684" s="175"/>
      <c r="CNW684" s="176"/>
      <c r="CNX684" s="176"/>
      <c r="CNY684" s="177"/>
      <c r="CNZ684" s="177"/>
      <c r="COA684" s="175"/>
      <c r="COB684" s="175"/>
      <c r="COC684" s="178"/>
      <c r="COD684" s="175"/>
      <c r="COE684" s="176"/>
      <c r="COF684" s="176"/>
      <c r="COG684" s="177"/>
      <c r="COH684" s="177"/>
      <c r="COI684" s="175"/>
      <c r="COJ684" s="175"/>
      <c r="COK684" s="178"/>
      <c r="COL684" s="175"/>
      <c r="COM684" s="176"/>
      <c r="CON684" s="176"/>
      <c r="COO684" s="177"/>
      <c r="COP684" s="177"/>
      <c r="COQ684" s="175"/>
      <c r="COR684" s="175"/>
      <c r="COS684" s="178"/>
      <c r="COT684" s="175"/>
      <c r="COU684" s="176"/>
      <c r="COV684" s="176"/>
      <c r="COW684" s="177"/>
      <c r="COX684" s="177"/>
      <c r="COY684" s="175"/>
      <c r="COZ684" s="175"/>
      <c r="CPA684" s="178"/>
      <c r="CPB684" s="175"/>
      <c r="CPC684" s="176"/>
      <c r="CPD684" s="176"/>
      <c r="CPE684" s="177"/>
      <c r="CPF684" s="177"/>
      <c r="CPG684" s="175"/>
      <c r="CPH684" s="175"/>
      <c r="CPI684" s="178"/>
      <c r="CPJ684" s="175"/>
      <c r="CPK684" s="176"/>
      <c r="CPL684" s="176"/>
      <c r="CPM684" s="177"/>
      <c r="CPN684" s="177"/>
      <c r="CPO684" s="175"/>
      <c r="CPP684" s="175"/>
      <c r="CPQ684" s="178"/>
      <c r="CPR684" s="175"/>
      <c r="CPS684" s="176"/>
      <c r="CPT684" s="176"/>
      <c r="CPU684" s="177"/>
      <c r="CPV684" s="177"/>
      <c r="CPW684" s="175"/>
      <c r="CPX684" s="175"/>
      <c r="CPY684" s="178"/>
      <c r="CPZ684" s="175"/>
      <c r="CQA684" s="176"/>
      <c r="CQB684" s="176"/>
      <c r="CQC684" s="177"/>
      <c r="CQD684" s="177"/>
      <c r="CQE684" s="175"/>
      <c r="CQF684" s="175"/>
      <c r="CQG684" s="178"/>
      <c r="CQH684" s="175"/>
      <c r="CQI684" s="176"/>
      <c r="CQJ684" s="176"/>
      <c r="CQK684" s="177"/>
      <c r="CQL684" s="177"/>
      <c r="CQM684" s="175"/>
      <c r="CQN684" s="175"/>
      <c r="CQO684" s="178"/>
      <c r="CQP684" s="175"/>
      <c r="CQQ684" s="176"/>
      <c r="CQR684" s="176"/>
      <c r="CQS684" s="177"/>
      <c r="CQT684" s="177"/>
      <c r="CQU684" s="175"/>
      <c r="CQV684" s="175"/>
      <c r="CQW684" s="178"/>
      <c r="CQX684" s="175"/>
      <c r="CQY684" s="176"/>
      <c r="CQZ684" s="176"/>
      <c r="CRA684" s="177"/>
      <c r="CRB684" s="177"/>
      <c r="CRC684" s="175"/>
      <c r="CRD684" s="175"/>
      <c r="CRE684" s="178"/>
      <c r="CRF684" s="175"/>
      <c r="CRG684" s="176"/>
      <c r="CRH684" s="176"/>
      <c r="CRI684" s="177"/>
      <c r="CRJ684" s="177"/>
      <c r="CRK684" s="175"/>
      <c r="CRL684" s="175"/>
      <c r="CRM684" s="178"/>
      <c r="CRN684" s="175"/>
      <c r="CRO684" s="176"/>
      <c r="CRP684" s="176"/>
      <c r="CRQ684" s="177"/>
      <c r="CRR684" s="177"/>
      <c r="CRS684" s="175"/>
      <c r="CRT684" s="175"/>
      <c r="CRU684" s="178"/>
      <c r="CRV684" s="175"/>
      <c r="CRW684" s="176"/>
      <c r="CRX684" s="176"/>
      <c r="CRY684" s="177"/>
      <c r="CRZ684" s="177"/>
      <c r="CSA684" s="175"/>
      <c r="CSB684" s="175"/>
      <c r="CSC684" s="178"/>
      <c r="CSD684" s="175"/>
      <c r="CSE684" s="176"/>
      <c r="CSF684" s="176"/>
      <c r="CSG684" s="177"/>
      <c r="CSH684" s="177"/>
      <c r="CSI684" s="175"/>
      <c r="CSJ684" s="175"/>
      <c r="CSK684" s="178"/>
      <c r="CSL684" s="175"/>
      <c r="CSM684" s="176"/>
      <c r="CSN684" s="176"/>
      <c r="CSO684" s="177"/>
      <c r="CSP684" s="177"/>
      <c r="CSQ684" s="175"/>
      <c r="CSR684" s="175"/>
      <c r="CSS684" s="178"/>
      <c r="CST684" s="175"/>
      <c r="CSU684" s="176"/>
      <c r="CSV684" s="176"/>
      <c r="CSW684" s="177"/>
      <c r="CSX684" s="177"/>
      <c r="CSY684" s="175"/>
      <c r="CSZ684" s="175"/>
      <c r="CTA684" s="178"/>
      <c r="CTB684" s="175"/>
      <c r="CTC684" s="176"/>
      <c r="CTD684" s="176"/>
      <c r="CTE684" s="177"/>
      <c r="CTF684" s="177"/>
      <c r="CTG684" s="175"/>
      <c r="CTH684" s="175"/>
      <c r="CTI684" s="178"/>
      <c r="CTJ684" s="175"/>
      <c r="CTK684" s="176"/>
      <c r="CTL684" s="176"/>
      <c r="CTM684" s="177"/>
      <c r="CTN684" s="177"/>
      <c r="CTO684" s="175"/>
      <c r="CTP684" s="175"/>
      <c r="CTQ684" s="178"/>
      <c r="CTR684" s="175"/>
      <c r="CTS684" s="176"/>
      <c r="CTT684" s="176"/>
      <c r="CTU684" s="177"/>
      <c r="CTV684" s="177"/>
      <c r="CTW684" s="175"/>
      <c r="CTX684" s="175"/>
      <c r="CTY684" s="178"/>
      <c r="CTZ684" s="175"/>
      <c r="CUA684" s="176"/>
      <c r="CUB684" s="176"/>
      <c r="CUC684" s="177"/>
      <c r="CUD684" s="177"/>
      <c r="CUE684" s="175"/>
      <c r="CUF684" s="175"/>
      <c r="CUG684" s="178"/>
      <c r="CUH684" s="175"/>
      <c r="CUI684" s="176"/>
      <c r="CUJ684" s="176"/>
      <c r="CUK684" s="177"/>
      <c r="CUL684" s="177"/>
      <c r="CUM684" s="175"/>
      <c r="CUN684" s="175"/>
      <c r="CUO684" s="178"/>
      <c r="CUP684" s="175"/>
      <c r="CUQ684" s="176"/>
      <c r="CUR684" s="176"/>
      <c r="CUS684" s="177"/>
      <c r="CUT684" s="177"/>
      <c r="CUU684" s="175"/>
      <c r="CUV684" s="175"/>
      <c r="CUW684" s="178"/>
      <c r="CUX684" s="175"/>
      <c r="CUY684" s="176"/>
      <c r="CUZ684" s="176"/>
      <c r="CVA684" s="177"/>
      <c r="CVB684" s="177"/>
      <c r="CVC684" s="175"/>
      <c r="CVD684" s="175"/>
      <c r="CVE684" s="178"/>
      <c r="CVF684" s="175"/>
      <c r="CVG684" s="176"/>
      <c r="CVH684" s="176"/>
      <c r="CVI684" s="177"/>
      <c r="CVJ684" s="177"/>
      <c r="CVK684" s="175"/>
      <c r="CVL684" s="175"/>
      <c r="CVM684" s="178"/>
      <c r="CVN684" s="175"/>
      <c r="CVO684" s="176"/>
      <c r="CVP684" s="176"/>
      <c r="CVQ684" s="177"/>
      <c r="CVR684" s="177"/>
      <c r="CVS684" s="175"/>
      <c r="CVT684" s="175"/>
      <c r="CVU684" s="178"/>
      <c r="CVV684" s="175"/>
      <c r="CVW684" s="176"/>
      <c r="CVX684" s="176"/>
      <c r="CVY684" s="177"/>
      <c r="CVZ684" s="177"/>
      <c r="CWA684" s="175"/>
      <c r="CWB684" s="175"/>
      <c r="CWC684" s="178"/>
      <c r="CWD684" s="175"/>
      <c r="CWE684" s="176"/>
      <c r="CWF684" s="176"/>
      <c r="CWG684" s="177"/>
      <c r="CWH684" s="177"/>
      <c r="CWI684" s="175"/>
      <c r="CWJ684" s="175"/>
      <c r="CWK684" s="178"/>
      <c r="CWL684" s="175"/>
      <c r="CWM684" s="176"/>
      <c r="CWN684" s="176"/>
      <c r="CWO684" s="177"/>
      <c r="CWP684" s="177"/>
      <c r="CWQ684" s="175"/>
      <c r="CWR684" s="175"/>
      <c r="CWS684" s="178"/>
      <c r="CWT684" s="175"/>
      <c r="CWU684" s="176"/>
      <c r="CWV684" s="176"/>
      <c r="CWW684" s="177"/>
      <c r="CWX684" s="177"/>
      <c r="CWY684" s="175"/>
      <c r="CWZ684" s="175"/>
      <c r="CXA684" s="178"/>
      <c r="CXB684" s="175"/>
      <c r="CXC684" s="176"/>
      <c r="CXD684" s="176"/>
      <c r="CXE684" s="177"/>
      <c r="CXF684" s="177"/>
      <c r="CXG684" s="175"/>
      <c r="CXH684" s="175"/>
      <c r="CXI684" s="178"/>
      <c r="CXJ684" s="175"/>
      <c r="CXK684" s="176"/>
      <c r="CXL684" s="176"/>
      <c r="CXM684" s="177"/>
      <c r="CXN684" s="177"/>
      <c r="CXO684" s="175"/>
      <c r="CXP684" s="175"/>
      <c r="CXQ684" s="178"/>
      <c r="CXR684" s="175"/>
      <c r="CXS684" s="176"/>
      <c r="CXT684" s="176"/>
      <c r="CXU684" s="177"/>
      <c r="CXV684" s="177"/>
      <c r="CXW684" s="175"/>
      <c r="CXX684" s="175"/>
      <c r="CXY684" s="178"/>
      <c r="CXZ684" s="175"/>
      <c r="CYA684" s="176"/>
      <c r="CYB684" s="176"/>
      <c r="CYC684" s="177"/>
      <c r="CYD684" s="177"/>
      <c r="CYE684" s="175"/>
      <c r="CYF684" s="175"/>
      <c r="CYG684" s="178"/>
      <c r="CYH684" s="175"/>
      <c r="CYI684" s="176"/>
      <c r="CYJ684" s="176"/>
      <c r="CYK684" s="177"/>
      <c r="CYL684" s="177"/>
      <c r="CYM684" s="175"/>
      <c r="CYN684" s="175"/>
      <c r="CYO684" s="178"/>
      <c r="CYP684" s="175"/>
      <c r="CYQ684" s="176"/>
      <c r="CYR684" s="176"/>
      <c r="CYS684" s="177"/>
      <c r="CYT684" s="177"/>
      <c r="CYU684" s="175"/>
      <c r="CYV684" s="175"/>
      <c r="CYW684" s="178"/>
      <c r="CYX684" s="175"/>
      <c r="CYY684" s="176"/>
      <c r="CYZ684" s="176"/>
      <c r="CZA684" s="177"/>
      <c r="CZB684" s="177"/>
      <c r="CZC684" s="175"/>
      <c r="CZD684" s="175"/>
      <c r="CZE684" s="178"/>
      <c r="CZF684" s="175"/>
      <c r="CZG684" s="176"/>
      <c r="CZH684" s="176"/>
      <c r="CZI684" s="177"/>
      <c r="CZJ684" s="177"/>
      <c r="CZK684" s="175"/>
      <c r="CZL684" s="175"/>
      <c r="CZM684" s="178"/>
      <c r="CZN684" s="175"/>
      <c r="CZO684" s="176"/>
      <c r="CZP684" s="176"/>
      <c r="CZQ684" s="177"/>
      <c r="CZR684" s="177"/>
      <c r="CZS684" s="175"/>
      <c r="CZT684" s="175"/>
      <c r="CZU684" s="178"/>
      <c r="CZV684" s="175"/>
      <c r="CZW684" s="176"/>
      <c r="CZX684" s="176"/>
      <c r="CZY684" s="177"/>
      <c r="CZZ684" s="177"/>
      <c r="DAA684" s="175"/>
      <c r="DAB684" s="175"/>
      <c r="DAC684" s="178"/>
      <c r="DAD684" s="175"/>
      <c r="DAE684" s="176"/>
      <c r="DAF684" s="176"/>
      <c r="DAG684" s="177"/>
      <c r="DAH684" s="177"/>
      <c r="DAI684" s="175"/>
      <c r="DAJ684" s="175"/>
      <c r="DAK684" s="178"/>
      <c r="DAL684" s="175"/>
      <c r="DAM684" s="176"/>
      <c r="DAN684" s="176"/>
      <c r="DAO684" s="177"/>
      <c r="DAP684" s="177"/>
      <c r="DAQ684" s="175"/>
      <c r="DAR684" s="175"/>
      <c r="DAS684" s="178"/>
      <c r="DAT684" s="175"/>
      <c r="DAU684" s="176"/>
      <c r="DAV684" s="176"/>
      <c r="DAW684" s="177"/>
      <c r="DAX684" s="177"/>
      <c r="DAY684" s="175"/>
      <c r="DAZ684" s="175"/>
      <c r="DBA684" s="178"/>
      <c r="DBB684" s="175"/>
      <c r="DBC684" s="176"/>
      <c r="DBD684" s="176"/>
      <c r="DBE684" s="177"/>
      <c r="DBF684" s="177"/>
      <c r="DBG684" s="175"/>
      <c r="DBH684" s="175"/>
      <c r="DBI684" s="178"/>
      <c r="DBJ684" s="175"/>
      <c r="DBK684" s="176"/>
      <c r="DBL684" s="176"/>
      <c r="DBM684" s="177"/>
      <c r="DBN684" s="177"/>
      <c r="DBO684" s="175"/>
      <c r="DBP684" s="175"/>
      <c r="DBQ684" s="178"/>
      <c r="DBR684" s="175"/>
      <c r="DBS684" s="176"/>
      <c r="DBT684" s="176"/>
      <c r="DBU684" s="177"/>
      <c r="DBV684" s="177"/>
      <c r="DBW684" s="175"/>
      <c r="DBX684" s="175"/>
      <c r="DBY684" s="178"/>
      <c r="DBZ684" s="175"/>
      <c r="DCA684" s="176"/>
      <c r="DCB684" s="176"/>
      <c r="DCC684" s="177"/>
      <c r="DCD684" s="177"/>
      <c r="DCE684" s="175"/>
      <c r="DCF684" s="175"/>
      <c r="DCG684" s="178"/>
      <c r="DCH684" s="175"/>
      <c r="DCI684" s="176"/>
      <c r="DCJ684" s="176"/>
      <c r="DCK684" s="177"/>
      <c r="DCL684" s="177"/>
      <c r="DCM684" s="175"/>
      <c r="DCN684" s="175"/>
      <c r="DCO684" s="178"/>
      <c r="DCP684" s="175"/>
      <c r="DCQ684" s="176"/>
      <c r="DCR684" s="176"/>
      <c r="DCS684" s="177"/>
      <c r="DCT684" s="177"/>
      <c r="DCU684" s="175"/>
      <c r="DCV684" s="175"/>
      <c r="DCW684" s="178"/>
      <c r="DCX684" s="175"/>
      <c r="DCY684" s="176"/>
      <c r="DCZ684" s="176"/>
      <c r="DDA684" s="177"/>
      <c r="DDB684" s="177"/>
      <c r="DDC684" s="175"/>
      <c r="DDD684" s="175"/>
      <c r="DDE684" s="178"/>
      <c r="DDF684" s="175"/>
      <c r="DDG684" s="176"/>
      <c r="DDH684" s="176"/>
      <c r="DDI684" s="177"/>
      <c r="DDJ684" s="177"/>
      <c r="DDK684" s="175"/>
      <c r="DDL684" s="175"/>
      <c r="DDM684" s="178"/>
      <c r="DDN684" s="175"/>
      <c r="DDO684" s="176"/>
      <c r="DDP684" s="176"/>
      <c r="DDQ684" s="177"/>
      <c r="DDR684" s="177"/>
      <c r="DDS684" s="175"/>
      <c r="DDT684" s="175"/>
      <c r="DDU684" s="178"/>
      <c r="DDV684" s="175"/>
      <c r="DDW684" s="176"/>
      <c r="DDX684" s="176"/>
      <c r="DDY684" s="177"/>
      <c r="DDZ684" s="177"/>
      <c r="DEA684" s="175"/>
      <c r="DEB684" s="175"/>
      <c r="DEC684" s="178"/>
      <c r="DED684" s="175"/>
      <c r="DEE684" s="176"/>
      <c r="DEF684" s="176"/>
      <c r="DEG684" s="177"/>
      <c r="DEH684" s="177"/>
      <c r="DEI684" s="175"/>
      <c r="DEJ684" s="175"/>
      <c r="DEK684" s="178"/>
      <c r="DEL684" s="175"/>
      <c r="DEM684" s="176"/>
      <c r="DEN684" s="176"/>
      <c r="DEO684" s="177"/>
      <c r="DEP684" s="177"/>
      <c r="DEQ684" s="175"/>
      <c r="DER684" s="175"/>
      <c r="DES684" s="178"/>
      <c r="DET684" s="175"/>
      <c r="DEU684" s="176"/>
      <c r="DEV684" s="176"/>
      <c r="DEW684" s="177"/>
      <c r="DEX684" s="177"/>
      <c r="DEY684" s="175"/>
      <c r="DEZ684" s="175"/>
      <c r="DFA684" s="178"/>
      <c r="DFB684" s="175"/>
      <c r="DFC684" s="176"/>
      <c r="DFD684" s="176"/>
      <c r="DFE684" s="177"/>
      <c r="DFF684" s="177"/>
      <c r="DFG684" s="175"/>
      <c r="DFH684" s="175"/>
      <c r="DFI684" s="178"/>
      <c r="DFJ684" s="175"/>
      <c r="DFK684" s="176"/>
      <c r="DFL684" s="176"/>
      <c r="DFM684" s="177"/>
      <c r="DFN684" s="177"/>
      <c r="DFO684" s="175"/>
      <c r="DFP684" s="175"/>
      <c r="DFQ684" s="178"/>
      <c r="DFR684" s="175"/>
      <c r="DFS684" s="176"/>
      <c r="DFT684" s="176"/>
      <c r="DFU684" s="177"/>
      <c r="DFV684" s="177"/>
      <c r="DFW684" s="175"/>
      <c r="DFX684" s="175"/>
      <c r="DFY684" s="178"/>
      <c r="DFZ684" s="175"/>
      <c r="DGA684" s="176"/>
      <c r="DGB684" s="176"/>
      <c r="DGC684" s="177"/>
      <c r="DGD684" s="177"/>
      <c r="DGE684" s="175"/>
      <c r="DGF684" s="175"/>
      <c r="DGG684" s="178"/>
      <c r="DGH684" s="175"/>
      <c r="DGI684" s="176"/>
      <c r="DGJ684" s="176"/>
      <c r="DGK684" s="177"/>
      <c r="DGL684" s="177"/>
      <c r="DGM684" s="175"/>
      <c r="DGN684" s="175"/>
      <c r="DGO684" s="178"/>
      <c r="DGP684" s="175"/>
      <c r="DGQ684" s="176"/>
      <c r="DGR684" s="176"/>
      <c r="DGS684" s="177"/>
      <c r="DGT684" s="177"/>
      <c r="DGU684" s="175"/>
      <c r="DGV684" s="175"/>
      <c r="DGW684" s="178"/>
      <c r="DGX684" s="175"/>
      <c r="DGY684" s="176"/>
      <c r="DGZ684" s="176"/>
      <c r="DHA684" s="177"/>
      <c r="DHB684" s="177"/>
      <c r="DHC684" s="175"/>
      <c r="DHD684" s="175"/>
      <c r="DHE684" s="178"/>
      <c r="DHF684" s="175"/>
      <c r="DHG684" s="176"/>
      <c r="DHH684" s="176"/>
      <c r="DHI684" s="177"/>
      <c r="DHJ684" s="177"/>
      <c r="DHK684" s="175"/>
      <c r="DHL684" s="175"/>
      <c r="DHM684" s="178"/>
      <c r="DHN684" s="175"/>
      <c r="DHO684" s="176"/>
      <c r="DHP684" s="176"/>
      <c r="DHQ684" s="177"/>
      <c r="DHR684" s="177"/>
      <c r="DHS684" s="175"/>
      <c r="DHT684" s="175"/>
      <c r="DHU684" s="178"/>
      <c r="DHV684" s="175"/>
      <c r="DHW684" s="176"/>
      <c r="DHX684" s="176"/>
      <c r="DHY684" s="177"/>
      <c r="DHZ684" s="177"/>
      <c r="DIA684" s="175"/>
      <c r="DIB684" s="175"/>
      <c r="DIC684" s="178"/>
      <c r="DID684" s="175"/>
      <c r="DIE684" s="176"/>
      <c r="DIF684" s="176"/>
      <c r="DIG684" s="177"/>
      <c r="DIH684" s="177"/>
      <c r="DII684" s="175"/>
      <c r="DIJ684" s="175"/>
      <c r="DIK684" s="178"/>
      <c r="DIL684" s="175"/>
      <c r="DIM684" s="176"/>
      <c r="DIN684" s="176"/>
      <c r="DIO684" s="177"/>
      <c r="DIP684" s="177"/>
      <c r="DIQ684" s="175"/>
      <c r="DIR684" s="175"/>
      <c r="DIS684" s="178"/>
      <c r="DIT684" s="175"/>
      <c r="DIU684" s="176"/>
      <c r="DIV684" s="176"/>
      <c r="DIW684" s="177"/>
      <c r="DIX684" s="177"/>
      <c r="DIY684" s="175"/>
      <c r="DIZ684" s="175"/>
      <c r="DJA684" s="178"/>
      <c r="DJB684" s="175"/>
      <c r="DJC684" s="176"/>
      <c r="DJD684" s="176"/>
      <c r="DJE684" s="177"/>
      <c r="DJF684" s="177"/>
      <c r="DJG684" s="175"/>
      <c r="DJH684" s="175"/>
      <c r="DJI684" s="178"/>
      <c r="DJJ684" s="175"/>
      <c r="DJK684" s="176"/>
      <c r="DJL684" s="176"/>
      <c r="DJM684" s="177"/>
      <c r="DJN684" s="177"/>
      <c r="DJO684" s="175"/>
      <c r="DJP684" s="175"/>
      <c r="DJQ684" s="178"/>
      <c r="DJR684" s="175"/>
      <c r="DJS684" s="176"/>
      <c r="DJT684" s="176"/>
      <c r="DJU684" s="177"/>
      <c r="DJV684" s="177"/>
      <c r="DJW684" s="175"/>
      <c r="DJX684" s="175"/>
      <c r="DJY684" s="178"/>
      <c r="DJZ684" s="175"/>
      <c r="DKA684" s="176"/>
      <c r="DKB684" s="176"/>
      <c r="DKC684" s="177"/>
      <c r="DKD684" s="177"/>
      <c r="DKE684" s="175"/>
      <c r="DKF684" s="175"/>
      <c r="DKG684" s="178"/>
      <c r="DKH684" s="175"/>
      <c r="DKI684" s="176"/>
      <c r="DKJ684" s="176"/>
      <c r="DKK684" s="177"/>
      <c r="DKL684" s="177"/>
      <c r="DKM684" s="175"/>
      <c r="DKN684" s="175"/>
      <c r="DKO684" s="178"/>
      <c r="DKP684" s="175"/>
      <c r="DKQ684" s="176"/>
      <c r="DKR684" s="176"/>
      <c r="DKS684" s="177"/>
      <c r="DKT684" s="177"/>
      <c r="DKU684" s="175"/>
      <c r="DKV684" s="175"/>
      <c r="DKW684" s="178"/>
      <c r="DKX684" s="175"/>
      <c r="DKY684" s="176"/>
      <c r="DKZ684" s="176"/>
      <c r="DLA684" s="177"/>
      <c r="DLB684" s="177"/>
      <c r="DLC684" s="175"/>
      <c r="DLD684" s="175"/>
      <c r="DLE684" s="178"/>
      <c r="DLF684" s="175"/>
      <c r="DLG684" s="176"/>
      <c r="DLH684" s="176"/>
      <c r="DLI684" s="177"/>
      <c r="DLJ684" s="177"/>
      <c r="DLK684" s="175"/>
      <c r="DLL684" s="175"/>
      <c r="DLM684" s="178"/>
      <c r="DLN684" s="175"/>
      <c r="DLO684" s="176"/>
      <c r="DLP684" s="176"/>
      <c r="DLQ684" s="177"/>
      <c r="DLR684" s="177"/>
      <c r="DLS684" s="175"/>
      <c r="DLT684" s="175"/>
      <c r="DLU684" s="178"/>
      <c r="DLV684" s="175"/>
      <c r="DLW684" s="176"/>
      <c r="DLX684" s="176"/>
      <c r="DLY684" s="177"/>
      <c r="DLZ684" s="177"/>
      <c r="DMA684" s="175"/>
      <c r="DMB684" s="175"/>
      <c r="DMC684" s="178"/>
      <c r="DMD684" s="175"/>
      <c r="DME684" s="176"/>
      <c r="DMF684" s="176"/>
      <c r="DMG684" s="177"/>
      <c r="DMH684" s="177"/>
      <c r="DMI684" s="175"/>
      <c r="DMJ684" s="175"/>
      <c r="DMK684" s="178"/>
      <c r="DML684" s="175"/>
      <c r="DMM684" s="176"/>
      <c r="DMN684" s="176"/>
      <c r="DMO684" s="177"/>
      <c r="DMP684" s="177"/>
      <c r="DMQ684" s="175"/>
      <c r="DMR684" s="175"/>
      <c r="DMS684" s="178"/>
      <c r="DMT684" s="175"/>
      <c r="DMU684" s="176"/>
      <c r="DMV684" s="176"/>
      <c r="DMW684" s="177"/>
      <c r="DMX684" s="177"/>
      <c r="DMY684" s="175"/>
      <c r="DMZ684" s="175"/>
      <c r="DNA684" s="178"/>
      <c r="DNB684" s="175"/>
      <c r="DNC684" s="176"/>
      <c r="DND684" s="176"/>
      <c r="DNE684" s="177"/>
      <c r="DNF684" s="177"/>
      <c r="DNG684" s="175"/>
      <c r="DNH684" s="175"/>
      <c r="DNI684" s="178"/>
      <c r="DNJ684" s="175"/>
      <c r="DNK684" s="176"/>
      <c r="DNL684" s="176"/>
      <c r="DNM684" s="177"/>
      <c r="DNN684" s="177"/>
      <c r="DNO684" s="175"/>
      <c r="DNP684" s="175"/>
      <c r="DNQ684" s="178"/>
      <c r="DNR684" s="175"/>
      <c r="DNS684" s="176"/>
      <c r="DNT684" s="176"/>
      <c r="DNU684" s="177"/>
      <c r="DNV684" s="177"/>
      <c r="DNW684" s="175"/>
      <c r="DNX684" s="175"/>
      <c r="DNY684" s="178"/>
      <c r="DNZ684" s="175"/>
      <c r="DOA684" s="176"/>
      <c r="DOB684" s="176"/>
      <c r="DOC684" s="177"/>
      <c r="DOD684" s="177"/>
      <c r="DOE684" s="175"/>
      <c r="DOF684" s="175"/>
      <c r="DOG684" s="178"/>
      <c r="DOH684" s="175"/>
      <c r="DOI684" s="176"/>
      <c r="DOJ684" s="176"/>
      <c r="DOK684" s="177"/>
      <c r="DOL684" s="177"/>
      <c r="DOM684" s="175"/>
      <c r="DON684" s="175"/>
      <c r="DOO684" s="178"/>
      <c r="DOP684" s="175"/>
      <c r="DOQ684" s="176"/>
      <c r="DOR684" s="176"/>
      <c r="DOS684" s="177"/>
      <c r="DOT684" s="177"/>
      <c r="DOU684" s="175"/>
      <c r="DOV684" s="175"/>
      <c r="DOW684" s="178"/>
      <c r="DOX684" s="175"/>
      <c r="DOY684" s="176"/>
      <c r="DOZ684" s="176"/>
      <c r="DPA684" s="177"/>
      <c r="DPB684" s="177"/>
      <c r="DPC684" s="175"/>
      <c r="DPD684" s="175"/>
      <c r="DPE684" s="178"/>
      <c r="DPF684" s="175"/>
      <c r="DPG684" s="176"/>
      <c r="DPH684" s="176"/>
      <c r="DPI684" s="177"/>
      <c r="DPJ684" s="177"/>
      <c r="DPK684" s="175"/>
      <c r="DPL684" s="175"/>
      <c r="DPM684" s="178"/>
      <c r="DPN684" s="175"/>
      <c r="DPO684" s="176"/>
      <c r="DPP684" s="176"/>
      <c r="DPQ684" s="177"/>
      <c r="DPR684" s="177"/>
      <c r="DPS684" s="175"/>
      <c r="DPT684" s="175"/>
      <c r="DPU684" s="178"/>
      <c r="DPV684" s="175"/>
      <c r="DPW684" s="176"/>
      <c r="DPX684" s="176"/>
      <c r="DPY684" s="177"/>
      <c r="DPZ684" s="177"/>
      <c r="DQA684" s="175"/>
      <c r="DQB684" s="175"/>
      <c r="DQC684" s="178"/>
      <c r="DQD684" s="175"/>
      <c r="DQE684" s="176"/>
      <c r="DQF684" s="176"/>
      <c r="DQG684" s="177"/>
      <c r="DQH684" s="177"/>
      <c r="DQI684" s="175"/>
      <c r="DQJ684" s="175"/>
      <c r="DQK684" s="178"/>
      <c r="DQL684" s="175"/>
      <c r="DQM684" s="176"/>
      <c r="DQN684" s="176"/>
      <c r="DQO684" s="177"/>
      <c r="DQP684" s="177"/>
      <c r="DQQ684" s="175"/>
      <c r="DQR684" s="175"/>
      <c r="DQS684" s="178"/>
      <c r="DQT684" s="175"/>
      <c r="DQU684" s="176"/>
      <c r="DQV684" s="176"/>
      <c r="DQW684" s="177"/>
      <c r="DQX684" s="177"/>
      <c r="DQY684" s="175"/>
      <c r="DQZ684" s="175"/>
      <c r="DRA684" s="178"/>
      <c r="DRB684" s="175"/>
      <c r="DRC684" s="176"/>
      <c r="DRD684" s="176"/>
      <c r="DRE684" s="177"/>
      <c r="DRF684" s="177"/>
      <c r="DRG684" s="175"/>
      <c r="DRH684" s="175"/>
      <c r="DRI684" s="178"/>
      <c r="DRJ684" s="175"/>
      <c r="DRK684" s="176"/>
      <c r="DRL684" s="176"/>
      <c r="DRM684" s="177"/>
      <c r="DRN684" s="177"/>
      <c r="DRO684" s="175"/>
      <c r="DRP684" s="175"/>
      <c r="DRQ684" s="178"/>
      <c r="DRR684" s="175"/>
      <c r="DRS684" s="176"/>
      <c r="DRT684" s="176"/>
      <c r="DRU684" s="177"/>
      <c r="DRV684" s="177"/>
      <c r="DRW684" s="175"/>
      <c r="DRX684" s="175"/>
      <c r="DRY684" s="178"/>
      <c r="DRZ684" s="175"/>
      <c r="DSA684" s="176"/>
      <c r="DSB684" s="176"/>
      <c r="DSC684" s="177"/>
      <c r="DSD684" s="177"/>
      <c r="DSE684" s="175"/>
      <c r="DSF684" s="175"/>
      <c r="DSG684" s="178"/>
      <c r="DSH684" s="175"/>
      <c r="DSI684" s="176"/>
      <c r="DSJ684" s="176"/>
      <c r="DSK684" s="177"/>
      <c r="DSL684" s="177"/>
      <c r="DSM684" s="175"/>
      <c r="DSN684" s="175"/>
      <c r="DSO684" s="178"/>
      <c r="DSP684" s="175"/>
      <c r="DSQ684" s="176"/>
      <c r="DSR684" s="176"/>
      <c r="DSS684" s="177"/>
      <c r="DST684" s="177"/>
      <c r="DSU684" s="175"/>
      <c r="DSV684" s="175"/>
      <c r="DSW684" s="178"/>
      <c r="DSX684" s="175"/>
      <c r="DSY684" s="176"/>
      <c r="DSZ684" s="176"/>
      <c r="DTA684" s="177"/>
      <c r="DTB684" s="177"/>
      <c r="DTC684" s="175"/>
      <c r="DTD684" s="175"/>
      <c r="DTE684" s="178"/>
      <c r="DTF684" s="175"/>
      <c r="DTG684" s="176"/>
      <c r="DTH684" s="176"/>
      <c r="DTI684" s="177"/>
      <c r="DTJ684" s="177"/>
      <c r="DTK684" s="175"/>
      <c r="DTL684" s="175"/>
      <c r="DTM684" s="178"/>
      <c r="DTN684" s="175"/>
      <c r="DTO684" s="176"/>
      <c r="DTP684" s="176"/>
      <c r="DTQ684" s="177"/>
      <c r="DTR684" s="177"/>
      <c r="DTS684" s="175"/>
      <c r="DTT684" s="175"/>
      <c r="DTU684" s="178"/>
      <c r="DTV684" s="175"/>
      <c r="DTW684" s="176"/>
      <c r="DTX684" s="176"/>
      <c r="DTY684" s="177"/>
      <c r="DTZ684" s="177"/>
      <c r="DUA684" s="175"/>
      <c r="DUB684" s="175"/>
      <c r="DUC684" s="178"/>
      <c r="DUD684" s="175"/>
      <c r="DUE684" s="176"/>
      <c r="DUF684" s="176"/>
      <c r="DUG684" s="177"/>
      <c r="DUH684" s="177"/>
      <c r="DUI684" s="175"/>
      <c r="DUJ684" s="175"/>
      <c r="DUK684" s="178"/>
      <c r="DUL684" s="175"/>
      <c r="DUM684" s="176"/>
      <c r="DUN684" s="176"/>
      <c r="DUO684" s="177"/>
      <c r="DUP684" s="177"/>
      <c r="DUQ684" s="175"/>
      <c r="DUR684" s="175"/>
      <c r="DUS684" s="178"/>
      <c r="DUT684" s="175"/>
      <c r="DUU684" s="176"/>
      <c r="DUV684" s="176"/>
      <c r="DUW684" s="177"/>
      <c r="DUX684" s="177"/>
      <c r="DUY684" s="175"/>
      <c r="DUZ684" s="175"/>
      <c r="DVA684" s="178"/>
      <c r="DVB684" s="175"/>
      <c r="DVC684" s="176"/>
      <c r="DVD684" s="176"/>
      <c r="DVE684" s="177"/>
      <c r="DVF684" s="177"/>
      <c r="DVG684" s="175"/>
      <c r="DVH684" s="175"/>
      <c r="DVI684" s="178"/>
      <c r="DVJ684" s="175"/>
      <c r="DVK684" s="176"/>
      <c r="DVL684" s="176"/>
      <c r="DVM684" s="177"/>
      <c r="DVN684" s="177"/>
      <c r="DVO684" s="175"/>
      <c r="DVP684" s="175"/>
      <c r="DVQ684" s="178"/>
      <c r="DVR684" s="175"/>
      <c r="DVS684" s="176"/>
      <c r="DVT684" s="176"/>
      <c r="DVU684" s="177"/>
      <c r="DVV684" s="177"/>
      <c r="DVW684" s="175"/>
      <c r="DVX684" s="175"/>
      <c r="DVY684" s="178"/>
      <c r="DVZ684" s="175"/>
      <c r="DWA684" s="176"/>
      <c r="DWB684" s="176"/>
      <c r="DWC684" s="177"/>
      <c r="DWD684" s="177"/>
      <c r="DWE684" s="175"/>
      <c r="DWF684" s="175"/>
      <c r="DWG684" s="178"/>
      <c r="DWH684" s="175"/>
      <c r="DWI684" s="176"/>
      <c r="DWJ684" s="176"/>
      <c r="DWK684" s="177"/>
      <c r="DWL684" s="177"/>
      <c r="DWM684" s="175"/>
      <c r="DWN684" s="175"/>
      <c r="DWO684" s="178"/>
      <c r="DWP684" s="175"/>
      <c r="DWQ684" s="176"/>
      <c r="DWR684" s="176"/>
      <c r="DWS684" s="177"/>
      <c r="DWT684" s="177"/>
      <c r="DWU684" s="175"/>
      <c r="DWV684" s="175"/>
      <c r="DWW684" s="178"/>
      <c r="DWX684" s="175"/>
      <c r="DWY684" s="176"/>
      <c r="DWZ684" s="176"/>
      <c r="DXA684" s="177"/>
      <c r="DXB684" s="177"/>
      <c r="DXC684" s="175"/>
      <c r="DXD684" s="175"/>
      <c r="DXE684" s="178"/>
      <c r="DXF684" s="175"/>
      <c r="DXG684" s="176"/>
      <c r="DXH684" s="176"/>
      <c r="DXI684" s="177"/>
      <c r="DXJ684" s="177"/>
      <c r="DXK684" s="175"/>
      <c r="DXL684" s="175"/>
      <c r="DXM684" s="178"/>
      <c r="DXN684" s="175"/>
      <c r="DXO684" s="176"/>
      <c r="DXP684" s="176"/>
      <c r="DXQ684" s="177"/>
      <c r="DXR684" s="177"/>
      <c r="DXS684" s="175"/>
      <c r="DXT684" s="175"/>
      <c r="DXU684" s="178"/>
      <c r="DXV684" s="175"/>
      <c r="DXW684" s="176"/>
      <c r="DXX684" s="176"/>
      <c r="DXY684" s="177"/>
      <c r="DXZ684" s="177"/>
      <c r="DYA684" s="175"/>
      <c r="DYB684" s="175"/>
      <c r="DYC684" s="178"/>
      <c r="DYD684" s="175"/>
      <c r="DYE684" s="176"/>
      <c r="DYF684" s="176"/>
      <c r="DYG684" s="177"/>
      <c r="DYH684" s="177"/>
      <c r="DYI684" s="175"/>
      <c r="DYJ684" s="175"/>
      <c r="DYK684" s="178"/>
      <c r="DYL684" s="175"/>
      <c r="DYM684" s="176"/>
      <c r="DYN684" s="176"/>
      <c r="DYO684" s="177"/>
      <c r="DYP684" s="177"/>
      <c r="DYQ684" s="175"/>
      <c r="DYR684" s="175"/>
      <c r="DYS684" s="178"/>
      <c r="DYT684" s="175"/>
      <c r="DYU684" s="176"/>
      <c r="DYV684" s="176"/>
      <c r="DYW684" s="177"/>
      <c r="DYX684" s="177"/>
      <c r="DYY684" s="175"/>
      <c r="DYZ684" s="175"/>
      <c r="DZA684" s="178"/>
      <c r="DZB684" s="175"/>
      <c r="DZC684" s="176"/>
      <c r="DZD684" s="176"/>
      <c r="DZE684" s="177"/>
      <c r="DZF684" s="177"/>
      <c r="DZG684" s="175"/>
      <c r="DZH684" s="175"/>
      <c r="DZI684" s="178"/>
      <c r="DZJ684" s="175"/>
      <c r="DZK684" s="176"/>
      <c r="DZL684" s="176"/>
      <c r="DZM684" s="177"/>
      <c r="DZN684" s="177"/>
      <c r="DZO684" s="175"/>
      <c r="DZP684" s="175"/>
      <c r="DZQ684" s="178"/>
      <c r="DZR684" s="175"/>
      <c r="DZS684" s="176"/>
      <c r="DZT684" s="176"/>
      <c r="DZU684" s="177"/>
      <c r="DZV684" s="177"/>
      <c r="DZW684" s="175"/>
      <c r="DZX684" s="175"/>
      <c r="DZY684" s="178"/>
      <c r="DZZ684" s="175"/>
      <c r="EAA684" s="176"/>
      <c r="EAB684" s="176"/>
      <c r="EAC684" s="177"/>
      <c r="EAD684" s="177"/>
      <c r="EAE684" s="175"/>
      <c r="EAF684" s="175"/>
      <c r="EAG684" s="178"/>
      <c r="EAH684" s="175"/>
      <c r="EAI684" s="176"/>
      <c r="EAJ684" s="176"/>
      <c r="EAK684" s="177"/>
      <c r="EAL684" s="177"/>
      <c r="EAM684" s="175"/>
      <c r="EAN684" s="175"/>
      <c r="EAO684" s="178"/>
      <c r="EAP684" s="175"/>
      <c r="EAQ684" s="176"/>
      <c r="EAR684" s="176"/>
      <c r="EAS684" s="177"/>
      <c r="EAT684" s="177"/>
      <c r="EAU684" s="175"/>
      <c r="EAV684" s="175"/>
      <c r="EAW684" s="178"/>
      <c r="EAX684" s="175"/>
      <c r="EAY684" s="176"/>
      <c r="EAZ684" s="176"/>
      <c r="EBA684" s="177"/>
      <c r="EBB684" s="177"/>
      <c r="EBC684" s="175"/>
      <c r="EBD684" s="175"/>
      <c r="EBE684" s="178"/>
      <c r="EBF684" s="175"/>
      <c r="EBG684" s="176"/>
      <c r="EBH684" s="176"/>
      <c r="EBI684" s="177"/>
      <c r="EBJ684" s="177"/>
      <c r="EBK684" s="175"/>
      <c r="EBL684" s="175"/>
      <c r="EBM684" s="178"/>
      <c r="EBN684" s="175"/>
      <c r="EBO684" s="176"/>
      <c r="EBP684" s="176"/>
      <c r="EBQ684" s="177"/>
      <c r="EBR684" s="177"/>
      <c r="EBS684" s="175"/>
      <c r="EBT684" s="175"/>
      <c r="EBU684" s="178"/>
      <c r="EBV684" s="175"/>
      <c r="EBW684" s="176"/>
      <c r="EBX684" s="176"/>
      <c r="EBY684" s="177"/>
      <c r="EBZ684" s="177"/>
      <c r="ECA684" s="175"/>
      <c r="ECB684" s="175"/>
      <c r="ECC684" s="178"/>
      <c r="ECD684" s="175"/>
      <c r="ECE684" s="176"/>
      <c r="ECF684" s="176"/>
      <c r="ECG684" s="177"/>
      <c r="ECH684" s="177"/>
      <c r="ECI684" s="175"/>
      <c r="ECJ684" s="175"/>
      <c r="ECK684" s="178"/>
      <c r="ECL684" s="175"/>
      <c r="ECM684" s="176"/>
      <c r="ECN684" s="176"/>
      <c r="ECO684" s="177"/>
      <c r="ECP684" s="177"/>
      <c r="ECQ684" s="175"/>
      <c r="ECR684" s="175"/>
      <c r="ECS684" s="178"/>
      <c r="ECT684" s="175"/>
      <c r="ECU684" s="176"/>
      <c r="ECV684" s="176"/>
      <c r="ECW684" s="177"/>
      <c r="ECX684" s="177"/>
      <c r="ECY684" s="175"/>
      <c r="ECZ684" s="175"/>
      <c r="EDA684" s="178"/>
      <c r="EDB684" s="175"/>
      <c r="EDC684" s="176"/>
      <c r="EDD684" s="176"/>
      <c r="EDE684" s="177"/>
      <c r="EDF684" s="177"/>
      <c r="EDG684" s="175"/>
      <c r="EDH684" s="175"/>
      <c r="EDI684" s="178"/>
      <c r="EDJ684" s="175"/>
      <c r="EDK684" s="176"/>
      <c r="EDL684" s="176"/>
      <c r="EDM684" s="177"/>
      <c r="EDN684" s="177"/>
      <c r="EDO684" s="175"/>
      <c r="EDP684" s="175"/>
      <c r="EDQ684" s="178"/>
      <c r="EDR684" s="175"/>
      <c r="EDS684" s="176"/>
      <c r="EDT684" s="176"/>
      <c r="EDU684" s="177"/>
      <c r="EDV684" s="177"/>
      <c r="EDW684" s="175"/>
      <c r="EDX684" s="175"/>
      <c r="EDY684" s="178"/>
      <c r="EDZ684" s="175"/>
      <c r="EEA684" s="176"/>
      <c r="EEB684" s="176"/>
      <c r="EEC684" s="177"/>
      <c r="EED684" s="177"/>
      <c r="EEE684" s="175"/>
      <c r="EEF684" s="175"/>
      <c r="EEG684" s="178"/>
      <c r="EEH684" s="175"/>
      <c r="EEI684" s="176"/>
      <c r="EEJ684" s="176"/>
      <c r="EEK684" s="177"/>
      <c r="EEL684" s="177"/>
      <c r="EEM684" s="175"/>
      <c r="EEN684" s="175"/>
      <c r="EEO684" s="178"/>
      <c r="EEP684" s="175"/>
      <c r="EEQ684" s="176"/>
      <c r="EER684" s="176"/>
      <c r="EES684" s="177"/>
      <c r="EET684" s="177"/>
      <c r="EEU684" s="175"/>
      <c r="EEV684" s="175"/>
      <c r="EEW684" s="178"/>
      <c r="EEX684" s="175"/>
      <c r="EEY684" s="176"/>
      <c r="EEZ684" s="176"/>
      <c r="EFA684" s="177"/>
      <c r="EFB684" s="177"/>
      <c r="EFC684" s="175"/>
      <c r="EFD684" s="175"/>
      <c r="EFE684" s="178"/>
      <c r="EFF684" s="175"/>
      <c r="EFG684" s="176"/>
      <c r="EFH684" s="176"/>
      <c r="EFI684" s="177"/>
      <c r="EFJ684" s="177"/>
      <c r="EFK684" s="175"/>
      <c r="EFL684" s="175"/>
      <c r="EFM684" s="178"/>
      <c r="EFN684" s="175"/>
      <c r="EFO684" s="176"/>
      <c r="EFP684" s="176"/>
      <c r="EFQ684" s="177"/>
      <c r="EFR684" s="177"/>
      <c r="EFS684" s="175"/>
      <c r="EFT684" s="175"/>
      <c r="EFU684" s="178"/>
      <c r="EFV684" s="175"/>
      <c r="EFW684" s="176"/>
      <c r="EFX684" s="176"/>
      <c r="EFY684" s="177"/>
      <c r="EFZ684" s="177"/>
      <c r="EGA684" s="175"/>
      <c r="EGB684" s="175"/>
      <c r="EGC684" s="178"/>
      <c r="EGD684" s="175"/>
      <c r="EGE684" s="176"/>
      <c r="EGF684" s="176"/>
      <c r="EGG684" s="177"/>
      <c r="EGH684" s="177"/>
      <c r="EGI684" s="175"/>
      <c r="EGJ684" s="175"/>
      <c r="EGK684" s="178"/>
      <c r="EGL684" s="175"/>
      <c r="EGM684" s="176"/>
      <c r="EGN684" s="176"/>
      <c r="EGO684" s="177"/>
      <c r="EGP684" s="177"/>
      <c r="EGQ684" s="175"/>
      <c r="EGR684" s="175"/>
      <c r="EGS684" s="178"/>
      <c r="EGT684" s="175"/>
      <c r="EGU684" s="176"/>
      <c r="EGV684" s="176"/>
      <c r="EGW684" s="177"/>
      <c r="EGX684" s="177"/>
      <c r="EGY684" s="175"/>
      <c r="EGZ684" s="175"/>
      <c r="EHA684" s="178"/>
      <c r="EHB684" s="175"/>
      <c r="EHC684" s="176"/>
      <c r="EHD684" s="176"/>
      <c r="EHE684" s="177"/>
      <c r="EHF684" s="177"/>
      <c r="EHG684" s="175"/>
      <c r="EHH684" s="175"/>
      <c r="EHI684" s="178"/>
      <c r="EHJ684" s="175"/>
      <c r="EHK684" s="176"/>
      <c r="EHL684" s="176"/>
      <c r="EHM684" s="177"/>
      <c r="EHN684" s="177"/>
      <c r="EHO684" s="175"/>
      <c r="EHP684" s="175"/>
      <c r="EHQ684" s="178"/>
      <c r="EHR684" s="175"/>
      <c r="EHS684" s="176"/>
      <c r="EHT684" s="176"/>
      <c r="EHU684" s="177"/>
      <c r="EHV684" s="177"/>
      <c r="EHW684" s="175"/>
      <c r="EHX684" s="175"/>
      <c r="EHY684" s="178"/>
      <c r="EHZ684" s="175"/>
      <c r="EIA684" s="176"/>
      <c r="EIB684" s="176"/>
      <c r="EIC684" s="177"/>
      <c r="EID684" s="177"/>
      <c r="EIE684" s="175"/>
      <c r="EIF684" s="175"/>
      <c r="EIG684" s="178"/>
      <c r="EIH684" s="175"/>
      <c r="EII684" s="176"/>
      <c r="EIJ684" s="176"/>
      <c r="EIK684" s="177"/>
      <c r="EIL684" s="177"/>
      <c r="EIM684" s="175"/>
      <c r="EIN684" s="175"/>
      <c r="EIO684" s="178"/>
      <c r="EIP684" s="175"/>
      <c r="EIQ684" s="176"/>
      <c r="EIR684" s="176"/>
      <c r="EIS684" s="177"/>
      <c r="EIT684" s="177"/>
      <c r="EIU684" s="175"/>
      <c r="EIV684" s="175"/>
      <c r="EIW684" s="178"/>
      <c r="EIX684" s="175"/>
      <c r="EIY684" s="176"/>
      <c r="EIZ684" s="176"/>
      <c r="EJA684" s="177"/>
      <c r="EJB684" s="177"/>
      <c r="EJC684" s="175"/>
      <c r="EJD684" s="175"/>
      <c r="EJE684" s="178"/>
      <c r="EJF684" s="175"/>
      <c r="EJG684" s="176"/>
      <c r="EJH684" s="176"/>
      <c r="EJI684" s="177"/>
      <c r="EJJ684" s="177"/>
      <c r="EJK684" s="175"/>
      <c r="EJL684" s="175"/>
      <c r="EJM684" s="178"/>
      <c r="EJN684" s="175"/>
      <c r="EJO684" s="176"/>
      <c r="EJP684" s="176"/>
      <c r="EJQ684" s="177"/>
      <c r="EJR684" s="177"/>
      <c r="EJS684" s="175"/>
      <c r="EJT684" s="175"/>
      <c r="EJU684" s="178"/>
      <c r="EJV684" s="175"/>
      <c r="EJW684" s="176"/>
      <c r="EJX684" s="176"/>
      <c r="EJY684" s="177"/>
      <c r="EJZ684" s="177"/>
      <c r="EKA684" s="175"/>
      <c r="EKB684" s="175"/>
      <c r="EKC684" s="178"/>
      <c r="EKD684" s="175"/>
      <c r="EKE684" s="176"/>
      <c r="EKF684" s="176"/>
      <c r="EKG684" s="177"/>
      <c r="EKH684" s="177"/>
      <c r="EKI684" s="175"/>
      <c r="EKJ684" s="175"/>
      <c r="EKK684" s="178"/>
      <c r="EKL684" s="175"/>
      <c r="EKM684" s="176"/>
      <c r="EKN684" s="176"/>
      <c r="EKO684" s="177"/>
      <c r="EKP684" s="177"/>
      <c r="EKQ684" s="175"/>
      <c r="EKR684" s="175"/>
      <c r="EKS684" s="178"/>
      <c r="EKT684" s="175"/>
      <c r="EKU684" s="176"/>
      <c r="EKV684" s="176"/>
      <c r="EKW684" s="177"/>
      <c r="EKX684" s="177"/>
      <c r="EKY684" s="175"/>
      <c r="EKZ684" s="175"/>
      <c r="ELA684" s="178"/>
      <c r="ELB684" s="175"/>
      <c r="ELC684" s="176"/>
      <c r="ELD684" s="176"/>
      <c r="ELE684" s="177"/>
      <c r="ELF684" s="177"/>
      <c r="ELG684" s="175"/>
      <c r="ELH684" s="175"/>
      <c r="ELI684" s="178"/>
      <c r="ELJ684" s="175"/>
      <c r="ELK684" s="176"/>
      <c r="ELL684" s="176"/>
      <c r="ELM684" s="177"/>
      <c r="ELN684" s="177"/>
      <c r="ELO684" s="175"/>
      <c r="ELP684" s="175"/>
      <c r="ELQ684" s="178"/>
      <c r="ELR684" s="175"/>
      <c r="ELS684" s="176"/>
      <c r="ELT684" s="176"/>
      <c r="ELU684" s="177"/>
      <c r="ELV684" s="177"/>
      <c r="ELW684" s="175"/>
      <c r="ELX684" s="175"/>
      <c r="ELY684" s="178"/>
      <c r="ELZ684" s="175"/>
      <c r="EMA684" s="176"/>
      <c r="EMB684" s="176"/>
      <c r="EMC684" s="177"/>
      <c r="EMD684" s="177"/>
      <c r="EME684" s="175"/>
      <c r="EMF684" s="175"/>
      <c r="EMG684" s="178"/>
      <c r="EMH684" s="175"/>
      <c r="EMI684" s="176"/>
      <c r="EMJ684" s="176"/>
      <c r="EMK684" s="177"/>
      <c r="EML684" s="177"/>
      <c r="EMM684" s="175"/>
      <c r="EMN684" s="175"/>
      <c r="EMO684" s="178"/>
      <c r="EMP684" s="175"/>
      <c r="EMQ684" s="176"/>
      <c r="EMR684" s="176"/>
      <c r="EMS684" s="177"/>
      <c r="EMT684" s="177"/>
      <c r="EMU684" s="175"/>
      <c r="EMV684" s="175"/>
      <c r="EMW684" s="178"/>
      <c r="EMX684" s="175"/>
      <c r="EMY684" s="176"/>
      <c r="EMZ684" s="176"/>
      <c r="ENA684" s="177"/>
      <c r="ENB684" s="177"/>
      <c r="ENC684" s="175"/>
      <c r="END684" s="175"/>
      <c r="ENE684" s="178"/>
      <c r="ENF684" s="175"/>
      <c r="ENG684" s="176"/>
      <c r="ENH684" s="176"/>
      <c r="ENI684" s="177"/>
      <c r="ENJ684" s="177"/>
      <c r="ENK684" s="175"/>
      <c r="ENL684" s="175"/>
      <c r="ENM684" s="178"/>
      <c r="ENN684" s="175"/>
      <c r="ENO684" s="176"/>
      <c r="ENP684" s="176"/>
      <c r="ENQ684" s="177"/>
      <c r="ENR684" s="177"/>
      <c r="ENS684" s="175"/>
      <c r="ENT684" s="175"/>
      <c r="ENU684" s="178"/>
      <c r="ENV684" s="175"/>
      <c r="ENW684" s="176"/>
      <c r="ENX684" s="176"/>
      <c r="ENY684" s="177"/>
      <c r="ENZ684" s="177"/>
      <c r="EOA684" s="175"/>
      <c r="EOB684" s="175"/>
      <c r="EOC684" s="178"/>
      <c r="EOD684" s="175"/>
      <c r="EOE684" s="176"/>
      <c r="EOF684" s="176"/>
      <c r="EOG684" s="177"/>
      <c r="EOH684" s="177"/>
      <c r="EOI684" s="175"/>
      <c r="EOJ684" s="175"/>
      <c r="EOK684" s="178"/>
      <c r="EOL684" s="175"/>
      <c r="EOM684" s="176"/>
      <c r="EON684" s="176"/>
      <c r="EOO684" s="177"/>
      <c r="EOP684" s="177"/>
      <c r="EOQ684" s="175"/>
      <c r="EOR684" s="175"/>
      <c r="EOS684" s="178"/>
      <c r="EOT684" s="175"/>
      <c r="EOU684" s="176"/>
      <c r="EOV684" s="176"/>
      <c r="EOW684" s="177"/>
      <c r="EOX684" s="177"/>
      <c r="EOY684" s="175"/>
      <c r="EOZ684" s="175"/>
      <c r="EPA684" s="178"/>
      <c r="EPB684" s="175"/>
      <c r="EPC684" s="176"/>
      <c r="EPD684" s="176"/>
      <c r="EPE684" s="177"/>
      <c r="EPF684" s="177"/>
      <c r="EPG684" s="175"/>
      <c r="EPH684" s="175"/>
      <c r="EPI684" s="178"/>
      <c r="EPJ684" s="175"/>
      <c r="EPK684" s="176"/>
      <c r="EPL684" s="176"/>
      <c r="EPM684" s="177"/>
      <c r="EPN684" s="177"/>
      <c r="EPO684" s="175"/>
      <c r="EPP684" s="175"/>
      <c r="EPQ684" s="178"/>
      <c r="EPR684" s="175"/>
      <c r="EPS684" s="176"/>
      <c r="EPT684" s="176"/>
      <c r="EPU684" s="177"/>
      <c r="EPV684" s="177"/>
      <c r="EPW684" s="175"/>
      <c r="EPX684" s="175"/>
      <c r="EPY684" s="178"/>
      <c r="EPZ684" s="175"/>
      <c r="EQA684" s="176"/>
      <c r="EQB684" s="176"/>
      <c r="EQC684" s="177"/>
      <c r="EQD684" s="177"/>
      <c r="EQE684" s="175"/>
      <c r="EQF684" s="175"/>
      <c r="EQG684" s="178"/>
      <c r="EQH684" s="175"/>
      <c r="EQI684" s="176"/>
      <c r="EQJ684" s="176"/>
      <c r="EQK684" s="177"/>
      <c r="EQL684" s="177"/>
      <c r="EQM684" s="175"/>
      <c r="EQN684" s="175"/>
      <c r="EQO684" s="178"/>
      <c r="EQP684" s="175"/>
      <c r="EQQ684" s="176"/>
      <c r="EQR684" s="176"/>
      <c r="EQS684" s="177"/>
      <c r="EQT684" s="177"/>
      <c r="EQU684" s="175"/>
      <c r="EQV684" s="175"/>
      <c r="EQW684" s="178"/>
      <c r="EQX684" s="175"/>
      <c r="EQY684" s="176"/>
      <c r="EQZ684" s="176"/>
      <c r="ERA684" s="177"/>
      <c r="ERB684" s="177"/>
      <c r="ERC684" s="175"/>
      <c r="ERD684" s="175"/>
      <c r="ERE684" s="178"/>
      <c r="ERF684" s="175"/>
      <c r="ERG684" s="176"/>
      <c r="ERH684" s="176"/>
      <c r="ERI684" s="177"/>
      <c r="ERJ684" s="177"/>
      <c r="ERK684" s="175"/>
      <c r="ERL684" s="175"/>
      <c r="ERM684" s="178"/>
      <c r="ERN684" s="175"/>
      <c r="ERO684" s="176"/>
      <c r="ERP684" s="176"/>
      <c r="ERQ684" s="177"/>
      <c r="ERR684" s="177"/>
      <c r="ERS684" s="175"/>
      <c r="ERT684" s="175"/>
      <c r="ERU684" s="178"/>
      <c r="ERV684" s="175"/>
      <c r="ERW684" s="176"/>
      <c r="ERX684" s="176"/>
      <c r="ERY684" s="177"/>
      <c r="ERZ684" s="177"/>
      <c r="ESA684" s="175"/>
      <c r="ESB684" s="175"/>
      <c r="ESC684" s="178"/>
      <c r="ESD684" s="175"/>
      <c r="ESE684" s="176"/>
      <c r="ESF684" s="176"/>
      <c r="ESG684" s="177"/>
      <c r="ESH684" s="177"/>
      <c r="ESI684" s="175"/>
      <c r="ESJ684" s="175"/>
      <c r="ESK684" s="178"/>
      <c r="ESL684" s="175"/>
      <c r="ESM684" s="176"/>
      <c r="ESN684" s="176"/>
      <c r="ESO684" s="177"/>
      <c r="ESP684" s="177"/>
      <c r="ESQ684" s="175"/>
      <c r="ESR684" s="175"/>
      <c r="ESS684" s="178"/>
      <c r="EST684" s="175"/>
      <c r="ESU684" s="176"/>
      <c r="ESV684" s="176"/>
      <c r="ESW684" s="177"/>
      <c r="ESX684" s="177"/>
      <c r="ESY684" s="175"/>
      <c r="ESZ684" s="175"/>
      <c r="ETA684" s="178"/>
      <c r="ETB684" s="175"/>
      <c r="ETC684" s="176"/>
      <c r="ETD684" s="176"/>
      <c r="ETE684" s="177"/>
      <c r="ETF684" s="177"/>
      <c r="ETG684" s="175"/>
      <c r="ETH684" s="175"/>
      <c r="ETI684" s="178"/>
      <c r="ETJ684" s="175"/>
      <c r="ETK684" s="176"/>
      <c r="ETL684" s="176"/>
      <c r="ETM684" s="177"/>
      <c r="ETN684" s="177"/>
      <c r="ETO684" s="175"/>
      <c r="ETP684" s="175"/>
      <c r="ETQ684" s="178"/>
      <c r="ETR684" s="175"/>
      <c r="ETS684" s="176"/>
      <c r="ETT684" s="176"/>
      <c r="ETU684" s="177"/>
      <c r="ETV684" s="177"/>
      <c r="ETW684" s="175"/>
      <c r="ETX684" s="175"/>
      <c r="ETY684" s="178"/>
      <c r="ETZ684" s="175"/>
      <c r="EUA684" s="176"/>
      <c r="EUB684" s="176"/>
      <c r="EUC684" s="177"/>
      <c r="EUD684" s="177"/>
      <c r="EUE684" s="175"/>
      <c r="EUF684" s="175"/>
      <c r="EUG684" s="178"/>
      <c r="EUH684" s="175"/>
      <c r="EUI684" s="176"/>
      <c r="EUJ684" s="176"/>
      <c r="EUK684" s="177"/>
      <c r="EUL684" s="177"/>
      <c r="EUM684" s="175"/>
      <c r="EUN684" s="175"/>
      <c r="EUO684" s="178"/>
      <c r="EUP684" s="175"/>
      <c r="EUQ684" s="176"/>
      <c r="EUR684" s="176"/>
      <c r="EUS684" s="177"/>
      <c r="EUT684" s="177"/>
      <c r="EUU684" s="175"/>
      <c r="EUV684" s="175"/>
      <c r="EUW684" s="178"/>
      <c r="EUX684" s="175"/>
      <c r="EUY684" s="176"/>
      <c r="EUZ684" s="176"/>
      <c r="EVA684" s="177"/>
      <c r="EVB684" s="177"/>
      <c r="EVC684" s="175"/>
      <c r="EVD684" s="175"/>
      <c r="EVE684" s="178"/>
      <c r="EVF684" s="175"/>
      <c r="EVG684" s="176"/>
      <c r="EVH684" s="176"/>
      <c r="EVI684" s="177"/>
      <c r="EVJ684" s="177"/>
      <c r="EVK684" s="175"/>
      <c r="EVL684" s="175"/>
      <c r="EVM684" s="178"/>
      <c r="EVN684" s="175"/>
      <c r="EVO684" s="176"/>
      <c r="EVP684" s="176"/>
      <c r="EVQ684" s="177"/>
      <c r="EVR684" s="177"/>
      <c r="EVS684" s="175"/>
      <c r="EVT684" s="175"/>
      <c r="EVU684" s="178"/>
      <c r="EVV684" s="175"/>
      <c r="EVW684" s="176"/>
      <c r="EVX684" s="176"/>
      <c r="EVY684" s="177"/>
      <c r="EVZ684" s="177"/>
      <c r="EWA684" s="175"/>
      <c r="EWB684" s="175"/>
      <c r="EWC684" s="178"/>
      <c r="EWD684" s="175"/>
      <c r="EWE684" s="176"/>
      <c r="EWF684" s="176"/>
      <c r="EWG684" s="177"/>
      <c r="EWH684" s="177"/>
      <c r="EWI684" s="175"/>
      <c r="EWJ684" s="175"/>
      <c r="EWK684" s="178"/>
      <c r="EWL684" s="175"/>
      <c r="EWM684" s="176"/>
      <c r="EWN684" s="176"/>
      <c r="EWO684" s="177"/>
      <c r="EWP684" s="177"/>
      <c r="EWQ684" s="175"/>
      <c r="EWR684" s="175"/>
      <c r="EWS684" s="178"/>
      <c r="EWT684" s="175"/>
      <c r="EWU684" s="176"/>
      <c r="EWV684" s="176"/>
      <c r="EWW684" s="177"/>
      <c r="EWX684" s="177"/>
      <c r="EWY684" s="175"/>
      <c r="EWZ684" s="175"/>
      <c r="EXA684" s="178"/>
      <c r="EXB684" s="175"/>
      <c r="EXC684" s="176"/>
      <c r="EXD684" s="176"/>
      <c r="EXE684" s="177"/>
      <c r="EXF684" s="177"/>
      <c r="EXG684" s="175"/>
      <c r="EXH684" s="175"/>
      <c r="EXI684" s="178"/>
      <c r="EXJ684" s="175"/>
      <c r="EXK684" s="176"/>
      <c r="EXL684" s="176"/>
      <c r="EXM684" s="177"/>
      <c r="EXN684" s="177"/>
      <c r="EXO684" s="175"/>
      <c r="EXP684" s="175"/>
      <c r="EXQ684" s="178"/>
      <c r="EXR684" s="175"/>
      <c r="EXS684" s="176"/>
      <c r="EXT684" s="176"/>
      <c r="EXU684" s="177"/>
      <c r="EXV684" s="177"/>
      <c r="EXW684" s="175"/>
      <c r="EXX684" s="175"/>
      <c r="EXY684" s="178"/>
      <c r="EXZ684" s="175"/>
      <c r="EYA684" s="176"/>
      <c r="EYB684" s="176"/>
      <c r="EYC684" s="177"/>
      <c r="EYD684" s="177"/>
      <c r="EYE684" s="175"/>
      <c r="EYF684" s="175"/>
      <c r="EYG684" s="178"/>
      <c r="EYH684" s="175"/>
      <c r="EYI684" s="176"/>
      <c r="EYJ684" s="176"/>
      <c r="EYK684" s="177"/>
      <c r="EYL684" s="177"/>
      <c r="EYM684" s="175"/>
      <c r="EYN684" s="175"/>
      <c r="EYO684" s="178"/>
      <c r="EYP684" s="175"/>
      <c r="EYQ684" s="176"/>
      <c r="EYR684" s="176"/>
      <c r="EYS684" s="177"/>
      <c r="EYT684" s="177"/>
      <c r="EYU684" s="175"/>
      <c r="EYV684" s="175"/>
      <c r="EYW684" s="178"/>
      <c r="EYX684" s="175"/>
      <c r="EYY684" s="176"/>
      <c r="EYZ684" s="176"/>
      <c r="EZA684" s="177"/>
      <c r="EZB684" s="177"/>
      <c r="EZC684" s="175"/>
      <c r="EZD684" s="175"/>
      <c r="EZE684" s="178"/>
      <c r="EZF684" s="175"/>
      <c r="EZG684" s="176"/>
      <c r="EZH684" s="176"/>
      <c r="EZI684" s="177"/>
      <c r="EZJ684" s="177"/>
      <c r="EZK684" s="175"/>
      <c r="EZL684" s="175"/>
      <c r="EZM684" s="178"/>
      <c r="EZN684" s="175"/>
      <c r="EZO684" s="176"/>
      <c r="EZP684" s="176"/>
      <c r="EZQ684" s="177"/>
      <c r="EZR684" s="177"/>
      <c r="EZS684" s="175"/>
      <c r="EZT684" s="175"/>
      <c r="EZU684" s="178"/>
      <c r="EZV684" s="175"/>
      <c r="EZW684" s="176"/>
      <c r="EZX684" s="176"/>
      <c r="EZY684" s="177"/>
      <c r="EZZ684" s="177"/>
      <c r="FAA684" s="175"/>
      <c r="FAB684" s="175"/>
      <c r="FAC684" s="178"/>
      <c r="FAD684" s="175"/>
      <c r="FAE684" s="176"/>
      <c r="FAF684" s="176"/>
      <c r="FAG684" s="177"/>
      <c r="FAH684" s="177"/>
      <c r="FAI684" s="175"/>
      <c r="FAJ684" s="175"/>
      <c r="FAK684" s="178"/>
      <c r="FAL684" s="175"/>
      <c r="FAM684" s="176"/>
      <c r="FAN684" s="176"/>
      <c r="FAO684" s="177"/>
      <c r="FAP684" s="177"/>
      <c r="FAQ684" s="175"/>
      <c r="FAR684" s="175"/>
      <c r="FAS684" s="178"/>
      <c r="FAT684" s="175"/>
      <c r="FAU684" s="176"/>
      <c r="FAV684" s="176"/>
      <c r="FAW684" s="177"/>
      <c r="FAX684" s="177"/>
      <c r="FAY684" s="175"/>
      <c r="FAZ684" s="175"/>
      <c r="FBA684" s="178"/>
      <c r="FBB684" s="175"/>
      <c r="FBC684" s="176"/>
      <c r="FBD684" s="176"/>
      <c r="FBE684" s="177"/>
      <c r="FBF684" s="177"/>
      <c r="FBG684" s="175"/>
      <c r="FBH684" s="175"/>
      <c r="FBI684" s="178"/>
      <c r="FBJ684" s="175"/>
      <c r="FBK684" s="176"/>
      <c r="FBL684" s="176"/>
      <c r="FBM684" s="177"/>
      <c r="FBN684" s="177"/>
      <c r="FBO684" s="175"/>
      <c r="FBP684" s="175"/>
      <c r="FBQ684" s="178"/>
      <c r="FBR684" s="175"/>
      <c r="FBS684" s="176"/>
      <c r="FBT684" s="176"/>
      <c r="FBU684" s="177"/>
      <c r="FBV684" s="177"/>
      <c r="FBW684" s="175"/>
      <c r="FBX684" s="175"/>
      <c r="FBY684" s="178"/>
      <c r="FBZ684" s="175"/>
      <c r="FCA684" s="176"/>
      <c r="FCB684" s="176"/>
      <c r="FCC684" s="177"/>
      <c r="FCD684" s="177"/>
      <c r="FCE684" s="175"/>
      <c r="FCF684" s="175"/>
      <c r="FCG684" s="178"/>
      <c r="FCH684" s="175"/>
      <c r="FCI684" s="176"/>
      <c r="FCJ684" s="176"/>
      <c r="FCK684" s="177"/>
      <c r="FCL684" s="177"/>
      <c r="FCM684" s="175"/>
      <c r="FCN684" s="175"/>
      <c r="FCO684" s="178"/>
      <c r="FCP684" s="175"/>
      <c r="FCQ684" s="176"/>
      <c r="FCR684" s="176"/>
      <c r="FCS684" s="177"/>
      <c r="FCT684" s="177"/>
      <c r="FCU684" s="175"/>
      <c r="FCV684" s="175"/>
      <c r="FCW684" s="178"/>
      <c r="FCX684" s="175"/>
      <c r="FCY684" s="176"/>
      <c r="FCZ684" s="176"/>
      <c r="FDA684" s="177"/>
      <c r="FDB684" s="177"/>
      <c r="FDC684" s="175"/>
      <c r="FDD684" s="175"/>
      <c r="FDE684" s="178"/>
      <c r="FDF684" s="175"/>
      <c r="FDG684" s="176"/>
      <c r="FDH684" s="176"/>
      <c r="FDI684" s="177"/>
      <c r="FDJ684" s="177"/>
      <c r="FDK684" s="175"/>
      <c r="FDL684" s="175"/>
      <c r="FDM684" s="178"/>
      <c r="FDN684" s="175"/>
      <c r="FDO684" s="176"/>
      <c r="FDP684" s="176"/>
      <c r="FDQ684" s="177"/>
      <c r="FDR684" s="177"/>
      <c r="FDS684" s="175"/>
      <c r="FDT684" s="175"/>
      <c r="FDU684" s="178"/>
      <c r="FDV684" s="175"/>
      <c r="FDW684" s="176"/>
      <c r="FDX684" s="176"/>
      <c r="FDY684" s="177"/>
      <c r="FDZ684" s="177"/>
      <c r="FEA684" s="175"/>
      <c r="FEB684" s="175"/>
      <c r="FEC684" s="178"/>
      <c r="FED684" s="175"/>
      <c r="FEE684" s="176"/>
      <c r="FEF684" s="176"/>
      <c r="FEG684" s="177"/>
      <c r="FEH684" s="177"/>
      <c r="FEI684" s="175"/>
      <c r="FEJ684" s="175"/>
      <c r="FEK684" s="178"/>
      <c r="FEL684" s="175"/>
      <c r="FEM684" s="176"/>
      <c r="FEN684" s="176"/>
      <c r="FEO684" s="177"/>
      <c r="FEP684" s="177"/>
      <c r="FEQ684" s="175"/>
      <c r="FER684" s="175"/>
      <c r="FES684" s="178"/>
      <c r="FET684" s="175"/>
      <c r="FEU684" s="176"/>
      <c r="FEV684" s="176"/>
      <c r="FEW684" s="177"/>
      <c r="FEX684" s="177"/>
      <c r="FEY684" s="175"/>
      <c r="FEZ684" s="175"/>
      <c r="FFA684" s="178"/>
      <c r="FFB684" s="175"/>
      <c r="FFC684" s="176"/>
      <c r="FFD684" s="176"/>
      <c r="FFE684" s="177"/>
      <c r="FFF684" s="177"/>
      <c r="FFG684" s="175"/>
      <c r="FFH684" s="175"/>
      <c r="FFI684" s="178"/>
      <c r="FFJ684" s="175"/>
      <c r="FFK684" s="176"/>
      <c r="FFL684" s="176"/>
      <c r="FFM684" s="177"/>
      <c r="FFN684" s="177"/>
      <c r="FFO684" s="175"/>
      <c r="FFP684" s="175"/>
      <c r="FFQ684" s="178"/>
      <c r="FFR684" s="175"/>
      <c r="FFS684" s="176"/>
      <c r="FFT684" s="176"/>
      <c r="FFU684" s="177"/>
      <c r="FFV684" s="177"/>
      <c r="FFW684" s="175"/>
      <c r="FFX684" s="175"/>
      <c r="FFY684" s="178"/>
      <c r="FFZ684" s="175"/>
      <c r="FGA684" s="176"/>
      <c r="FGB684" s="176"/>
      <c r="FGC684" s="177"/>
      <c r="FGD684" s="177"/>
      <c r="FGE684" s="175"/>
      <c r="FGF684" s="175"/>
      <c r="FGG684" s="178"/>
      <c r="FGH684" s="175"/>
      <c r="FGI684" s="176"/>
      <c r="FGJ684" s="176"/>
      <c r="FGK684" s="177"/>
      <c r="FGL684" s="177"/>
      <c r="FGM684" s="175"/>
      <c r="FGN684" s="175"/>
      <c r="FGO684" s="178"/>
      <c r="FGP684" s="175"/>
      <c r="FGQ684" s="176"/>
      <c r="FGR684" s="176"/>
      <c r="FGS684" s="177"/>
      <c r="FGT684" s="177"/>
      <c r="FGU684" s="175"/>
      <c r="FGV684" s="175"/>
      <c r="FGW684" s="178"/>
      <c r="FGX684" s="175"/>
      <c r="FGY684" s="176"/>
      <c r="FGZ684" s="176"/>
      <c r="FHA684" s="177"/>
      <c r="FHB684" s="177"/>
      <c r="FHC684" s="175"/>
      <c r="FHD684" s="175"/>
      <c r="FHE684" s="178"/>
      <c r="FHF684" s="175"/>
      <c r="FHG684" s="176"/>
      <c r="FHH684" s="176"/>
      <c r="FHI684" s="177"/>
      <c r="FHJ684" s="177"/>
      <c r="FHK684" s="175"/>
      <c r="FHL684" s="175"/>
      <c r="FHM684" s="178"/>
      <c r="FHN684" s="175"/>
      <c r="FHO684" s="176"/>
      <c r="FHP684" s="176"/>
      <c r="FHQ684" s="177"/>
      <c r="FHR684" s="177"/>
      <c r="FHS684" s="175"/>
      <c r="FHT684" s="175"/>
      <c r="FHU684" s="178"/>
      <c r="FHV684" s="175"/>
      <c r="FHW684" s="176"/>
      <c r="FHX684" s="176"/>
      <c r="FHY684" s="177"/>
      <c r="FHZ684" s="177"/>
      <c r="FIA684" s="175"/>
      <c r="FIB684" s="175"/>
      <c r="FIC684" s="178"/>
      <c r="FID684" s="175"/>
      <c r="FIE684" s="176"/>
      <c r="FIF684" s="176"/>
      <c r="FIG684" s="177"/>
      <c r="FIH684" s="177"/>
      <c r="FII684" s="175"/>
      <c r="FIJ684" s="175"/>
      <c r="FIK684" s="178"/>
      <c r="FIL684" s="175"/>
      <c r="FIM684" s="176"/>
      <c r="FIN684" s="176"/>
      <c r="FIO684" s="177"/>
      <c r="FIP684" s="177"/>
      <c r="FIQ684" s="175"/>
      <c r="FIR684" s="175"/>
      <c r="FIS684" s="178"/>
      <c r="FIT684" s="175"/>
      <c r="FIU684" s="176"/>
      <c r="FIV684" s="176"/>
      <c r="FIW684" s="177"/>
      <c r="FIX684" s="177"/>
      <c r="FIY684" s="175"/>
      <c r="FIZ684" s="175"/>
      <c r="FJA684" s="178"/>
      <c r="FJB684" s="175"/>
      <c r="FJC684" s="176"/>
      <c r="FJD684" s="176"/>
      <c r="FJE684" s="177"/>
      <c r="FJF684" s="177"/>
      <c r="FJG684" s="175"/>
      <c r="FJH684" s="175"/>
      <c r="FJI684" s="178"/>
      <c r="FJJ684" s="175"/>
      <c r="FJK684" s="176"/>
      <c r="FJL684" s="176"/>
      <c r="FJM684" s="177"/>
      <c r="FJN684" s="177"/>
      <c r="FJO684" s="175"/>
      <c r="FJP684" s="175"/>
      <c r="FJQ684" s="178"/>
      <c r="FJR684" s="175"/>
      <c r="FJS684" s="176"/>
      <c r="FJT684" s="176"/>
      <c r="FJU684" s="177"/>
      <c r="FJV684" s="177"/>
      <c r="FJW684" s="175"/>
      <c r="FJX684" s="175"/>
      <c r="FJY684" s="178"/>
      <c r="FJZ684" s="175"/>
      <c r="FKA684" s="176"/>
      <c r="FKB684" s="176"/>
      <c r="FKC684" s="177"/>
      <c r="FKD684" s="177"/>
      <c r="FKE684" s="175"/>
      <c r="FKF684" s="175"/>
      <c r="FKG684" s="178"/>
      <c r="FKH684" s="175"/>
      <c r="FKI684" s="176"/>
      <c r="FKJ684" s="176"/>
      <c r="FKK684" s="177"/>
      <c r="FKL684" s="177"/>
      <c r="FKM684" s="175"/>
      <c r="FKN684" s="175"/>
      <c r="FKO684" s="178"/>
      <c r="FKP684" s="175"/>
      <c r="FKQ684" s="176"/>
      <c r="FKR684" s="176"/>
      <c r="FKS684" s="177"/>
      <c r="FKT684" s="177"/>
      <c r="FKU684" s="175"/>
      <c r="FKV684" s="175"/>
      <c r="FKW684" s="178"/>
      <c r="FKX684" s="175"/>
      <c r="FKY684" s="176"/>
      <c r="FKZ684" s="176"/>
      <c r="FLA684" s="177"/>
      <c r="FLB684" s="177"/>
      <c r="FLC684" s="175"/>
      <c r="FLD684" s="175"/>
      <c r="FLE684" s="178"/>
      <c r="FLF684" s="175"/>
      <c r="FLG684" s="176"/>
      <c r="FLH684" s="176"/>
      <c r="FLI684" s="177"/>
      <c r="FLJ684" s="177"/>
      <c r="FLK684" s="175"/>
      <c r="FLL684" s="175"/>
      <c r="FLM684" s="178"/>
      <c r="FLN684" s="175"/>
      <c r="FLO684" s="176"/>
      <c r="FLP684" s="176"/>
      <c r="FLQ684" s="177"/>
      <c r="FLR684" s="177"/>
      <c r="FLS684" s="175"/>
      <c r="FLT684" s="175"/>
      <c r="FLU684" s="178"/>
      <c r="FLV684" s="175"/>
      <c r="FLW684" s="176"/>
      <c r="FLX684" s="176"/>
      <c r="FLY684" s="177"/>
      <c r="FLZ684" s="177"/>
      <c r="FMA684" s="175"/>
      <c r="FMB684" s="175"/>
      <c r="FMC684" s="178"/>
      <c r="FMD684" s="175"/>
      <c r="FME684" s="176"/>
      <c r="FMF684" s="176"/>
      <c r="FMG684" s="177"/>
      <c r="FMH684" s="177"/>
      <c r="FMI684" s="175"/>
      <c r="FMJ684" s="175"/>
      <c r="FMK684" s="178"/>
      <c r="FML684" s="175"/>
      <c r="FMM684" s="176"/>
      <c r="FMN684" s="176"/>
      <c r="FMO684" s="177"/>
      <c r="FMP684" s="177"/>
      <c r="FMQ684" s="175"/>
      <c r="FMR684" s="175"/>
      <c r="FMS684" s="178"/>
      <c r="FMT684" s="175"/>
      <c r="FMU684" s="176"/>
      <c r="FMV684" s="176"/>
      <c r="FMW684" s="177"/>
      <c r="FMX684" s="177"/>
      <c r="FMY684" s="175"/>
      <c r="FMZ684" s="175"/>
      <c r="FNA684" s="178"/>
      <c r="FNB684" s="175"/>
      <c r="FNC684" s="176"/>
      <c r="FND684" s="176"/>
      <c r="FNE684" s="177"/>
      <c r="FNF684" s="177"/>
      <c r="FNG684" s="175"/>
      <c r="FNH684" s="175"/>
      <c r="FNI684" s="178"/>
      <c r="FNJ684" s="175"/>
      <c r="FNK684" s="176"/>
      <c r="FNL684" s="176"/>
      <c r="FNM684" s="177"/>
      <c r="FNN684" s="177"/>
      <c r="FNO684" s="175"/>
      <c r="FNP684" s="175"/>
      <c r="FNQ684" s="178"/>
      <c r="FNR684" s="175"/>
      <c r="FNS684" s="176"/>
      <c r="FNT684" s="176"/>
      <c r="FNU684" s="177"/>
      <c r="FNV684" s="177"/>
      <c r="FNW684" s="175"/>
      <c r="FNX684" s="175"/>
      <c r="FNY684" s="178"/>
      <c r="FNZ684" s="175"/>
      <c r="FOA684" s="176"/>
      <c r="FOB684" s="176"/>
      <c r="FOC684" s="177"/>
      <c r="FOD684" s="177"/>
      <c r="FOE684" s="175"/>
      <c r="FOF684" s="175"/>
      <c r="FOG684" s="178"/>
      <c r="FOH684" s="175"/>
      <c r="FOI684" s="176"/>
      <c r="FOJ684" s="176"/>
      <c r="FOK684" s="177"/>
      <c r="FOL684" s="177"/>
      <c r="FOM684" s="175"/>
      <c r="FON684" s="175"/>
      <c r="FOO684" s="178"/>
      <c r="FOP684" s="175"/>
      <c r="FOQ684" s="176"/>
      <c r="FOR684" s="176"/>
      <c r="FOS684" s="177"/>
      <c r="FOT684" s="177"/>
      <c r="FOU684" s="175"/>
      <c r="FOV684" s="175"/>
      <c r="FOW684" s="178"/>
      <c r="FOX684" s="175"/>
      <c r="FOY684" s="176"/>
      <c r="FOZ684" s="176"/>
      <c r="FPA684" s="177"/>
      <c r="FPB684" s="177"/>
      <c r="FPC684" s="175"/>
      <c r="FPD684" s="175"/>
      <c r="FPE684" s="178"/>
      <c r="FPF684" s="175"/>
      <c r="FPG684" s="176"/>
      <c r="FPH684" s="176"/>
      <c r="FPI684" s="177"/>
      <c r="FPJ684" s="177"/>
      <c r="FPK684" s="175"/>
      <c r="FPL684" s="175"/>
      <c r="FPM684" s="178"/>
      <c r="FPN684" s="175"/>
      <c r="FPO684" s="176"/>
      <c r="FPP684" s="176"/>
      <c r="FPQ684" s="177"/>
      <c r="FPR684" s="177"/>
      <c r="FPS684" s="175"/>
      <c r="FPT684" s="175"/>
      <c r="FPU684" s="178"/>
      <c r="FPV684" s="175"/>
      <c r="FPW684" s="176"/>
      <c r="FPX684" s="176"/>
      <c r="FPY684" s="177"/>
      <c r="FPZ684" s="177"/>
      <c r="FQA684" s="175"/>
      <c r="FQB684" s="175"/>
      <c r="FQC684" s="178"/>
      <c r="FQD684" s="175"/>
      <c r="FQE684" s="176"/>
      <c r="FQF684" s="176"/>
      <c r="FQG684" s="177"/>
      <c r="FQH684" s="177"/>
      <c r="FQI684" s="175"/>
      <c r="FQJ684" s="175"/>
      <c r="FQK684" s="178"/>
      <c r="FQL684" s="175"/>
      <c r="FQM684" s="176"/>
      <c r="FQN684" s="176"/>
      <c r="FQO684" s="177"/>
      <c r="FQP684" s="177"/>
      <c r="FQQ684" s="175"/>
      <c r="FQR684" s="175"/>
      <c r="FQS684" s="178"/>
      <c r="FQT684" s="175"/>
      <c r="FQU684" s="176"/>
      <c r="FQV684" s="176"/>
      <c r="FQW684" s="177"/>
      <c r="FQX684" s="177"/>
      <c r="FQY684" s="175"/>
      <c r="FQZ684" s="175"/>
      <c r="FRA684" s="178"/>
      <c r="FRB684" s="175"/>
      <c r="FRC684" s="176"/>
      <c r="FRD684" s="176"/>
      <c r="FRE684" s="177"/>
      <c r="FRF684" s="177"/>
      <c r="FRG684" s="175"/>
      <c r="FRH684" s="175"/>
      <c r="FRI684" s="178"/>
      <c r="FRJ684" s="175"/>
      <c r="FRK684" s="176"/>
      <c r="FRL684" s="176"/>
      <c r="FRM684" s="177"/>
      <c r="FRN684" s="177"/>
      <c r="FRO684" s="175"/>
      <c r="FRP684" s="175"/>
      <c r="FRQ684" s="178"/>
      <c r="FRR684" s="175"/>
      <c r="FRS684" s="176"/>
      <c r="FRT684" s="176"/>
      <c r="FRU684" s="177"/>
      <c r="FRV684" s="177"/>
      <c r="FRW684" s="175"/>
      <c r="FRX684" s="175"/>
      <c r="FRY684" s="178"/>
      <c r="FRZ684" s="175"/>
      <c r="FSA684" s="176"/>
      <c r="FSB684" s="176"/>
      <c r="FSC684" s="177"/>
      <c r="FSD684" s="177"/>
      <c r="FSE684" s="175"/>
      <c r="FSF684" s="175"/>
      <c r="FSG684" s="178"/>
      <c r="FSH684" s="175"/>
      <c r="FSI684" s="176"/>
      <c r="FSJ684" s="176"/>
      <c r="FSK684" s="177"/>
      <c r="FSL684" s="177"/>
      <c r="FSM684" s="175"/>
      <c r="FSN684" s="175"/>
      <c r="FSO684" s="178"/>
      <c r="FSP684" s="175"/>
      <c r="FSQ684" s="176"/>
      <c r="FSR684" s="176"/>
      <c r="FSS684" s="177"/>
      <c r="FST684" s="177"/>
      <c r="FSU684" s="175"/>
      <c r="FSV684" s="175"/>
      <c r="FSW684" s="178"/>
      <c r="FSX684" s="175"/>
      <c r="FSY684" s="176"/>
      <c r="FSZ684" s="176"/>
      <c r="FTA684" s="177"/>
      <c r="FTB684" s="177"/>
      <c r="FTC684" s="175"/>
      <c r="FTD684" s="175"/>
      <c r="FTE684" s="178"/>
      <c r="FTF684" s="175"/>
      <c r="FTG684" s="176"/>
      <c r="FTH684" s="176"/>
      <c r="FTI684" s="177"/>
      <c r="FTJ684" s="177"/>
      <c r="FTK684" s="175"/>
      <c r="FTL684" s="175"/>
      <c r="FTM684" s="178"/>
      <c r="FTN684" s="175"/>
      <c r="FTO684" s="176"/>
      <c r="FTP684" s="176"/>
      <c r="FTQ684" s="177"/>
      <c r="FTR684" s="177"/>
      <c r="FTS684" s="175"/>
      <c r="FTT684" s="175"/>
      <c r="FTU684" s="178"/>
      <c r="FTV684" s="175"/>
      <c r="FTW684" s="176"/>
      <c r="FTX684" s="176"/>
      <c r="FTY684" s="177"/>
      <c r="FTZ684" s="177"/>
      <c r="FUA684" s="175"/>
      <c r="FUB684" s="175"/>
      <c r="FUC684" s="178"/>
      <c r="FUD684" s="175"/>
      <c r="FUE684" s="176"/>
      <c r="FUF684" s="176"/>
      <c r="FUG684" s="177"/>
      <c r="FUH684" s="177"/>
      <c r="FUI684" s="175"/>
      <c r="FUJ684" s="175"/>
      <c r="FUK684" s="178"/>
      <c r="FUL684" s="175"/>
      <c r="FUM684" s="176"/>
      <c r="FUN684" s="176"/>
      <c r="FUO684" s="177"/>
      <c r="FUP684" s="177"/>
      <c r="FUQ684" s="175"/>
      <c r="FUR684" s="175"/>
      <c r="FUS684" s="178"/>
      <c r="FUT684" s="175"/>
      <c r="FUU684" s="176"/>
      <c r="FUV684" s="176"/>
      <c r="FUW684" s="177"/>
      <c r="FUX684" s="177"/>
      <c r="FUY684" s="175"/>
      <c r="FUZ684" s="175"/>
      <c r="FVA684" s="178"/>
      <c r="FVB684" s="175"/>
      <c r="FVC684" s="176"/>
      <c r="FVD684" s="176"/>
      <c r="FVE684" s="177"/>
      <c r="FVF684" s="177"/>
      <c r="FVG684" s="175"/>
      <c r="FVH684" s="175"/>
      <c r="FVI684" s="178"/>
      <c r="FVJ684" s="175"/>
      <c r="FVK684" s="176"/>
      <c r="FVL684" s="176"/>
      <c r="FVM684" s="177"/>
      <c r="FVN684" s="177"/>
      <c r="FVO684" s="175"/>
      <c r="FVP684" s="175"/>
      <c r="FVQ684" s="178"/>
      <c r="FVR684" s="175"/>
      <c r="FVS684" s="176"/>
      <c r="FVT684" s="176"/>
      <c r="FVU684" s="177"/>
      <c r="FVV684" s="177"/>
      <c r="FVW684" s="175"/>
      <c r="FVX684" s="175"/>
      <c r="FVY684" s="178"/>
      <c r="FVZ684" s="175"/>
      <c r="FWA684" s="176"/>
      <c r="FWB684" s="176"/>
      <c r="FWC684" s="177"/>
      <c r="FWD684" s="177"/>
      <c r="FWE684" s="175"/>
      <c r="FWF684" s="175"/>
      <c r="FWG684" s="178"/>
      <c r="FWH684" s="175"/>
      <c r="FWI684" s="176"/>
      <c r="FWJ684" s="176"/>
      <c r="FWK684" s="177"/>
      <c r="FWL684" s="177"/>
      <c r="FWM684" s="175"/>
      <c r="FWN684" s="175"/>
      <c r="FWO684" s="178"/>
      <c r="FWP684" s="175"/>
      <c r="FWQ684" s="176"/>
      <c r="FWR684" s="176"/>
      <c r="FWS684" s="177"/>
      <c r="FWT684" s="177"/>
      <c r="FWU684" s="175"/>
      <c r="FWV684" s="175"/>
      <c r="FWW684" s="178"/>
      <c r="FWX684" s="175"/>
      <c r="FWY684" s="176"/>
      <c r="FWZ684" s="176"/>
      <c r="FXA684" s="177"/>
      <c r="FXB684" s="177"/>
      <c r="FXC684" s="175"/>
      <c r="FXD684" s="175"/>
      <c r="FXE684" s="178"/>
      <c r="FXF684" s="175"/>
      <c r="FXG684" s="176"/>
      <c r="FXH684" s="176"/>
      <c r="FXI684" s="177"/>
      <c r="FXJ684" s="177"/>
      <c r="FXK684" s="175"/>
      <c r="FXL684" s="175"/>
      <c r="FXM684" s="178"/>
      <c r="FXN684" s="175"/>
      <c r="FXO684" s="176"/>
      <c r="FXP684" s="176"/>
      <c r="FXQ684" s="177"/>
      <c r="FXR684" s="177"/>
      <c r="FXS684" s="175"/>
      <c r="FXT684" s="175"/>
      <c r="FXU684" s="178"/>
      <c r="FXV684" s="175"/>
      <c r="FXW684" s="176"/>
      <c r="FXX684" s="176"/>
      <c r="FXY684" s="177"/>
      <c r="FXZ684" s="177"/>
      <c r="FYA684" s="175"/>
      <c r="FYB684" s="175"/>
      <c r="FYC684" s="178"/>
      <c r="FYD684" s="175"/>
      <c r="FYE684" s="176"/>
      <c r="FYF684" s="176"/>
      <c r="FYG684" s="177"/>
      <c r="FYH684" s="177"/>
      <c r="FYI684" s="175"/>
      <c r="FYJ684" s="175"/>
      <c r="FYK684" s="178"/>
      <c r="FYL684" s="175"/>
      <c r="FYM684" s="176"/>
      <c r="FYN684" s="176"/>
      <c r="FYO684" s="177"/>
      <c r="FYP684" s="177"/>
      <c r="FYQ684" s="175"/>
      <c r="FYR684" s="175"/>
      <c r="FYS684" s="178"/>
      <c r="FYT684" s="175"/>
      <c r="FYU684" s="176"/>
      <c r="FYV684" s="176"/>
      <c r="FYW684" s="177"/>
      <c r="FYX684" s="177"/>
      <c r="FYY684" s="175"/>
      <c r="FYZ684" s="175"/>
      <c r="FZA684" s="178"/>
      <c r="FZB684" s="175"/>
      <c r="FZC684" s="176"/>
      <c r="FZD684" s="176"/>
      <c r="FZE684" s="177"/>
      <c r="FZF684" s="177"/>
      <c r="FZG684" s="175"/>
      <c r="FZH684" s="175"/>
      <c r="FZI684" s="178"/>
      <c r="FZJ684" s="175"/>
      <c r="FZK684" s="176"/>
      <c r="FZL684" s="176"/>
      <c r="FZM684" s="177"/>
      <c r="FZN684" s="177"/>
      <c r="FZO684" s="175"/>
      <c r="FZP684" s="175"/>
      <c r="FZQ684" s="178"/>
      <c r="FZR684" s="175"/>
      <c r="FZS684" s="176"/>
      <c r="FZT684" s="176"/>
      <c r="FZU684" s="177"/>
      <c r="FZV684" s="177"/>
      <c r="FZW684" s="175"/>
      <c r="FZX684" s="175"/>
      <c r="FZY684" s="178"/>
      <c r="FZZ684" s="175"/>
      <c r="GAA684" s="176"/>
      <c r="GAB684" s="176"/>
      <c r="GAC684" s="177"/>
      <c r="GAD684" s="177"/>
      <c r="GAE684" s="175"/>
      <c r="GAF684" s="175"/>
      <c r="GAG684" s="178"/>
      <c r="GAH684" s="175"/>
      <c r="GAI684" s="176"/>
      <c r="GAJ684" s="176"/>
      <c r="GAK684" s="177"/>
      <c r="GAL684" s="177"/>
      <c r="GAM684" s="175"/>
      <c r="GAN684" s="175"/>
      <c r="GAO684" s="178"/>
      <c r="GAP684" s="175"/>
      <c r="GAQ684" s="176"/>
      <c r="GAR684" s="176"/>
      <c r="GAS684" s="177"/>
      <c r="GAT684" s="177"/>
      <c r="GAU684" s="175"/>
      <c r="GAV684" s="175"/>
      <c r="GAW684" s="178"/>
      <c r="GAX684" s="175"/>
      <c r="GAY684" s="176"/>
      <c r="GAZ684" s="176"/>
      <c r="GBA684" s="177"/>
      <c r="GBB684" s="177"/>
      <c r="GBC684" s="175"/>
      <c r="GBD684" s="175"/>
      <c r="GBE684" s="178"/>
      <c r="GBF684" s="175"/>
      <c r="GBG684" s="176"/>
      <c r="GBH684" s="176"/>
      <c r="GBI684" s="177"/>
      <c r="GBJ684" s="177"/>
      <c r="GBK684" s="175"/>
      <c r="GBL684" s="175"/>
      <c r="GBM684" s="178"/>
      <c r="GBN684" s="175"/>
      <c r="GBO684" s="176"/>
      <c r="GBP684" s="176"/>
      <c r="GBQ684" s="177"/>
      <c r="GBR684" s="177"/>
      <c r="GBS684" s="175"/>
      <c r="GBT684" s="175"/>
      <c r="GBU684" s="178"/>
      <c r="GBV684" s="175"/>
      <c r="GBW684" s="176"/>
      <c r="GBX684" s="176"/>
      <c r="GBY684" s="177"/>
      <c r="GBZ684" s="177"/>
      <c r="GCA684" s="175"/>
      <c r="GCB684" s="175"/>
      <c r="GCC684" s="178"/>
      <c r="GCD684" s="175"/>
      <c r="GCE684" s="176"/>
      <c r="GCF684" s="176"/>
      <c r="GCG684" s="177"/>
      <c r="GCH684" s="177"/>
      <c r="GCI684" s="175"/>
      <c r="GCJ684" s="175"/>
      <c r="GCK684" s="178"/>
      <c r="GCL684" s="175"/>
      <c r="GCM684" s="176"/>
      <c r="GCN684" s="176"/>
      <c r="GCO684" s="177"/>
      <c r="GCP684" s="177"/>
      <c r="GCQ684" s="175"/>
      <c r="GCR684" s="175"/>
      <c r="GCS684" s="178"/>
      <c r="GCT684" s="175"/>
      <c r="GCU684" s="176"/>
      <c r="GCV684" s="176"/>
      <c r="GCW684" s="177"/>
      <c r="GCX684" s="177"/>
      <c r="GCY684" s="175"/>
      <c r="GCZ684" s="175"/>
      <c r="GDA684" s="178"/>
      <c r="GDB684" s="175"/>
      <c r="GDC684" s="176"/>
      <c r="GDD684" s="176"/>
      <c r="GDE684" s="177"/>
      <c r="GDF684" s="177"/>
      <c r="GDG684" s="175"/>
      <c r="GDH684" s="175"/>
      <c r="GDI684" s="178"/>
      <c r="GDJ684" s="175"/>
      <c r="GDK684" s="176"/>
      <c r="GDL684" s="176"/>
      <c r="GDM684" s="177"/>
      <c r="GDN684" s="177"/>
      <c r="GDO684" s="175"/>
      <c r="GDP684" s="175"/>
      <c r="GDQ684" s="178"/>
      <c r="GDR684" s="175"/>
      <c r="GDS684" s="176"/>
      <c r="GDT684" s="176"/>
      <c r="GDU684" s="177"/>
      <c r="GDV684" s="177"/>
      <c r="GDW684" s="175"/>
      <c r="GDX684" s="175"/>
      <c r="GDY684" s="178"/>
      <c r="GDZ684" s="175"/>
      <c r="GEA684" s="176"/>
      <c r="GEB684" s="176"/>
      <c r="GEC684" s="177"/>
      <c r="GED684" s="177"/>
      <c r="GEE684" s="175"/>
      <c r="GEF684" s="175"/>
      <c r="GEG684" s="178"/>
      <c r="GEH684" s="175"/>
      <c r="GEI684" s="176"/>
      <c r="GEJ684" s="176"/>
      <c r="GEK684" s="177"/>
      <c r="GEL684" s="177"/>
      <c r="GEM684" s="175"/>
      <c r="GEN684" s="175"/>
      <c r="GEO684" s="178"/>
      <c r="GEP684" s="175"/>
      <c r="GEQ684" s="176"/>
      <c r="GER684" s="176"/>
      <c r="GES684" s="177"/>
      <c r="GET684" s="177"/>
      <c r="GEU684" s="175"/>
      <c r="GEV684" s="175"/>
      <c r="GEW684" s="178"/>
      <c r="GEX684" s="175"/>
      <c r="GEY684" s="176"/>
      <c r="GEZ684" s="176"/>
      <c r="GFA684" s="177"/>
      <c r="GFB684" s="177"/>
      <c r="GFC684" s="175"/>
      <c r="GFD684" s="175"/>
      <c r="GFE684" s="178"/>
      <c r="GFF684" s="175"/>
      <c r="GFG684" s="176"/>
      <c r="GFH684" s="176"/>
      <c r="GFI684" s="177"/>
      <c r="GFJ684" s="177"/>
      <c r="GFK684" s="175"/>
      <c r="GFL684" s="175"/>
      <c r="GFM684" s="178"/>
      <c r="GFN684" s="175"/>
      <c r="GFO684" s="176"/>
      <c r="GFP684" s="176"/>
      <c r="GFQ684" s="177"/>
      <c r="GFR684" s="177"/>
      <c r="GFS684" s="175"/>
      <c r="GFT684" s="175"/>
      <c r="GFU684" s="178"/>
      <c r="GFV684" s="175"/>
      <c r="GFW684" s="176"/>
      <c r="GFX684" s="176"/>
      <c r="GFY684" s="177"/>
      <c r="GFZ684" s="177"/>
      <c r="GGA684" s="175"/>
      <c r="GGB684" s="175"/>
      <c r="GGC684" s="178"/>
      <c r="GGD684" s="175"/>
      <c r="GGE684" s="176"/>
      <c r="GGF684" s="176"/>
      <c r="GGG684" s="177"/>
      <c r="GGH684" s="177"/>
      <c r="GGI684" s="175"/>
      <c r="GGJ684" s="175"/>
      <c r="GGK684" s="178"/>
      <c r="GGL684" s="175"/>
      <c r="GGM684" s="176"/>
      <c r="GGN684" s="176"/>
      <c r="GGO684" s="177"/>
      <c r="GGP684" s="177"/>
      <c r="GGQ684" s="175"/>
      <c r="GGR684" s="175"/>
      <c r="GGS684" s="178"/>
      <c r="GGT684" s="175"/>
      <c r="GGU684" s="176"/>
      <c r="GGV684" s="176"/>
      <c r="GGW684" s="177"/>
      <c r="GGX684" s="177"/>
      <c r="GGY684" s="175"/>
      <c r="GGZ684" s="175"/>
      <c r="GHA684" s="178"/>
      <c r="GHB684" s="175"/>
      <c r="GHC684" s="176"/>
      <c r="GHD684" s="176"/>
      <c r="GHE684" s="177"/>
      <c r="GHF684" s="177"/>
      <c r="GHG684" s="175"/>
      <c r="GHH684" s="175"/>
      <c r="GHI684" s="178"/>
      <c r="GHJ684" s="175"/>
      <c r="GHK684" s="176"/>
      <c r="GHL684" s="176"/>
      <c r="GHM684" s="177"/>
      <c r="GHN684" s="177"/>
      <c r="GHO684" s="175"/>
      <c r="GHP684" s="175"/>
      <c r="GHQ684" s="178"/>
      <c r="GHR684" s="175"/>
      <c r="GHS684" s="176"/>
      <c r="GHT684" s="176"/>
      <c r="GHU684" s="177"/>
      <c r="GHV684" s="177"/>
      <c r="GHW684" s="175"/>
      <c r="GHX684" s="175"/>
      <c r="GHY684" s="178"/>
      <c r="GHZ684" s="175"/>
      <c r="GIA684" s="176"/>
      <c r="GIB684" s="176"/>
      <c r="GIC684" s="177"/>
      <c r="GID684" s="177"/>
      <c r="GIE684" s="175"/>
      <c r="GIF684" s="175"/>
      <c r="GIG684" s="178"/>
      <c r="GIH684" s="175"/>
      <c r="GII684" s="176"/>
      <c r="GIJ684" s="176"/>
      <c r="GIK684" s="177"/>
      <c r="GIL684" s="177"/>
      <c r="GIM684" s="175"/>
      <c r="GIN684" s="175"/>
      <c r="GIO684" s="178"/>
      <c r="GIP684" s="175"/>
      <c r="GIQ684" s="176"/>
      <c r="GIR684" s="176"/>
      <c r="GIS684" s="177"/>
      <c r="GIT684" s="177"/>
      <c r="GIU684" s="175"/>
      <c r="GIV684" s="175"/>
      <c r="GIW684" s="178"/>
      <c r="GIX684" s="175"/>
      <c r="GIY684" s="176"/>
      <c r="GIZ684" s="176"/>
      <c r="GJA684" s="177"/>
      <c r="GJB684" s="177"/>
      <c r="GJC684" s="175"/>
      <c r="GJD684" s="175"/>
      <c r="GJE684" s="178"/>
      <c r="GJF684" s="175"/>
      <c r="GJG684" s="176"/>
      <c r="GJH684" s="176"/>
      <c r="GJI684" s="177"/>
      <c r="GJJ684" s="177"/>
      <c r="GJK684" s="175"/>
      <c r="GJL684" s="175"/>
      <c r="GJM684" s="178"/>
      <c r="GJN684" s="175"/>
      <c r="GJO684" s="176"/>
      <c r="GJP684" s="176"/>
      <c r="GJQ684" s="177"/>
      <c r="GJR684" s="177"/>
      <c r="GJS684" s="175"/>
      <c r="GJT684" s="175"/>
      <c r="GJU684" s="178"/>
      <c r="GJV684" s="175"/>
      <c r="GJW684" s="176"/>
      <c r="GJX684" s="176"/>
      <c r="GJY684" s="177"/>
      <c r="GJZ684" s="177"/>
      <c r="GKA684" s="175"/>
      <c r="GKB684" s="175"/>
      <c r="GKC684" s="178"/>
      <c r="GKD684" s="175"/>
      <c r="GKE684" s="176"/>
      <c r="GKF684" s="176"/>
      <c r="GKG684" s="177"/>
      <c r="GKH684" s="177"/>
      <c r="GKI684" s="175"/>
      <c r="GKJ684" s="175"/>
      <c r="GKK684" s="178"/>
      <c r="GKL684" s="175"/>
      <c r="GKM684" s="176"/>
      <c r="GKN684" s="176"/>
      <c r="GKO684" s="177"/>
      <c r="GKP684" s="177"/>
      <c r="GKQ684" s="175"/>
      <c r="GKR684" s="175"/>
      <c r="GKS684" s="178"/>
      <c r="GKT684" s="175"/>
      <c r="GKU684" s="176"/>
      <c r="GKV684" s="176"/>
      <c r="GKW684" s="177"/>
      <c r="GKX684" s="177"/>
      <c r="GKY684" s="175"/>
      <c r="GKZ684" s="175"/>
      <c r="GLA684" s="178"/>
      <c r="GLB684" s="175"/>
      <c r="GLC684" s="176"/>
      <c r="GLD684" s="176"/>
      <c r="GLE684" s="177"/>
      <c r="GLF684" s="177"/>
      <c r="GLG684" s="175"/>
      <c r="GLH684" s="175"/>
      <c r="GLI684" s="178"/>
      <c r="GLJ684" s="175"/>
      <c r="GLK684" s="176"/>
      <c r="GLL684" s="176"/>
      <c r="GLM684" s="177"/>
      <c r="GLN684" s="177"/>
      <c r="GLO684" s="175"/>
      <c r="GLP684" s="175"/>
      <c r="GLQ684" s="178"/>
      <c r="GLR684" s="175"/>
      <c r="GLS684" s="176"/>
      <c r="GLT684" s="176"/>
      <c r="GLU684" s="177"/>
      <c r="GLV684" s="177"/>
      <c r="GLW684" s="175"/>
      <c r="GLX684" s="175"/>
      <c r="GLY684" s="178"/>
      <c r="GLZ684" s="175"/>
      <c r="GMA684" s="176"/>
      <c r="GMB684" s="176"/>
      <c r="GMC684" s="177"/>
      <c r="GMD684" s="177"/>
      <c r="GME684" s="175"/>
      <c r="GMF684" s="175"/>
      <c r="GMG684" s="178"/>
      <c r="GMH684" s="175"/>
      <c r="GMI684" s="176"/>
      <c r="GMJ684" s="176"/>
      <c r="GMK684" s="177"/>
      <c r="GML684" s="177"/>
      <c r="GMM684" s="175"/>
      <c r="GMN684" s="175"/>
      <c r="GMO684" s="178"/>
      <c r="GMP684" s="175"/>
      <c r="GMQ684" s="176"/>
      <c r="GMR684" s="176"/>
      <c r="GMS684" s="177"/>
      <c r="GMT684" s="177"/>
      <c r="GMU684" s="175"/>
      <c r="GMV684" s="175"/>
      <c r="GMW684" s="178"/>
      <c r="GMX684" s="175"/>
      <c r="GMY684" s="176"/>
      <c r="GMZ684" s="176"/>
      <c r="GNA684" s="177"/>
      <c r="GNB684" s="177"/>
      <c r="GNC684" s="175"/>
      <c r="GND684" s="175"/>
      <c r="GNE684" s="178"/>
      <c r="GNF684" s="175"/>
      <c r="GNG684" s="176"/>
      <c r="GNH684" s="176"/>
      <c r="GNI684" s="177"/>
      <c r="GNJ684" s="177"/>
      <c r="GNK684" s="175"/>
      <c r="GNL684" s="175"/>
      <c r="GNM684" s="178"/>
      <c r="GNN684" s="175"/>
      <c r="GNO684" s="176"/>
      <c r="GNP684" s="176"/>
      <c r="GNQ684" s="177"/>
      <c r="GNR684" s="177"/>
      <c r="GNS684" s="175"/>
      <c r="GNT684" s="175"/>
      <c r="GNU684" s="178"/>
      <c r="GNV684" s="175"/>
      <c r="GNW684" s="176"/>
      <c r="GNX684" s="176"/>
      <c r="GNY684" s="177"/>
      <c r="GNZ684" s="177"/>
      <c r="GOA684" s="175"/>
      <c r="GOB684" s="175"/>
      <c r="GOC684" s="178"/>
      <c r="GOD684" s="175"/>
      <c r="GOE684" s="176"/>
      <c r="GOF684" s="176"/>
      <c r="GOG684" s="177"/>
      <c r="GOH684" s="177"/>
      <c r="GOI684" s="175"/>
      <c r="GOJ684" s="175"/>
      <c r="GOK684" s="178"/>
      <c r="GOL684" s="175"/>
      <c r="GOM684" s="176"/>
      <c r="GON684" s="176"/>
      <c r="GOO684" s="177"/>
      <c r="GOP684" s="177"/>
      <c r="GOQ684" s="175"/>
      <c r="GOR684" s="175"/>
      <c r="GOS684" s="178"/>
      <c r="GOT684" s="175"/>
      <c r="GOU684" s="176"/>
      <c r="GOV684" s="176"/>
      <c r="GOW684" s="177"/>
      <c r="GOX684" s="177"/>
      <c r="GOY684" s="175"/>
      <c r="GOZ684" s="175"/>
      <c r="GPA684" s="178"/>
      <c r="GPB684" s="175"/>
      <c r="GPC684" s="176"/>
      <c r="GPD684" s="176"/>
      <c r="GPE684" s="177"/>
      <c r="GPF684" s="177"/>
      <c r="GPG684" s="175"/>
      <c r="GPH684" s="175"/>
      <c r="GPI684" s="178"/>
      <c r="GPJ684" s="175"/>
      <c r="GPK684" s="176"/>
      <c r="GPL684" s="176"/>
      <c r="GPM684" s="177"/>
      <c r="GPN684" s="177"/>
      <c r="GPO684" s="175"/>
      <c r="GPP684" s="175"/>
      <c r="GPQ684" s="178"/>
      <c r="GPR684" s="175"/>
      <c r="GPS684" s="176"/>
      <c r="GPT684" s="176"/>
      <c r="GPU684" s="177"/>
      <c r="GPV684" s="177"/>
      <c r="GPW684" s="175"/>
      <c r="GPX684" s="175"/>
      <c r="GPY684" s="178"/>
      <c r="GPZ684" s="175"/>
      <c r="GQA684" s="176"/>
      <c r="GQB684" s="176"/>
      <c r="GQC684" s="177"/>
      <c r="GQD684" s="177"/>
      <c r="GQE684" s="175"/>
      <c r="GQF684" s="175"/>
      <c r="GQG684" s="178"/>
      <c r="GQH684" s="175"/>
      <c r="GQI684" s="176"/>
      <c r="GQJ684" s="176"/>
      <c r="GQK684" s="177"/>
      <c r="GQL684" s="177"/>
      <c r="GQM684" s="175"/>
      <c r="GQN684" s="175"/>
      <c r="GQO684" s="178"/>
      <c r="GQP684" s="175"/>
      <c r="GQQ684" s="176"/>
      <c r="GQR684" s="176"/>
      <c r="GQS684" s="177"/>
      <c r="GQT684" s="177"/>
      <c r="GQU684" s="175"/>
      <c r="GQV684" s="175"/>
      <c r="GQW684" s="178"/>
      <c r="GQX684" s="175"/>
      <c r="GQY684" s="176"/>
      <c r="GQZ684" s="176"/>
      <c r="GRA684" s="177"/>
      <c r="GRB684" s="177"/>
      <c r="GRC684" s="175"/>
      <c r="GRD684" s="175"/>
      <c r="GRE684" s="178"/>
      <c r="GRF684" s="175"/>
      <c r="GRG684" s="176"/>
      <c r="GRH684" s="176"/>
      <c r="GRI684" s="177"/>
      <c r="GRJ684" s="177"/>
      <c r="GRK684" s="175"/>
      <c r="GRL684" s="175"/>
      <c r="GRM684" s="178"/>
      <c r="GRN684" s="175"/>
      <c r="GRO684" s="176"/>
      <c r="GRP684" s="176"/>
      <c r="GRQ684" s="177"/>
      <c r="GRR684" s="177"/>
      <c r="GRS684" s="175"/>
      <c r="GRT684" s="175"/>
      <c r="GRU684" s="178"/>
      <c r="GRV684" s="175"/>
      <c r="GRW684" s="176"/>
      <c r="GRX684" s="176"/>
      <c r="GRY684" s="177"/>
      <c r="GRZ684" s="177"/>
      <c r="GSA684" s="175"/>
      <c r="GSB684" s="175"/>
      <c r="GSC684" s="178"/>
      <c r="GSD684" s="175"/>
      <c r="GSE684" s="176"/>
      <c r="GSF684" s="176"/>
      <c r="GSG684" s="177"/>
      <c r="GSH684" s="177"/>
      <c r="GSI684" s="175"/>
      <c r="GSJ684" s="175"/>
      <c r="GSK684" s="178"/>
      <c r="GSL684" s="175"/>
      <c r="GSM684" s="176"/>
      <c r="GSN684" s="176"/>
      <c r="GSO684" s="177"/>
      <c r="GSP684" s="177"/>
      <c r="GSQ684" s="175"/>
      <c r="GSR684" s="175"/>
      <c r="GSS684" s="178"/>
      <c r="GST684" s="175"/>
      <c r="GSU684" s="176"/>
      <c r="GSV684" s="176"/>
      <c r="GSW684" s="177"/>
      <c r="GSX684" s="177"/>
      <c r="GSY684" s="175"/>
      <c r="GSZ684" s="175"/>
      <c r="GTA684" s="178"/>
      <c r="GTB684" s="175"/>
      <c r="GTC684" s="176"/>
      <c r="GTD684" s="176"/>
      <c r="GTE684" s="177"/>
      <c r="GTF684" s="177"/>
      <c r="GTG684" s="175"/>
      <c r="GTH684" s="175"/>
      <c r="GTI684" s="178"/>
      <c r="GTJ684" s="175"/>
      <c r="GTK684" s="176"/>
      <c r="GTL684" s="176"/>
      <c r="GTM684" s="177"/>
      <c r="GTN684" s="177"/>
      <c r="GTO684" s="175"/>
      <c r="GTP684" s="175"/>
      <c r="GTQ684" s="178"/>
      <c r="GTR684" s="175"/>
      <c r="GTS684" s="176"/>
      <c r="GTT684" s="176"/>
      <c r="GTU684" s="177"/>
      <c r="GTV684" s="177"/>
      <c r="GTW684" s="175"/>
      <c r="GTX684" s="175"/>
      <c r="GTY684" s="178"/>
      <c r="GTZ684" s="175"/>
      <c r="GUA684" s="176"/>
      <c r="GUB684" s="176"/>
      <c r="GUC684" s="177"/>
      <c r="GUD684" s="177"/>
      <c r="GUE684" s="175"/>
      <c r="GUF684" s="175"/>
      <c r="GUG684" s="178"/>
      <c r="GUH684" s="175"/>
      <c r="GUI684" s="176"/>
      <c r="GUJ684" s="176"/>
      <c r="GUK684" s="177"/>
      <c r="GUL684" s="177"/>
      <c r="GUM684" s="175"/>
      <c r="GUN684" s="175"/>
      <c r="GUO684" s="178"/>
      <c r="GUP684" s="175"/>
      <c r="GUQ684" s="176"/>
      <c r="GUR684" s="176"/>
      <c r="GUS684" s="177"/>
      <c r="GUT684" s="177"/>
      <c r="GUU684" s="175"/>
      <c r="GUV684" s="175"/>
      <c r="GUW684" s="178"/>
      <c r="GUX684" s="175"/>
      <c r="GUY684" s="176"/>
      <c r="GUZ684" s="176"/>
      <c r="GVA684" s="177"/>
      <c r="GVB684" s="177"/>
      <c r="GVC684" s="175"/>
      <c r="GVD684" s="175"/>
      <c r="GVE684" s="178"/>
      <c r="GVF684" s="175"/>
      <c r="GVG684" s="176"/>
      <c r="GVH684" s="176"/>
      <c r="GVI684" s="177"/>
      <c r="GVJ684" s="177"/>
      <c r="GVK684" s="175"/>
      <c r="GVL684" s="175"/>
      <c r="GVM684" s="178"/>
      <c r="GVN684" s="175"/>
      <c r="GVO684" s="176"/>
      <c r="GVP684" s="176"/>
      <c r="GVQ684" s="177"/>
      <c r="GVR684" s="177"/>
      <c r="GVS684" s="175"/>
      <c r="GVT684" s="175"/>
      <c r="GVU684" s="178"/>
      <c r="GVV684" s="175"/>
      <c r="GVW684" s="176"/>
      <c r="GVX684" s="176"/>
      <c r="GVY684" s="177"/>
      <c r="GVZ684" s="177"/>
      <c r="GWA684" s="175"/>
      <c r="GWB684" s="175"/>
      <c r="GWC684" s="178"/>
      <c r="GWD684" s="175"/>
      <c r="GWE684" s="176"/>
      <c r="GWF684" s="176"/>
      <c r="GWG684" s="177"/>
      <c r="GWH684" s="177"/>
      <c r="GWI684" s="175"/>
      <c r="GWJ684" s="175"/>
      <c r="GWK684" s="178"/>
      <c r="GWL684" s="175"/>
      <c r="GWM684" s="176"/>
      <c r="GWN684" s="176"/>
      <c r="GWO684" s="177"/>
      <c r="GWP684" s="177"/>
      <c r="GWQ684" s="175"/>
      <c r="GWR684" s="175"/>
      <c r="GWS684" s="178"/>
      <c r="GWT684" s="175"/>
      <c r="GWU684" s="176"/>
      <c r="GWV684" s="176"/>
      <c r="GWW684" s="177"/>
      <c r="GWX684" s="177"/>
      <c r="GWY684" s="175"/>
      <c r="GWZ684" s="175"/>
      <c r="GXA684" s="178"/>
      <c r="GXB684" s="175"/>
      <c r="GXC684" s="176"/>
      <c r="GXD684" s="176"/>
      <c r="GXE684" s="177"/>
      <c r="GXF684" s="177"/>
      <c r="GXG684" s="175"/>
      <c r="GXH684" s="175"/>
      <c r="GXI684" s="178"/>
      <c r="GXJ684" s="175"/>
      <c r="GXK684" s="176"/>
      <c r="GXL684" s="176"/>
      <c r="GXM684" s="177"/>
      <c r="GXN684" s="177"/>
      <c r="GXO684" s="175"/>
      <c r="GXP684" s="175"/>
      <c r="GXQ684" s="178"/>
      <c r="GXR684" s="175"/>
      <c r="GXS684" s="176"/>
      <c r="GXT684" s="176"/>
      <c r="GXU684" s="177"/>
      <c r="GXV684" s="177"/>
      <c r="GXW684" s="175"/>
      <c r="GXX684" s="175"/>
      <c r="GXY684" s="178"/>
      <c r="GXZ684" s="175"/>
      <c r="GYA684" s="176"/>
      <c r="GYB684" s="176"/>
      <c r="GYC684" s="177"/>
      <c r="GYD684" s="177"/>
      <c r="GYE684" s="175"/>
      <c r="GYF684" s="175"/>
      <c r="GYG684" s="178"/>
      <c r="GYH684" s="175"/>
      <c r="GYI684" s="176"/>
      <c r="GYJ684" s="176"/>
      <c r="GYK684" s="177"/>
      <c r="GYL684" s="177"/>
      <c r="GYM684" s="175"/>
      <c r="GYN684" s="175"/>
      <c r="GYO684" s="178"/>
      <c r="GYP684" s="175"/>
      <c r="GYQ684" s="176"/>
      <c r="GYR684" s="176"/>
      <c r="GYS684" s="177"/>
      <c r="GYT684" s="177"/>
      <c r="GYU684" s="175"/>
      <c r="GYV684" s="175"/>
      <c r="GYW684" s="178"/>
      <c r="GYX684" s="175"/>
      <c r="GYY684" s="176"/>
      <c r="GYZ684" s="176"/>
      <c r="GZA684" s="177"/>
      <c r="GZB684" s="177"/>
      <c r="GZC684" s="175"/>
      <c r="GZD684" s="175"/>
      <c r="GZE684" s="178"/>
      <c r="GZF684" s="175"/>
      <c r="GZG684" s="176"/>
      <c r="GZH684" s="176"/>
      <c r="GZI684" s="177"/>
      <c r="GZJ684" s="177"/>
      <c r="GZK684" s="175"/>
      <c r="GZL684" s="175"/>
      <c r="GZM684" s="178"/>
      <c r="GZN684" s="175"/>
      <c r="GZO684" s="176"/>
      <c r="GZP684" s="176"/>
      <c r="GZQ684" s="177"/>
      <c r="GZR684" s="177"/>
      <c r="GZS684" s="175"/>
      <c r="GZT684" s="175"/>
      <c r="GZU684" s="178"/>
      <c r="GZV684" s="175"/>
      <c r="GZW684" s="176"/>
      <c r="GZX684" s="176"/>
      <c r="GZY684" s="177"/>
      <c r="GZZ684" s="177"/>
      <c r="HAA684" s="175"/>
      <c r="HAB684" s="175"/>
      <c r="HAC684" s="178"/>
      <c r="HAD684" s="175"/>
      <c r="HAE684" s="176"/>
      <c r="HAF684" s="176"/>
      <c r="HAG684" s="177"/>
      <c r="HAH684" s="177"/>
      <c r="HAI684" s="175"/>
      <c r="HAJ684" s="175"/>
      <c r="HAK684" s="178"/>
      <c r="HAL684" s="175"/>
      <c r="HAM684" s="176"/>
      <c r="HAN684" s="176"/>
      <c r="HAO684" s="177"/>
      <c r="HAP684" s="177"/>
      <c r="HAQ684" s="175"/>
      <c r="HAR684" s="175"/>
      <c r="HAS684" s="178"/>
      <c r="HAT684" s="175"/>
      <c r="HAU684" s="176"/>
      <c r="HAV684" s="176"/>
      <c r="HAW684" s="177"/>
      <c r="HAX684" s="177"/>
      <c r="HAY684" s="175"/>
      <c r="HAZ684" s="175"/>
      <c r="HBA684" s="178"/>
      <c r="HBB684" s="175"/>
      <c r="HBC684" s="176"/>
      <c r="HBD684" s="176"/>
      <c r="HBE684" s="177"/>
      <c r="HBF684" s="177"/>
      <c r="HBG684" s="175"/>
      <c r="HBH684" s="175"/>
      <c r="HBI684" s="178"/>
      <c r="HBJ684" s="175"/>
      <c r="HBK684" s="176"/>
      <c r="HBL684" s="176"/>
      <c r="HBM684" s="177"/>
      <c r="HBN684" s="177"/>
      <c r="HBO684" s="175"/>
      <c r="HBP684" s="175"/>
      <c r="HBQ684" s="178"/>
      <c r="HBR684" s="175"/>
      <c r="HBS684" s="176"/>
      <c r="HBT684" s="176"/>
      <c r="HBU684" s="177"/>
      <c r="HBV684" s="177"/>
      <c r="HBW684" s="175"/>
      <c r="HBX684" s="175"/>
      <c r="HBY684" s="178"/>
      <c r="HBZ684" s="175"/>
      <c r="HCA684" s="176"/>
      <c r="HCB684" s="176"/>
      <c r="HCC684" s="177"/>
      <c r="HCD684" s="177"/>
      <c r="HCE684" s="175"/>
      <c r="HCF684" s="175"/>
      <c r="HCG684" s="178"/>
      <c r="HCH684" s="175"/>
      <c r="HCI684" s="176"/>
      <c r="HCJ684" s="176"/>
      <c r="HCK684" s="177"/>
      <c r="HCL684" s="177"/>
      <c r="HCM684" s="175"/>
      <c r="HCN684" s="175"/>
      <c r="HCO684" s="178"/>
      <c r="HCP684" s="175"/>
      <c r="HCQ684" s="176"/>
      <c r="HCR684" s="176"/>
      <c r="HCS684" s="177"/>
      <c r="HCT684" s="177"/>
      <c r="HCU684" s="175"/>
      <c r="HCV684" s="175"/>
      <c r="HCW684" s="178"/>
      <c r="HCX684" s="175"/>
      <c r="HCY684" s="176"/>
      <c r="HCZ684" s="176"/>
      <c r="HDA684" s="177"/>
      <c r="HDB684" s="177"/>
      <c r="HDC684" s="175"/>
      <c r="HDD684" s="175"/>
      <c r="HDE684" s="178"/>
      <c r="HDF684" s="175"/>
      <c r="HDG684" s="176"/>
      <c r="HDH684" s="176"/>
      <c r="HDI684" s="177"/>
      <c r="HDJ684" s="177"/>
      <c r="HDK684" s="175"/>
      <c r="HDL684" s="175"/>
      <c r="HDM684" s="178"/>
      <c r="HDN684" s="175"/>
      <c r="HDO684" s="176"/>
      <c r="HDP684" s="176"/>
      <c r="HDQ684" s="177"/>
      <c r="HDR684" s="177"/>
      <c r="HDS684" s="175"/>
      <c r="HDT684" s="175"/>
      <c r="HDU684" s="178"/>
      <c r="HDV684" s="175"/>
      <c r="HDW684" s="176"/>
      <c r="HDX684" s="176"/>
      <c r="HDY684" s="177"/>
      <c r="HDZ684" s="177"/>
      <c r="HEA684" s="175"/>
      <c r="HEB684" s="175"/>
      <c r="HEC684" s="178"/>
      <c r="HED684" s="175"/>
      <c r="HEE684" s="176"/>
      <c r="HEF684" s="176"/>
      <c r="HEG684" s="177"/>
      <c r="HEH684" s="177"/>
      <c r="HEI684" s="175"/>
      <c r="HEJ684" s="175"/>
      <c r="HEK684" s="178"/>
      <c r="HEL684" s="175"/>
      <c r="HEM684" s="176"/>
      <c r="HEN684" s="176"/>
      <c r="HEO684" s="177"/>
      <c r="HEP684" s="177"/>
      <c r="HEQ684" s="175"/>
      <c r="HER684" s="175"/>
      <c r="HES684" s="178"/>
      <c r="HET684" s="175"/>
      <c r="HEU684" s="176"/>
      <c r="HEV684" s="176"/>
      <c r="HEW684" s="177"/>
      <c r="HEX684" s="177"/>
      <c r="HEY684" s="175"/>
      <c r="HEZ684" s="175"/>
      <c r="HFA684" s="178"/>
      <c r="HFB684" s="175"/>
      <c r="HFC684" s="176"/>
      <c r="HFD684" s="176"/>
      <c r="HFE684" s="177"/>
      <c r="HFF684" s="177"/>
      <c r="HFG684" s="175"/>
      <c r="HFH684" s="175"/>
      <c r="HFI684" s="178"/>
      <c r="HFJ684" s="175"/>
      <c r="HFK684" s="176"/>
      <c r="HFL684" s="176"/>
      <c r="HFM684" s="177"/>
      <c r="HFN684" s="177"/>
      <c r="HFO684" s="175"/>
      <c r="HFP684" s="175"/>
      <c r="HFQ684" s="178"/>
      <c r="HFR684" s="175"/>
      <c r="HFS684" s="176"/>
      <c r="HFT684" s="176"/>
      <c r="HFU684" s="177"/>
      <c r="HFV684" s="177"/>
      <c r="HFW684" s="175"/>
      <c r="HFX684" s="175"/>
      <c r="HFY684" s="178"/>
      <c r="HFZ684" s="175"/>
      <c r="HGA684" s="176"/>
      <c r="HGB684" s="176"/>
      <c r="HGC684" s="177"/>
      <c r="HGD684" s="177"/>
      <c r="HGE684" s="175"/>
      <c r="HGF684" s="175"/>
      <c r="HGG684" s="178"/>
      <c r="HGH684" s="175"/>
      <c r="HGI684" s="176"/>
      <c r="HGJ684" s="176"/>
      <c r="HGK684" s="177"/>
      <c r="HGL684" s="177"/>
      <c r="HGM684" s="175"/>
      <c r="HGN684" s="175"/>
      <c r="HGO684" s="178"/>
      <c r="HGP684" s="175"/>
      <c r="HGQ684" s="176"/>
      <c r="HGR684" s="176"/>
      <c r="HGS684" s="177"/>
      <c r="HGT684" s="177"/>
      <c r="HGU684" s="175"/>
      <c r="HGV684" s="175"/>
      <c r="HGW684" s="178"/>
      <c r="HGX684" s="175"/>
      <c r="HGY684" s="176"/>
      <c r="HGZ684" s="176"/>
      <c r="HHA684" s="177"/>
      <c r="HHB684" s="177"/>
      <c r="HHC684" s="175"/>
      <c r="HHD684" s="175"/>
      <c r="HHE684" s="178"/>
      <c r="HHF684" s="175"/>
      <c r="HHG684" s="176"/>
      <c r="HHH684" s="176"/>
      <c r="HHI684" s="177"/>
      <c r="HHJ684" s="177"/>
      <c r="HHK684" s="175"/>
      <c r="HHL684" s="175"/>
      <c r="HHM684" s="178"/>
      <c r="HHN684" s="175"/>
      <c r="HHO684" s="176"/>
      <c r="HHP684" s="176"/>
      <c r="HHQ684" s="177"/>
      <c r="HHR684" s="177"/>
      <c r="HHS684" s="175"/>
      <c r="HHT684" s="175"/>
      <c r="HHU684" s="178"/>
      <c r="HHV684" s="175"/>
      <c r="HHW684" s="176"/>
      <c r="HHX684" s="176"/>
      <c r="HHY684" s="177"/>
      <c r="HHZ684" s="177"/>
      <c r="HIA684" s="175"/>
      <c r="HIB684" s="175"/>
      <c r="HIC684" s="178"/>
      <c r="HID684" s="175"/>
      <c r="HIE684" s="176"/>
      <c r="HIF684" s="176"/>
      <c r="HIG684" s="177"/>
      <c r="HIH684" s="177"/>
      <c r="HII684" s="175"/>
      <c r="HIJ684" s="175"/>
      <c r="HIK684" s="178"/>
      <c r="HIL684" s="175"/>
      <c r="HIM684" s="176"/>
      <c r="HIN684" s="176"/>
      <c r="HIO684" s="177"/>
      <c r="HIP684" s="177"/>
      <c r="HIQ684" s="175"/>
      <c r="HIR684" s="175"/>
      <c r="HIS684" s="178"/>
      <c r="HIT684" s="175"/>
      <c r="HIU684" s="176"/>
      <c r="HIV684" s="176"/>
      <c r="HIW684" s="177"/>
      <c r="HIX684" s="177"/>
      <c r="HIY684" s="175"/>
      <c r="HIZ684" s="175"/>
      <c r="HJA684" s="178"/>
      <c r="HJB684" s="175"/>
      <c r="HJC684" s="176"/>
      <c r="HJD684" s="176"/>
      <c r="HJE684" s="177"/>
      <c r="HJF684" s="177"/>
      <c r="HJG684" s="175"/>
      <c r="HJH684" s="175"/>
      <c r="HJI684" s="178"/>
      <c r="HJJ684" s="175"/>
      <c r="HJK684" s="176"/>
      <c r="HJL684" s="176"/>
      <c r="HJM684" s="177"/>
      <c r="HJN684" s="177"/>
      <c r="HJO684" s="175"/>
      <c r="HJP684" s="175"/>
      <c r="HJQ684" s="178"/>
      <c r="HJR684" s="175"/>
      <c r="HJS684" s="176"/>
      <c r="HJT684" s="176"/>
      <c r="HJU684" s="177"/>
      <c r="HJV684" s="177"/>
      <c r="HJW684" s="175"/>
      <c r="HJX684" s="175"/>
      <c r="HJY684" s="178"/>
      <c r="HJZ684" s="175"/>
      <c r="HKA684" s="176"/>
      <c r="HKB684" s="176"/>
      <c r="HKC684" s="177"/>
      <c r="HKD684" s="177"/>
      <c r="HKE684" s="175"/>
      <c r="HKF684" s="175"/>
      <c r="HKG684" s="178"/>
      <c r="HKH684" s="175"/>
      <c r="HKI684" s="176"/>
      <c r="HKJ684" s="176"/>
      <c r="HKK684" s="177"/>
      <c r="HKL684" s="177"/>
      <c r="HKM684" s="175"/>
      <c r="HKN684" s="175"/>
      <c r="HKO684" s="178"/>
      <c r="HKP684" s="175"/>
      <c r="HKQ684" s="176"/>
      <c r="HKR684" s="176"/>
      <c r="HKS684" s="177"/>
      <c r="HKT684" s="177"/>
      <c r="HKU684" s="175"/>
      <c r="HKV684" s="175"/>
      <c r="HKW684" s="178"/>
      <c r="HKX684" s="175"/>
      <c r="HKY684" s="176"/>
      <c r="HKZ684" s="176"/>
      <c r="HLA684" s="177"/>
      <c r="HLB684" s="177"/>
      <c r="HLC684" s="175"/>
      <c r="HLD684" s="175"/>
      <c r="HLE684" s="178"/>
      <c r="HLF684" s="175"/>
      <c r="HLG684" s="176"/>
      <c r="HLH684" s="176"/>
      <c r="HLI684" s="177"/>
      <c r="HLJ684" s="177"/>
      <c r="HLK684" s="175"/>
      <c r="HLL684" s="175"/>
      <c r="HLM684" s="178"/>
      <c r="HLN684" s="175"/>
      <c r="HLO684" s="176"/>
      <c r="HLP684" s="176"/>
      <c r="HLQ684" s="177"/>
      <c r="HLR684" s="177"/>
      <c r="HLS684" s="175"/>
      <c r="HLT684" s="175"/>
      <c r="HLU684" s="178"/>
      <c r="HLV684" s="175"/>
      <c r="HLW684" s="176"/>
      <c r="HLX684" s="176"/>
      <c r="HLY684" s="177"/>
      <c r="HLZ684" s="177"/>
      <c r="HMA684" s="175"/>
      <c r="HMB684" s="175"/>
      <c r="HMC684" s="178"/>
      <c r="HMD684" s="175"/>
      <c r="HME684" s="176"/>
      <c r="HMF684" s="176"/>
      <c r="HMG684" s="177"/>
      <c r="HMH684" s="177"/>
      <c r="HMI684" s="175"/>
      <c r="HMJ684" s="175"/>
      <c r="HMK684" s="178"/>
      <c r="HML684" s="175"/>
      <c r="HMM684" s="176"/>
      <c r="HMN684" s="176"/>
      <c r="HMO684" s="177"/>
      <c r="HMP684" s="177"/>
      <c r="HMQ684" s="175"/>
      <c r="HMR684" s="175"/>
      <c r="HMS684" s="178"/>
      <c r="HMT684" s="175"/>
      <c r="HMU684" s="176"/>
      <c r="HMV684" s="176"/>
      <c r="HMW684" s="177"/>
      <c r="HMX684" s="177"/>
      <c r="HMY684" s="175"/>
      <c r="HMZ684" s="175"/>
      <c r="HNA684" s="178"/>
      <c r="HNB684" s="175"/>
      <c r="HNC684" s="176"/>
      <c r="HND684" s="176"/>
      <c r="HNE684" s="177"/>
      <c r="HNF684" s="177"/>
      <c r="HNG684" s="175"/>
      <c r="HNH684" s="175"/>
      <c r="HNI684" s="178"/>
      <c r="HNJ684" s="175"/>
      <c r="HNK684" s="176"/>
      <c r="HNL684" s="176"/>
      <c r="HNM684" s="177"/>
      <c r="HNN684" s="177"/>
      <c r="HNO684" s="175"/>
      <c r="HNP684" s="175"/>
      <c r="HNQ684" s="178"/>
      <c r="HNR684" s="175"/>
      <c r="HNS684" s="176"/>
      <c r="HNT684" s="176"/>
      <c r="HNU684" s="177"/>
      <c r="HNV684" s="177"/>
      <c r="HNW684" s="175"/>
      <c r="HNX684" s="175"/>
      <c r="HNY684" s="178"/>
      <c r="HNZ684" s="175"/>
      <c r="HOA684" s="176"/>
      <c r="HOB684" s="176"/>
      <c r="HOC684" s="177"/>
      <c r="HOD684" s="177"/>
      <c r="HOE684" s="175"/>
      <c r="HOF684" s="175"/>
      <c r="HOG684" s="178"/>
      <c r="HOH684" s="175"/>
      <c r="HOI684" s="176"/>
      <c r="HOJ684" s="176"/>
      <c r="HOK684" s="177"/>
      <c r="HOL684" s="177"/>
      <c r="HOM684" s="175"/>
      <c r="HON684" s="175"/>
      <c r="HOO684" s="178"/>
      <c r="HOP684" s="175"/>
      <c r="HOQ684" s="176"/>
      <c r="HOR684" s="176"/>
      <c r="HOS684" s="177"/>
      <c r="HOT684" s="177"/>
      <c r="HOU684" s="175"/>
      <c r="HOV684" s="175"/>
      <c r="HOW684" s="178"/>
      <c r="HOX684" s="175"/>
      <c r="HOY684" s="176"/>
      <c r="HOZ684" s="176"/>
      <c r="HPA684" s="177"/>
      <c r="HPB684" s="177"/>
      <c r="HPC684" s="175"/>
      <c r="HPD684" s="175"/>
      <c r="HPE684" s="178"/>
      <c r="HPF684" s="175"/>
      <c r="HPG684" s="176"/>
      <c r="HPH684" s="176"/>
      <c r="HPI684" s="177"/>
      <c r="HPJ684" s="177"/>
      <c r="HPK684" s="175"/>
      <c r="HPL684" s="175"/>
      <c r="HPM684" s="178"/>
      <c r="HPN684" s="175"/>
      <c r="HPO684" s="176"/>
      <c r="HPP684" s="176"/>
      <c r="HPQ684" s="177"/>
      <c r="HPR684" s="177"/>
      <c r="HPS684" s="175"/>
      <c r="HPT684" s="175"/>
      <c r="HPU684" s="178"/>
      <c r="HPV684" s="175"/>
      <c r="HPW684" s="176"/>
      <c r="HPX684" s="176"/>
      <c r="HPY684" s="177"/>
      <c r="HPZ684" s="177"/>
      <c r="HQA684" s="175"/>
      <c r="HQB684" s="175"/>
      <c r="HQC684" s="178"/>
      <c r="HQD684" s="175"/>
      <c r="HQE684" s="176"/>
      <c r="HQF684" s="176"/>
      <c r="HQG684" s="177"/>
      <c r="HQH684" s="177"/>
      <c r="HQI684" s="175"/>
      <c r="HQJ684" s="175"/>
      <c r="HQK684" s="178"/>
      <c r="HQL684" s="175"/>
      <c r="HQM684" s="176"/>
      <c r="HQN684" s="176"/>
      <c r="HQO684" s="177"/>
      <c r="HQP684" s="177"/>
      <c r="HQQ684" s="175"/>
      <c r="HQR684" s="175"/>
      <c r="HQS684" s="178"/>
      <c r="HQT684" s="175"/>
      <c r="HQU684" s="176"/>
      <c r="HQV684" s="176"/>
      <c r="HQW684" s="177"/>
      <c r="HQX684" s="177"/>
      <c r="HQY684" s="175"/>
      <c r="HQZ684" s="175"/>
      <c r="HRA684" s="178"/>
      <c r="HRB684" s="175"/>
      <c r="HRC684" s="176"/>
      <c r="HRD684" s="176"/>
      <c r="HRE684" s="177"/>
      <c r="HRF684" s="177"/>
      <c r="HRG684" s="175"/>
      <c r="HRH684" s="175"/>
      <c r="HRI684" s="178"/>
      <c r="HRJ684" s="175"/>
      <c r="HRK684" s="176"/>
      <c r="HRL684" s="176"/>
      <c r="HRM684" s="177"/>
      <c r="HRN684" s="177"/>
      <c r="HRO684" s="175"/>
      <c r="HRP684" s="175"/>
      <c r="HRQ684" s="178"/>
      <c r="HRR684" s="175"/>
      <c r="HRS684" s="176"/>
      <c r="HRT684" s="176"/>
      <c r="HRU684" s="177"/>
      <c r="HRV684" s="177"/>
      <c r="HRW684" s="175"/>
      <c r="HRX684" s="175"/>
      <c r="HRY684" s="178"/>
      <c r="HRZ684" s="175"/>
      <c r="HSA684" s="176"/>
      <c r="HSB684" s="176"/>
      <c r="HSC684" s="177"/>
      <c r="HSD684" s="177"/>
      <c r="HSE684" s="175"/>
      <c r="HSF684" s="175"/>
      <c r="HSG684" s="178"/>
      <c r="HSH684" s="175"/>
      <c r="HSI684" s="176"/>
      <c r="HSJ684" s="176"/>
      <c r="HSK684" s="177"/>
      <c r="HSL684" s="177"/>
      <c r="HSM684" s="175"/>
      <c r="HSN684" s="175"/>
      <c r="HSO684" s="178"/>
      <c r="HSP684" s="175"/>
      <c r="HSQ684" s="176"/>
      <c r="HSR684" s="176"/>
      <c r="HSS684" s="177"/>
      <c r="HST684" s="177"/>
      <c r="HSU684" s="175"/>
      <c r="HSV684" s="175"/>
      <c r="HSW684" s="178"/>
      <c r="HSX684" s="175"/>
      <c r="HSY684" s="176"/>
      <c r="HSZ684" s="176"/>
      <c r="HTA684" s="177"/>
      <c r="HTB684" s="177"/>
      <c r="HTC684" s="175"/>
      <c r="HTD684" s="175"/>
      <c r="HTE684" s="178"/>
      <c r="HTF684" s="175"/>
      <c r="HTG684" s="176"/>
      <c r="HTH684" s="176"/>
      <c r="HTI684" s="177"/>
      <c r="HTJ684" s="177"/>
      <c r="HTK684" s="175"/>
      <c r="HTL684" s="175"/>
      <c r="HTM684" s="178"/>
      <c r="HTN684" s="175"/>
      <c r="HTO684" s="176"/>
      <c r="HTP684" s="176"/>
      <c r="HTQ684" s="177"/>
      <c r="HTR684" s="177"/>
      <c r="HTS684" s="175"/>
      <c r="HTT684" s="175"/>
      <c r="HTU684" s="178"/>
      <c r="HTV684" s="175"/>
      <c r="HTW684" s="176"/>
      <c r="HTX684" s="176"/>
      <c r="HTY684" s="177"/>
      <c r="HTZ684" s="177"/>
      <c r="HUA684" s="175"/>
      <c r="HUB684" s="175"/>
      <c r="HUC684" s="178"/>
      <c r="HUD684" s="175"/>
      <c r="HUE684" s="176"/>
      <c r="HUF684" s="176"/>
      <c r="HUG684" s="177"/>
      <c r="HUH684" s="177"/>
      <c r="HUI684" s="175"/>
      <c r="HUJ684" s="175"/>
      <c r="HUK684" s="178"/>
      <c r="HUL684" s="175"/>
      <c r="HUM684" s="176"/>
      <c r="HUN684" s="176"/>
      <c r="HUO684" s="177"/>
      <c r="HUP684" s="177"/>
      <c r="HUQ684" s="175"/>
      <c r="HUR684" s="175"/>
      <c r="HUS684" s="178"/>
      <c r="HUT684" s="175"/>
      <c r="HUU684" s="176"/>
      <c r="HUV684" s="176"/>
      <c r="HUW684" s="177"/>
      <c r="HUX684" s="177"/>
      <c r="HUY684" s="175"/>
      <c r="HUZ684" s="175"/>
      <c r="HVA684" s="178"/>
      <c r="HVB684" s="175"/>
      <c r="HVC684" s="176"/>
      <c r="HVD684" s="176"/>
      <c r="HVE684" s="177"/>
      <c r="HVF684" s="177"/>
      <c r="HVG684" s="175"/>
      <c r="HVH684" s="175"/>
      <c r="HVI684" s="178"/>
      <c r="HVJ684" s="175"/>
      <c r="HVK684" s="176"/>
      <c r="HVL684" s="176"/>
      <c r="HVM684" s="177"/>
      <c r="HVN684" s="177"/>
      <c r="HVO684" s="175"/>
      <c r="HVP684" s="175"/>
      <c r="HVQ684" s="178"/>
      <c r="HVR684" s="175"/>
      <c r="HVS684" s="176"/>
      <c r="HVT684" s="176"/>
      <c r="HVU684" s="177"/>
      <c r="HVV684" s="177"/>
      <c r="HVW684" s="175"/>
      <c r="HVX684" s="175"/>
      <c r="HVY684" s="178"/>
      <c r="HVZ684" s="175"/>
      <c r="HWA684" s="176"/>
      <c r="HWB684" s="176"/>
      <c r="HWC684" s="177"/>
      <c r="HWD684" s="177"/>
      <c r="HWE684" s="175"/>
      <c r="HWF684" s="175"/>
      <c r="HWG684" s="178"/>
      <c r="HWH684" s="175"/>
      <c r="HWI684" s="176"/>
      <c r="HWJ684" s="176"/>
      <c r="HWK684" s="177"/>
      <c r="HWL684" s="177"/>
      <c r="HWM684" s="175"/>
      <c r="HWN684" s="175"/>
      <c r="HWO684" s="178"/>
      <c r="HWP684" s="175"/>
      <c r="HWQ684" s="176"/>
      <c r="HWR684" s="176"/>
      <c r="HWS684" s="177"/>
      <c r="HWT684" s="177"/>
      <c r="HWU684" s="175"/>
      <c r="HWV684" s="175"/>
      <c r="HWW684" s="178"/>
      <c r="HWX684" s="175"/>
      <c r="HWY684" s="176"/>
      <c r="HWZ684" s="176"/>
      <c r="HXA684" s="177"/>
      <c r="HXB684" s="177"/>
      <c r="HXC684" s="175"/>
      <c r="HXD684" s="175"/>
      <c r="HXE684" s="178"/>
      <c r="HXF684" s="175"/>
      <c r="HXG684" s="176"/>
      <c r="HXH684" s="176"/>
      <c r="HXI684" s="177"/>
      <c r="HXJ684" s="177"/>
      <c r="HXK684" s="175"/>
      <c r="HXL684" s="175"/>
      <c r="HXM684" s="178"/>
      <c r="HXN684" s="175"/>
      <c r="HXO684" s="176"/>
      <c r="HXP684" s="176"/>
      <c r="HXQ684" s="177"/>
      <c r="HXR684" s="177"/>
      <c r="HXS684" s="175"/>
      <c r="HXT684" s="175"/>
      <c r="HXU684" s="178"/>
      <c r="HXV684" s="175"/>
      <c r="HXW684" s="176"/>
      <c r="HXX684" s="176"/>
      <c r="HXY684" s="177"/>
      <c r="HXZ684" s="177"/>
      <c r="HYA684" s="175"/>
      <c r="HYB684" s="175"/>
      <c r="HYC684" s="178"/>
      <c r="HYD684" s="175"/>
      <c r="HYE684" s="176"/>
      <c r="HYF684" s="176"/>
      <c r="HYG684" s="177"/>
      <c r="HYH684" s="177"/>
      <c r="HYI684" s="175"/>
      <c r="HYJ684" s="175"/>
      <c r="HYK684" s="178"/>
      <c r="HYL684" s="175"/>
      <c r="HYM684" s="176"/>
      <c r="HYN684" s="176"/>
      <c r="HYO684" s="177"/>
      <c r="HYP684" s="177"/>
      <c r="HYQ684" s="175"/>
      <c r="HYR684" s="175"/>
      <c r="HYS684" s="178"/>
      <c r="HYT684" s="175"/>
      <c r="HYU684" s="176"/>
      <c r="HYV684" s="176"/>
      <c r="HYW684" s="177"/>
      <c r="HYX684" s="177"/>
      <c r="HYY684" s="175"/>
      <c r="HYZ684" s="175"/>
      <c r="HZA684" s="178"/>
      <c r="HZB684" s="175"/>
      <c r="HZC684" s="176"/>
      <c r="HZD684" s="176"/>
      <c r="HZE684" s="177"/>
      <c r="HZF684" s="177"/>
      <c r="HZG684" s="175"/>
      <c r="HZH684" s="175"/>
      <c r="HZI684" s="178"/>
      <c r="HZJ684" s="175"/>
      <c r="HZK684" s="176"/>
      <c r="HZL684" s="176"/>
      <c r="HZM684" s="177"/>
      <c r="HZN684" s="177"/>
      <c r="HZO684" s="175"/>
      <c r="HZP684" s="175"/>
      <c r="HZQ684" s="178"/>
      <c r="HZR684" s="175"/>
      <c r="HZS684" s="176"/>
      <c r="HZT684" s="176"/>
      <c r="HZU684" s="177"/>
      <c r="HZV684" s="177"/>
      <c r="HZW684" s="175"/>
      <c r="HZX684" s="175"/>
      <c r="HZY684" s="178"/>
      <c r="HZZ684" s="175"/>
      <c r="IAA684" s="176"/>
      <c r="IAB684" s="176"/>
      <c r="IAC684" s="177"/>
      <c r="IAD684" s="177"/>
      <c r="IAE684" s="175"/>
      <c r="IAF684" s="175"/>
      <c r="IAG684" s="178"/>
      <c r="IAH684" s="175"/>
      <c r="IAI684" s="176"/>
      <c r="IAJ684" s="176"/>
      <c r="IAK684" s="177"/>
      <c r="IAL684" s="177"/>
      <c r="IAM684" s="175"/>
      <c r="IAN684" s="175"/>
      <c r="IAO684" s="178"/>
      <c r="IAP684" s="175"/>
      <c r="IAQ684" s="176"/>
      <c r="IAR684" s="176"/>
      <c r="IAS684" s="177"/>
      <c r="IAT684" s="177"/>
      <c r="IAU684" s="175"/>
      <c r="IAV684" s="175"/>
      <c r="IAW684" s="178"/>
      <c r="IAX684" s="175"/>
      <c r="IAY684" s="176"/>
      <c r="IAZ684" s="176"/>
      <c r="IBA684" s="177"/>
      <c r="IBB684" s="177"/>
      <c r="IBC684" s="175"/>
      <c r="IBD684" s="175"/>
      <c r="IBE684" s="178"/>
      <c r="IBF684" s="175"/>
      <c r="IBG684" s="176"/>
      <c r="IBH684" s="176"/>
      <c r="IBI684" s="177"/>
      <c r="IBJ684" s="177"/>
      <c r="IBK684" s="175"/>
      <c r="IBL684" s="175"/>
      <c r="IBM684" s="178"/>
      <c r="IBN684" s="175"/>
      <c r="IBO684" s="176"/>
      <c r="IBP684" s="176"/>
      <c r="IBQ684" s="177"/>
      <c r="IBR684" s="177"/>
      <c r="IBS684" s="175"/>
      <c r="IBT684" s="175"/>
      <c r="IBU684" s="178"/>
      <c r="IBV684" s="175"/>
      <c r="IBW684" s="176"/>
      <c r="IBX684" s="176"/>
      <c r="IBY684" s="177"/>
      <c r="IBZ684" s="177"/>
      <c r="ICA684" s="175"/>
      <c r="ICB684" s="175"/>
      <c r="ICC684" s="178"/>
      <c r="ICD684" s="175"/>
      <c r="ICE684" s="176"/>
      <c r="ICF684" s="176"/>
      <c r="ICG684" s="177"/>
      <c r="ICH684" s="177"/>
      <c r="ICI684" s="175"/>
      <c r="ICJ684" s="175"/>
      <c r="ICK684" s="178"/>
      <c r="ICL684" s="175"/>
      <c r="ICM684" s="176"/>
      <c r="ICN684" s="176"/>
      <c r="ICO684" s="177"/>
      <c r="ICP684" s="177"/>
      <c r="ICQ684" s="175"/>
      <c r="ICR684" s="175"/>
      <c r="ICS684" s="178"/>
      <c r="ICT684" s="175"/>
      <c r="ICU684" s="176"/>
      <c r="ICV684" s="176"/>
      <c r="ICW684" s="177"/>
      <c r="ICX684" s="177"/>
      <c r="ICY684" s="175"/>
      <c r="ICZ684" s="175"/>
      <c r="IDA684" s="178"/>
      <c r="IDB684" s="175"/>
      <c r="IDC684" s="176"/>
      <c r="IDD684" s="176"/>
      <c r="IDE684" s="177"/>
      <c r="IDF684" s="177"/>
      <c r="IDG684" s="175"/>
      <c r="IDH684" s="175"/>
      <c r="IDI684" s="178"/>
      <c r="IDJ684" s="175"/>
      <c r="IDK684" s="176"/>
      <c r="IDL684" s="176"/>
      <c r="IDM684" s="177"/>
      <c r="IDN684" s="177"/>
      <c r="IDO684" s="175"/>
      <c r="IDP684" s="175"/>
      <c r="IDQ684" s="178"/>
      <c r="IDR684" s="175"/>
      <c r="IDS684" s="176"/>
      <c r="IDT684" s="176"/>
      <c r="IDU684" s="177"/>
      <c r="IDV684" s="177"/>
      <c r="IDW684" s="175"/>
      <c r="IDX684" s="175"/>
      <c r="IDY684" s="178"/>
      <c r="IDZ684" s="175"/>
      <c r="IEA684" s="176"/>
      <c r="IEB684" s="176"/>
      <c r="IEC684" s="177"/>
      <c r="IED684" s="177"/>
      <c r="IEE684" s="175"/>
      <c r="IEF684" s="175"/>
      <c r="IEG684" s="178"/>
      <c r="IEH684" s="175"/>
      <c r="IEI684" s="176"/>
      <c r="IEJ684" s="176"/>
      <c r="IEK684" s="177"/>
      <c r="IEL684" s="177"/>
      <c r="IEM684" s="175"/>
      <c r="IEN684" s="175"/>
      <c r="IEO684" s="178"/>
      <c r="IEP684" s="175"/>
      <c r="IEQ684" s="176"/>
      <c r="IER684" s="176"/>
      <c r="IES684" s="177"/>
      <c r="IET684" s="177"/>
      <c r="IEU684" s="175"/>
      <c r="IEV684" s="175"/>
      <c r="IEW684" s="178"/>
      <c r="IEX684" s="175"/>
      <c r="IEY684" s="176"/>
      <c r="IEZ684" s="176"/>
      <c r="IFA684" s="177"/>
      <c r="IFB684" s="177"/>
      <c r="IFC684" s="175"/>
      <c r="IFD684" s="175"/>
      <c r="IFE684" s="178"/>
      <c r="IFF684" s="175"/>
      <c r="IFG684" s="176"/>
      <c r="IFH684" s="176"/>
      <c r="IFI684" s="177"/>
      <c r="IFJ684" s="177"/>
      <c r="IFK684" s="175"/>
      <c r="IFL684" s="175"/>
      <c r="IFM684" s="178"/>
      <c r="IFN684" s="175"/>
      <c r="IFO684" s="176"/>
      <c r="IFP684" s="176"/>
      <c r="IFQ684" s="177"/>
      <c r="IFR684" s="177"/>
      <c r="IFS684" s="175"/>
      <c r="IFT684" s="175"/>
      <c r="IFU684" s="178"/>
      <c r="IFV684" s="175"/>
      <c r="IFW684" s="176"/>
      <c r="IFX684" s="176"/>
      <c r="IFY684" s="177"/>
      <c r="IFZ684" s="177"/>
      <c r="IGA684" s="175"/>
      <c r="IGB684" s="175"/>
      <c r="IGC684" s="178"/>
      <c r="IGD684" s="175"/>
      <c r="IGE684" s="176"/>
      <c r="IGF684" s="176"/>
      <c r="IGG684" s="177"/>
      <c r="IGH684" s="177"/>
      <c r="IGI684" s="175"/>
      <c r="IGJ684" s="175"/>
      <c r="IGK684" s="178"/>
      <c r="IGL684" s="175"/>
      <c r="IGM684" s="176"/>
      <c r="IGN684" s="176"/>
      <c r="IGO684" s="177"/>
      <c r="IGP684" s="177"/>
      <c r="IGQ684" s="175"/>
      <c r="IGR684" s="175"/>
      <c r="IGS684" s="178"/>
      <c r="IGT684" s="175"/>
      <c r="IGU684" s="176"/>
      <c r="IGV684" s="176"/>
      <c r="IGW684" s="177"/>
      <c r="IGX684" s="177"/>
      <c r="IGY684" s="175"/>
      <c r="IGZ684" s="175"/>
      <c r="IHA684" s="178"/>
      <c r="IHB684" s="175"/>
      <c r="IHC684" s="176"/>
      <c r="IHD684" s="176"/>
      <c r="IHE684" s="177"/>
      <c r="IHF684" s="177"/>
      <c r="IHG684" s="175"/>
      <c r="IHH684" s="175"/>
      <c r="IHI684" s="178"/>
      <c r="IHJ684" s="175"/>
      <c r="IHK684" s="176"/>
      <c r="IHL684" s="176"/>
      <c r="IHM684" s="177"/>
      <c r="IHN684" s="177"/>
      <c r="IHO684" s="175"/>
      <c r="IHP684" s="175"/>
      <c r="IHQ684" s="178"/>
      <c r="IHR684" s="175"/>
      <c r="IHS684" s="176"/>
      <c r="IHT684" s="176"/>
      <c r="IHU684" s="177"/>
      <c r="IHV684" s="177"/>
      <c r="IHW684" s="175"/>
      <c r="IHX684" s="175"/>
      <c r="IHY684" s="178"/>
      <c r="IHZ684" s="175"/>
      <c r="IIA684" s="176"/>
      <c r="IIB684" s="176"/>
      <c r="IIC684" s="177"/>
      <c r="IID684" s="177"/>
      <c r="IIE684" s="175"/>
      <c r="IIF684" s="175"/>
      <c r="IIG684" s="178"/>
      <c r="IIH684" s="175"/>
      <c r="III684" s="176"/>
      <c r="IIJ684" s="176"/>
      <c r="IIK684" s="177"/>
      <c r="IIL684" s="177"/>
      <c r="IIM684" s="175"/>
      <c r="IIN684" s="175"/>
      <c r="IIO684" s="178"/>
      <c r="IIP684" s="175"/>
      <c r="IIQ684" s="176"/>
      <c r="IIR684" s="176"/>
      <c r="IIS684" s="177"/>
      <c r="IIT684" s="177"/>
      <c r="IIU684" s="175"/>
      <c r="IIV684" s="175"/>
      <c r="IIW684" s="178"/>
      <c r="IIX684" s="175"/>
      <c r="IIY684" s="176"/>
      <c r="IIZ684" s="176"/>
      <c r="IJA684" s="177"/>
      <c r="IJB684" s="177"/>
      <c r="IJC684" s="175"/>
      <c r="IJD684" s="175"/>
      <c r="IJE684" s="178"/>
      <c r="IJF684" s="175"/>
      <c r="IJG684" s="176"/>
      <c r="IJH684" s="176"/>
      <c r="IJI684" s="177"/>
      <c r="IJJ684" s="177"/>
      <c r="IJK684" s="175"/>
      <c r="IJL684" s="175"/>
      <c r="IJM684" s="178"/>
      <c r="IJN684" s="175"/>
      <c r="IJO684" s="176"/>
      <c r="IJP684" s="176"/>
      <c r="IJQ684" s="177"/>
      <c r="IJR684" s="177"/>
      <c r="IJS684" s="175"/>
      <c r="IJT684" s="175"/>
      <c r="IJU684" s="178"/>
      <c r="IJV684" s="175"/>
      <c r="IJW684" s="176"/>
      <c r="IJX684" s="176"/>
      <c r="IJY684" s="177"/>
      <c r="IJZ684" s="177"/>
      <c r="IKA684" s="175"/>
      <c r="IKB684" s="175"/>
      <c r="IKC684" s="178"/>
      <c r="IKD684" s="175"/>
      <c r="IKE684" s="176"/>
      <c r="IKF684" s="176"/>
      <c r="IKG684" s="177"/>
      <c r="IKH684" s="177"/>
      <c r="IKI684" s="175"/>
      <c r="IKJ684" s="175"/>
      <c r="IKK684" s="178"/>
      <c r="IKL684" s="175"/>
      <c r="IKM684" s="176"/>
      <c r="IKN684" s="176"/>
      <c r="IKO684" s="177"/>
      <c r="IKP684" s="177"/>
      <c r="IKQ684" s="175"/>
      <c r="IKR684" s="175"/>
      <c r="IKS684" s="178"/>
      <c r="IKT684" s="175"/>
      <c r="IKU684" s="176"/>
      <c r="IKV684" s="176"/>
      <c r="IKW684" s="177"/>
      <c r="IKX684" s="177"/>
      <c r="IKY684" s="175"/>
      <c r="IKZ684" s="175"/>
      <c r="ILA684" s="178"/>
      <c r="ILB684" s="175"/>
      <c r="ILC684" s="176"/>
      <c r="ILD684" s="176"/>
      <c r="ILE684" s="177"/>
      <c r="ILF684" s="177"/>
      <c r="ILG684" s="175"/>
      <c r="ILH684" s="175"/>
      <c r="ILI684" s="178"/>
      <c r="ILJ684" s="175"/>
      <c r="ILK684" s="176"/>
      <c r="ILL684" s="176"/>
      <c r="ILM684" s="177"/>
      <c r="ILN684" s="177"/>
      <c r="ILO684" s="175"/>
      <c r="ILP684" s="175"/>
      <c r="ILQ684" s="178"/>
      <c r="ILR684" s="175"/>
      <c r="ILS684" s="176"/>
      <c r="ILT684" s="176"/>
      <c r="ILU684" s="177"/>
      <c r="ILV684" s="177"/>
      <c r="ILW684" s="175"/>
      <c r="ILX684" s="175"/>
      <c r="ILY684" s="178"/>
      <c r="ILZ684" s="175"/>
      <c r="IMA684" s="176"/>
      <c r="IMB684" s="176"/>
      <c r="IMC684" s="177"/>
      <c r="IMD684" s="177"/>
      <c r="IME684" s="175"/>
      <c r="IMF684" s="175"/>
      <c r="IMG684" s="178"/>
      <c r="IMH684" s="175"/>
      <c r="IMI684" s="176"/>
      <c r="IMJ684" s="176"/>
      <c r="IMK684" s="177"/>
      <c r="IML684" s="177"/>
      <c r="IMM684" s="175"/>
      <c r="IMN684" s="175"/>
      <c r="IMO684" s="178"/>
      <c r="IMP684" s="175"/>
      <c r="IMQ684" s="176"/>
      <c r="IMR684" s="176"/>
      <c r="IMS684" s="177"/>
      <c r="IMT684" s="177"/>
      <c r="IMU684" s="175"/>
      <c r="IMV684" s="175"/>
      <c r="IMW684" s="178"/>
      <c r="IMX684" s="175"/>
      <c r="IMY684" s="176"/>
      <c r="IMZ684" s="176"/>
      <c r="INA684" s="177"/>
      <c r="INB684" s="177"/>
      <c r="INC684" s="175"/>
      <c r="IND684" s="175"/>
      <c r="INE684" s="178"/>
      <c r="INF684" s="175"/>
      <c r="ING684" s="176"/>
      <c r="INH684" s="176"/>
      <c r="INI684" s="177"/>
      <c r="INJ684" s="177"/>
      <c r="INK684" s="175"/>
      <c r="INL684" s="175"/>
      <c r="INM684" s="178"/>
      <c r="INN684" s="175"/>
      <c r="INO684" s="176"/>
      <c r="INP684" s="176"/>
      <c r="INQ684" s="177"/>
      <c r="INR684" s="177"/>
      <c r="INS684" s="175"/>
      <c r="INT684" s="175"/>
      <c r="INU684" s="178"/>
      <c r="INV684" s="175"/>
      <c r="INW684" s="176"/>
      <c r="INX684" s="176"/>
      <c r="INY684" s="177"/>
      <c r="INZ684" s="177"/>
      <c r="IOA684" s="175"/>
      <c r="IOB684" s="175"/>
      <c r="IOC684" s="178"/>
      <c r="IOD684" s="175"/>
      <c r="IOE684" s="176"/>
      <c r="IOF684" s="176"/>
      <c r="IOG684" s="177"/>
      <c r="IOH684" s="177"/>
      <c r="IOI684" s="175"/>
      <c r="IOJ684" s="175"/>
      <c r="IOK684" s="178"/>
      <c r="IOL684" s="175"/>
      <c r="IOM684" s="176"/>
      <c r="ION684" s="176"/>
      <c r="IOO684" s="177"/>
      <c r="IOP684" s="177"/>
      <c r="IOQ684" s="175"/>
      <c r="IOR684" s="175"/>
      <c r="IOS684" s="178"/>
      <c r="IOT684" s="175"/>
      <c r="IOU684" s="176"/>
      <c r="IOV684" s="176"/>
      <c r="IOW684" s="177"/>
      <c r="IOX684" s="177"/>
      <c r="IOY684" s="175"/>
      <c r="IOZ684" s="175"/>
      <c r="IPA684" s="178"/>
      <c r="IPB684" s="175"/>
      <c r="IPC684" s="176"/>
      <c r="IPD684" s="176"/>
      <c r="IPE684" s="177"/>
      <c r="IPF684" s="177"/>
      <c r="IPG684" s="175"/>
      <c r="IPH684" s="175"/>
      <c r="IPI684" s="178"/>
      <c r="IPJ684" s="175"/>
      <c r="IPK684" s="176"/>
      <c r="IPL684" s="176"/>
      <c r="IPM684" s="177"/>
      <c r="IPN684" s="177"/>
      <c r="IPO684" s="175"/>
      <c r="IPP684" s="175"/>
      <c r="IPQ684" s="178"/>
      <c r="IPR684" s="175"/>
      <c r="IPS684" s="176"/>
      <c r="IPT684" s="176"/>
      <c r="IPU684" s="177"/>
      <c r="IPV684" s="177"/>
      <c r="IPW684" s="175"/>
      <c r="IPX684" s="175"/>
      <c r="IPY684" s="178"/>
      <c r="IPZ684" s="175"/>
      <c r="IQA684" s="176"/>
      <c r="IQB684" s="176"/>
      <c r="IQC684" s="177"/>
      <c r="IQD684" s="177"/>
      <c r="IQE684" s="175"/>
      <c r="IQF684" s="175"/>
      <c r="IQG684" s="178"/>
      <c r="IQH684" s="175"/>
      <c r="IQI684" s="176"/>
      <c r="IQJ684" s="176"/>
      <c r="IQK684" s="177"/>
      <c r="IQL684" s="177"/>
      <c r="IQM684" s="175"/>
      <c r="IQN684" s="175"/>
      <c r="IQO684" s="178"/>
      <c r="IQP684" s="175"/>
      <c r="IQQ684" s="176"/>
      <c r="IQR684" s="176"/>
      <c r="IQS684" s="177"/>
      <c r="IQT684" s="177"/>
      <c r="IQU684" s="175"/>
      <c r="IQV684" s="175"/>
      <c r="IQW684" s="178"/>
      <c r="IQX684" s="175"/>
      <c r="IQY684" s="176"/>
      <c r="IQZ684" s="176"/>
      <c r="IRA684" s="177"/>
      <c r="IRB684" s="177"/>
      <c r="IRC684" s="175"/>
      <c r="IRD684" s="175"/>
      <c r="IRE684" s="178"/>
      <c r="IRF684" s="175"/>
      <c r="IRG684" s="176"/>
      <c r="IRH684" s="176"/>
      <c r="IRI684" s="177"/>
      <c r="IRJ684" s="177"/>
      <c r="IRK684" s="175"/>
      <c r="IRL684" s="175"/>
      <c r="IRM684" s="178"/>
      <c r="IRN684" s="175"/>
      <c r="IRO684" s="176"/>
      <c r="IRP684" s="176"/>
      <c r="IRQ684" s="177"/>
      <c r="IRR684" s="177"/>
      <c r="IRS684" s="175"/>
      <c r="IRT684" s="175"/>
      <c r="IRU684" s="178"/>
      <c r="IRV684" s="175"/>
      <c r="IRW684" s="176"/>
      <c r="IRX684" s="176"/>
      <c r="IRY684" s="177"/>
      <c r="IRZ684" s="177"/>
      <c r="ISA684" s="175"/>
      <c r="ISB684" s="175"/>
      <c r="ISC684" s="178"/>
      <c r="ISD684" s="175"/>
      <c r="ISE684" s="176"/>
      <c r="ISF684" s="176"/>
      <c r="ISG684" s="177"/>
      <c r="ISH684" s="177"/>
      <c r="ISI684" s="175"/>
      <c r="ISJ684" s="175"/>
      <c r="ISK684" s="178"/>
      <c r="ISL684" s="175"/>
      <c r="ISM684" s="176"/>
      <c r="ISN684" s="176"/>
      <c r="ISO684" s="177"/>
      <c r="ISP684" s="177"/>
      <c r="ISQ684" s="175"/>
      <c r="ISR684" s="175"/>
      <c r="ISS684" s="178"/>
      <c r="IST684" s="175"/>
      <c r="ISU684" s="176"/>
      <c r="ISV684" s="176"/>
      <c r="ISW684" s="177"/>
      <c r="ISX684" s="177"/>
      <c r="ISY684" s="175"/>
      <c r="ISZ684" s="175"/>
      <c r="ITA684" s="178"/>
      <c r="ITB684" s="175"/>
      <c r="ITC684" s="176"/>
      <c r="ITD684" s="176"/>
      <c r="ITE684" s="177"/>
      <c r="ITF684" s="177"/>
      <c r="ITG684" s="175"/>
      <c r="ITH684" s="175"/>
      <c r="ITI684" s="178"/>
      <c r="ITJ684" s="175"/>
      <c r="ITK684" s="176"/>
      <c r="ITL684" s="176"/>
      <c r="ITM684" s="177"/>
      <c r="ITN684" s="177"/>
      <c r="ITO684" s="175"/>
      <c r="ITP684" s="175"/>
      <c r="ITQ684" s="178"/>
      <c r="ITR684" s="175"/>
      <c r="ITS684" s="176"/>
      <c r="ITT684" s="176"/>
      <c r="ITU684" s="177"/>
      <c r="ITV684" s="177"/>
      <c r="ITW684" s="175"/>
      <c r="ITX684" s="175"/>
      <c r="ITY684" s="178"/>
      <c r="ITZ684" s="175"/>
      <c r="IUA684" s="176"/>
      <c r="IUB684" s="176"/>
      <c r="IUC684" s="177"/>
      <c r="IUD684" s="177"/>
      <c r="IUE684" s="175"/>
      <c r="IUF684" s="175"/>
      <c r="IUG684" s="178"/>
      <c r="IUH684" s="175"/>
      <c r="IUI684" s="176"/>
      <c r="IUJ684" s="176"/>
      <c r="IUK684" s="177"/>
      <c r="IUL684" s="177"/>
      <c r="IUM684" s="175"/>
      <c r="IUN684" s="175"/>
      <c r="IUO684" s="178"/>
      <c r="IUP684" s="175"/>
      <c r="IUQ684" s="176"/>
      <c r="IUR684" s="176"/>
      <c r="IUS684" s="177"/>
      <c r="IUT684" s="177"/>
      <c r="IUU684" s="175"/>
      <c r="IUV684" s="175"/>
      <c r="IUW684" s="178"/>
      <c r="IUX684" s="175"/>
      <c r="IUY684" s="176"/>
      <c r="IUZ684" s="176"/>
      <c r="IVA684" s="177"/>
      <c r="IVB684" s="177"/>
      <c r="IVC684" s="175"/>
      <c r="IVD684" s="175"/>
      <c r="IVE684" s="178"/>
      <c r="IVF684" s="175"/>
      <c r="IVG684" s="176"/>
      <c r="IVH684" s="176"/>
      <c r="IVI684" s="177"/>
      <c r="IVJ684" s="177"/>
      <c r="IVK684" s="175"/>
      <c r="IVL684" s="175"/>
      <c r="IVM684" s="178"/>
      <c r="IVN684" s="175"/>
      <c r="IVO684" s="176"/>
      <c r="IVP684" s="176"/>
      <c r="IVQ684" s="177"/>
      <c r="IVR684" s="177"/>
      <c r="IVS684" s="175"/>
      <c r="IVT684" s="175"/>
      <c r="IVU684" s="178"/>
      <c r="IVV684" s="175"/>
      <c r="IVW684" s="176"/>
      <c r="IVX684" s="176"/>
      <c r="IVY684" s="177"/>
      <c r="IVZ684" s="177"/>
      <c r="IWA684" s="175"/>
      <c r="IWB684" s="175"/>
      <c r="IWC684" s="178"/>
      <c r="IWD684" s="175"/>
      <c r="IWE684" s="176"/>
      <c r="IWF684" s="176"/>
      <c r="IWG684" s="177"/>
      <c r="IWH684" s="177"/>
      <c r="IWI684" s="175"/>
      <c r="IWJ684" s="175"/>
      <c r="IWK684" s="178"/>
      <c r="IWL684" s="175"/>
      <c r="IWM684" s="176"/>
      <c r="IWN684" s="176"/>
      <c r="IWO684" s="177"/>
      <c r="IWP684" s="177"/>
      <c r="IWQ684" s="175"/>
      <c r="IWR684" s="175"/>
      <c r="IWS684" s="178"/>
      <c r="IWT684" s="175"/>
      <c r="IWU684" s="176"/>
      <c r="IWV684" s="176"/>
      <c r="IWW684" s="177"/>
      <c r="IWX684" s="177"/>
      <c r="IWY684" s="175"/>
      <c r="IWZ684" s="175"/>
      <c r="IXA684" s="178"/>
      <c r="IXB684" s="175"/>
      <c r="IXC684" s="176"/>
      <c r="IXD684" s="176"/>
      <c r="IXE684" s="177"/>
      <c r="IXF684" s="177"/>
      <c r="IXG684" s="175"/>
      <c r="IXH684" s="175"/>
      <c r="IXI684" s="178"/>
      <c r="IXJ684" s="175"/>
      <c r="IXK684" s="176"/>
      <c r="IXL684" s="176"/>
      <c r="IXM684" s="177"/>
      <c r="IXN684" s="177"/>
      <c r="IXO684" s="175"/>
      <c r="IXP684" s="175"/>
      <c r="IXQ684" s="178"/>
      <c r="IXR684" s="175"/>
      <c r="IXS684" s="176"/>
      <c r="IXT684" s="176"/>
      <c r="IXU684" s="177"/>
      <c r="IXV684" s="177"/>
      <c r="IXW684" s="175"/>
      <c r="IXX684" s="175"/>
      <c r="IXY684" s="178"/>
      <c r="IXZ684" s="175"/>
      <c r="IYA684" s="176"/>
      <c r="IYB684" s="176"/>
      <c r="IYC684" s="177"/>
      <c r="IYD684" s="177"/>
      <c r="IYE684" s="175"/>
      <c r="IYF684" s="175"/>
      <c r="IYG684" s="178"/>
      <c r="IYH684" s="175"/>
      <c r="IYI684" s="176"/>
      <c r="IYJ684" s="176"/>
      <c r="IYK684" s="177"/>
      <c r="IYL684" s="177"/>
      <c r="IYM684" s="175"/>
      <c r="IYN684" s="175"/>
      <c r="IYO684" s="178"/>
      <c r="IYP684" s="175"/>
      <c r="IYQ684" s="176"/>
      <c r="IYR684" s="176"/>
      <c r="IYS684" s="177"/>
      <c r="IYT684" s="177"/>
      <c r="IYU684" s="175"/>
      <c r="IYV684" s="175"/>
      <c r="IYW684" s="178"/>
      <c r="IYX684" s="175"/>
      <c r="IYY684" s="176"/>
      <c r="IYZ684" s="176"/>
      <c r="IZA684" s="177"/>
      <c r="IZB684" s="177"/>
      <c r="IZC684" s="175"/>
      <c r="IZD684" s="175"/>
      <c r="IZE684" s="178"/>
      <c r="IZF684" s="175"/>
      <c r="IZG684" s="176"/>
      <c r="IZH684" s="176"/>
      <c r="IZI684" s="177"/>
      <c r="IZJ684" s="177"/>
      <c r="IZK684" s="175"/>
      <c r="IZL684" s="175"/>
      <c r="IZM684" s="178"/>
      <c r="IZN684" s="175"/>
      <c r="IZO684" s="176"/>
      <c r="IZP684" s="176"/>
      <c r="IZQ684" s="177"/>
      <c r="IZR684" s="177"/>
      <c r="IZS684" s="175"/>
      <c r="IZT684" s="175"/>
      <c r="IZU684" s="178"/>
      <c r="IZV684" s="175"/>
      <c r="IZW684" s="176"/>
      <c r="IZX684" s="176"/>
      <c r="IZY684" s="177"/>
      <c r="IZZ684" s="177"/>
      <c r="JAA684" s="175"/>
      <c r="JAB684" s="175"/>
      <c r="JAC684" s="178"/>
      <c r="JAD684" s="175"/>
      <c r="JAE684" s="176"/>
      <c r="JAF684" s="176"/>
      <c r="JAG684" s="177"/>
      <c r="JAH684" s="177"/>
      <c r="JAI684" s="175"/>
      <c r="JAJ684" s="175"/>
      <c r="JAK684" s="178"/>
      <c r="JAL684" s="175"/>
      <c r="JAM684" s="176"/>
      <c r="JAN684" s="176"/>
      <c r="JAO684" s="177"/>
      <c r="JAP684" s="177"/>
      <c r="JAQ684" s="175"/>
      <c r="JAR684" s="175"/>
      <c r="JAS684" s="178"/>
      <c r="JAT684" s="175"/>
      <c r="JAU684" s="176"/>
      <c r="JAV684" s="176"/>
      <c r="JAW684" s="177"/>
      <c r="JAX684" s="177"/>
      <c r="JAY684" s="175"/>
      <c r="JAZ684" s="175"/>
      <c r="JBA684" s="178"/>
      <c r="JBB684" s="175"/>
      <c r="JBC684" s="176"/>
      <c r="JBD684" s="176"/>
      <c r="JBE684" s="177"/>
      <c r="JBF684" s="177"/>
      <c r="JBG684" s="175"/>
      <c r="JBH684" s="175"/>
      <c r="JBI684" s="178"/>
      <c r="JBJ684" s="175"/>
      <c r="JBK684" s="176"/>
      <c r="JBL684" s="176"/>
      <c r="JBM684" s="177"/>
      <c r="JBN684" s="177"/>
      <c r="JBO684" s="175"/>
      <c r="JBP684" s="175"/>
      <c r="JBQ684" s="178"/>
      <c r="JBR684" s="175"/>
      <c r="JBS684" s="176"/>
      <c r="JBT684" s="176"/>
      <c r="JBU684" s="177"/>
      <c r="JBV684" s="177"/>
      <c r="JBW684" s="175"/>
      <c r="JBX684" s="175"/>
      <c r="JBY684" s="178"/>
      <c r="JBZ684" s="175"/>
      <c r="JCA684" s="176"/>
      <c r="JCB684" s="176"/>
      <c r="JCC684" s="177"/>
      <c r="JCD684" s="177"/>
      <c r="JCE684" s="175"/>
      <c r="JCF684" s="175"/>
      <c r="JCG684" s="178"/>
      <c r="JCH684" s="175"/>
      <c r="JCI684" s="176"/>
      <c r="JCJ684" s="176"/>
      <c r="JCK684" s="177"/>
      <c r="JCL684" s="177"/>
      <c r="JCM684" s="175"/>
      <c r="JCN684" s="175"/>
      <c r="JCO684" s="178"/>
      <c r="JCP684" s="175"/>
      <c r="JCQ684" s="176"/>
      <c r="JCR684" s="176"/>
      <c r="JCS684" s="177"/>
      <c r="JCT684" s="177"/>
      <c r="JCU684" s="175"/>
      <c r="JCV684" s="175"/>
      <c r="JCW684" s="178"/>
      <c r="JCX684" s="175"/>
      <c r="JCY684" s="176"/>
      <c r="JCZ684" s="176"/>
      <c r="JDA684" s="177"/>
      <c r="JDB684" s="177"/>
      <c r="JDC684" s="175"/>
      <c r="JDD684" s="175"/>
      <c r="JDE684" s="178"/>
      <c r="JDF684" s="175"/>
      <c r="JDG684" s="176"/>
      <c r="JDH684" s="176"/>
      <c r="JDI684" s="177"/>
      <c r="JDJ684" s="177"/>
      <c r="JDK684" s="175"/>
      <c r="JDL684" s="175"/>
      <c r="JDM684" s="178"/>
      <c r="JDN684" s="175"/>
      <c r="JDO684" s="176"/>
      <c r="JDP684" s="176"/>
      <c r="JDQ684" s="177"/>
      <c r="JDR684" s="177"/>
      <c r="JDS684" s="175"/>
      <c r="JDT684" s="175"/>
      <c r="JDU684" s="178"/>
      <c r="JDV684" s="175"/>
      <c r="JDW684" s="176"/>
      <c r="JDX684" s="176"/>
      <c r="JDY684" s="177"/>
      <c r="JDZ684" s="177"/>
      <c r="JEA684" s="175"/>
      <c r="JEB684" s="175"/>
      <c r="JEC684" s="178"/>
      <c r="JED684" s="175"/>
      <c r="JEE684" s="176"/>
      <c r="JEF684" s="176"/>
      <c r="JEG684" s="177"/>
      <c r="JEH684" s="177"/>
      <c r="JEI684" s="175"/>
      <c r="JEJ684" s="175"/>
      <c r="JEK684" s="178"/>
      <c r="JEL684" s="175"/>
      <c r="JEM684" s="176"/>
      <c r="JEN684" s="176"/>
      <c r="JEO684" s="177"/>
      <c r="JEP684" s="177"/>
      <c r="JEQ684" s="175"/>
      <c r="JER684" s="175"/>
      <c r="JES684" s="178"/>
      <c r="JET684" s="175"/>
      <c r="JEU684" s="176"/>
      <c r="JEV684" s="176"/>
      <c r="JEW684" s="177"/>
      <c r="JEX684" s="177"/>
      <c r="JEY684" s="175"/>
      <c r="JEZ684" s="175"/>
      <c r="JFA684" s="178"/>
      <c r="JFB684" s="175"/>
      <c r="JFC684" s="176"/>
      <c r="JFD684" s="176"/>
      <c r="JFE684" s="177"/>
      <c r="JFF684" s="177"/>
      <c r="JFG684" s="175"/>
      <c r="JFH684" s="175"/>
      <c r="JFI684" s="178"/>
      <c r="JFJ684" s="175"/>
      <c r="JFK684" s="176"/>
      <c r="JFL684" s="176"/>
      <c r="JFM684" s="177"/>
      <c r="JFN684" s="177"/>
      <c r="JFO684" s="175"/>
      <c r="JFP684" s="175"/>
      <c r="JFQ684" s="178"/>
      <c r="JFR684" s="175"/>
      <c r="JFS684" s="176"/>
      <c r="JFT684" s="176"/>
      <c r="JFU684" s="177"/>
      <c r="JFV684" s="177"/>
      <c r="JFW684" s="175"/>
      <c r="JFX684" s="175"/>
      <c r="JFY684" s="178"/>
      <c r="JFZ684" s="175"/>
      <c r="JGA684" s="176"/>
      <c r="JGB684" s="176"/>
      <c r="JGC684" s="177"/>
      <c r="JGD684" s="177"/>
      <c r="JGE684" s="175"/>
      <c r="JGF684" s="175"/>
      <c r="JGG684" s="178"/>
      <c r="JGH684" s="175"/>
      <c r="JGI684" s="176"/>
      <c r="JGJ684" s="176"/>
      <c r="JGK684" s="177"/>
      <c r="JGL684" s="177"/>
      <c r="JGM684" s="175"/>
      <c r="JGN684" s="175"/>
      <c r="JGO684" s="178"/>
      <c r="JGP684" s="175"/>
      <c r="JGQ684" s="176"/>
      <c r="JGR684" s="176"/>
      <c r="JGS684" s="177"/>
      <c r="JGT684" s="177"/>
      <c r="JGU684" s="175"/>
      <c r="JGV684" s="175"/>
      <c r="JGW684" s="178"/>
      <c r="JGX684" s="175"/>
      <c r="JGY684" s="176"/>
      <c r="JGZ684" s="176"/>
      <c r="JHA684" s="177"/>
      <c r="JHB684" s="177"/>
      <c r="JHC684" s="175"/>
      <c r="JHD684" s="175"/>
      <c r="JHE684" s="178"/>
      <c r="JHF684" s="175"/>
      <c r="JHG684" s="176"/>
      <c r="JHH684" s="176"/>
      <c r="JHI684" s="177"/>
      <c r="JHJ684" s="177"/>
      <c r="JHK684" s="175"/>
      <c r="JHL684" s="175"/>
      <c r="JHM684" s="178"/>
      <c r="JHN684" s="175"/>
      <c r="JHO684" s="176"/>
      <c r="JHP684" s="176"/>
      <c r="JHQ684" s="177"/>
      <c r="JHR684" s="177"/>
      <c r="JHS684" s="175"/>
      <c r="JHT684" s="175"/>
      <c r="JHU684" s="178"/>
      <c r="JHV684" s="175"/>
      <c r="JHW684" s="176"/>
      <c r="JHX684" s="176"/>
      <c r="JHY684" s="177"/>
      <c r="JHZ684" s="177"/>
      <c r="JIA684" s="175"/>
      <c r="JIB684" s="175"/>
      <c r="JIC684" s="178"/>
      <c r="JID684" s="175"/>
      <c r="JIE684" s="176"/>
      <c r="JIF684" s="176"/>
      <c r="JIG684" s="177"/>
      <c r="JIH684" s="177"/>
      <c r="JII684" s="175"/>
      <c r="JIJ684" s="175"/>
      <c r="JIK684" s="178"/>
      <c r="JIL684" s="175"/>
      <c r="JIM684" s="176"/>
      <c r="JIN684" s="176"/>
      <c r="JIO684" s="177"/>
      <c r="JIP684" s="177"/>
      <c r="JIQ684" s="175"/>
      <c r="JIR684" s="175"/>
      <c r="JIS684" s="178"/>
      <c r="JIT684" s="175"/>
      <c r="JIU684" s="176"/>
      <c r="JIV684" s="176"/>
      <c r="JIW684" s="177"/>
      <c r="JIX684" s="177"/>
      <c r="JIY684" s="175"/>
      <c r="JIZ684" s="175"/>
      <c r="JJA684" s="178"/>
      <c r="JJB684" s="175"/>
      <c r="JJC684" s="176"/>
      <c r="JJD684" s="176"/>
      <c r="JJE684" s="177"/>
      <c r="JJF684" s="177"/>
      <c r="JJG684" s="175"/>
      <c r="JJH684" s="175"/>
      <c r="JJI684" s="178"/>
      <c r="JJJ684" s="175"/>
      <c r="JJK684" s="176"/>
      <c r="JJL684" s="176"/>
      <c r="JJM684" s="177"/>
      <c r="JJN684" s="177"/>
      <c r="JJO684" s="175"/>
      <c r="JJP684" s="175"/>
      <c r="JJQ684" s="178"/>
      <c r="JJR684" s="175"/>
      <c r="JJS684" s="176"/>
      <c r="JJT684" s="176"/>
      <c r="JJU684" s="177"/>
      <c r="JJV684" s="177"/>
      <c r="JJW684" s="175"/>
      <c r="JJX684" s="175"/>
      <c r="JJY684" s="178"/>
      <c r="JJZ684" s="175"/>
      <c r="JKA684" s="176"/>
      <c r="JKB684" s="176"/>
      <c r="JKC684" s="177"/>
      <c r="JKD684" s="177"/>
      <c r="JKE684" s="175"/>
      <c r="JKF684" s="175"/>
      <c r="JKG684" s="178"/>
      <c r="JKH684" s="175"/>
      <c r="JKI684" s="176"/>
      <c r="JKJ684" s="176"/>
      <c r="JKK684" s="177"/>
      <c r="JKL684" s="177"/>
      <c r="JKM684" s="175"/>
      <c r="JKN684" s="175"/>
      <c r="JKO684" s="178"/>
      <c r="JKP684" s="175"/>
      <c r="JKQ684" s="176"/>
      <c r="JKR684" s="176"/>
      <c r="JKS684" s="177"/>
      <c r="JKT684" s="177"/>
      <c r="JKU684" s="175"/>
      <c r="JKV684" s="175"/>
      <c r="JKW684" s="178"/>
      <c r="JKX684" s="175"/>
      <c r="JKY684" s="176"/>
      <c r="JKZ684" s="176"/>
      <c r="JLA684" s="177"/>
      <c r="JLB684" s="177"/>
      <c r="JLC684" s="175"/>
      <c r="JLD684" s="175"/>
      <c r="JLE684" s="178"/>
      <c r="JLF684" s="175"/>
      <c r="JLG684" s="176"/>
      <c r="JLH684" s="176"/>
      <c r="JLI684" s="177"/>
      <c r="JLJ684" s="177"/>
      <c r="JLK684" s="175"/>
      <c r="JLL684" s="175"/>
      <c r="JLM684" s="178"/>
      <c r="JLN684" s="175"/>
      <c r="JLO684" s="176"/>
      <c r="JLP684" s="176"/>
      <c r="JLQ684" s="177"/>
      <c r="JLR684" s="177"/>
      <c r="JLS684" s="175"/>
      <c r="JLT684" s="175"/>
      <c r="JLU684" s="178"/>
      <c r="JLV684" s="175"/>
      <c r="JLW684" s="176"/>
      <c r="JLX684" s="176"/>
      <c r="JLY684" s="177"/>
      <c r="JLZ684" s="177"/>
      <c r="JMA684" s="175"/>
      <c r="JMB684" s="175"/>
      <c r="JMC684" s="178"/>
      <c r="JMD684" s="175"/>
      <c r="JME684" s="176"/>
      <c r="JMF684" s="176"/>
      <c r="JMG684" s="177"/>
      <c r="JMH684" s="177"/>
      <c r="JMI684" s="175"/>
      <c r="JMJ684" s="175"/>
      <c r="JMK684" s="178"/>
      <c r="JML684" s="175"/>
      <c r="JMM684" s="176"/>
      <c r="JMN684" s="176"/>
      <c r="JMO684" s="177"/>
      <c r="JMP684" s="177"/>
      <c r="JMQ684" s="175"/>
      <c r="JMR684" s="175"/>
      <c r="JMS684" s="178"/>
      <c r="JMT684" s="175"/>
      <c r="JMU684" s="176"/>
      <c r="JMV684" s="176"/>
      <c r="JMW684" s="177"/>
      <c r="JMX684" s="177"/>
      <c r="JMY684" s="175"/>
      <c r="JMZ684" s="175"/>
      <c r="JNA684" s="178"/>
      <c r="JNB684" s="175"/>
      <c r="JNC684" s="176"/>
      <c r="JND684" s="176"/>
      <c r="JNE684" s="177"/>
      <c r="JNF684" s="177"/>
      <c r="JNG684" s="175"/>
      <c r="JNH684" s="175"/>
      <c r="JNI684" s="178"/>
      <c r="JNJ684" s="175"/>
      <c r="JNK684" s="176"/>
      <c r="JNL684" s="176"/>
      <c r="JNM684" s="177"/>
      <c r="JNN684" s="177"/>
      <c r="JNO684" s="175"/>
      <c r="JNP684" s="175"/>
      <c r="JNQ684" s="178"/>
      <c r="JNR684" s="175"/>
      <c r="JNS684" s="176"/>
      <c r="JNT684" s="176"/>
      <c r="JNU684" s="177"/>
      <c r="JNV684" s="177"/>
      <c r="JNW684" s="175"/>
      <c r="JNX684" s="175"/>
      <c r="JNY684" s="178"/>
      <c r="JNZ684" s="175"/>
      <c r="JOA684" s="176"/>
      <c r="JOB684" s="176"/>
      <c r="JOC684" s="177"/>
      <c r="JOD684" s="177"/>
      <c r="JOE684" s="175"/>
      <c r="JOF684" s="175"/>
      <c r="JOG684" s="178"/>
      <c r="JOH684" s="175"/>
      <c r="JOI684" s="176"/>
      <c r="JOJ684" s="176"/>
      <c r="JOK684" s="177"/>
      <c r="JOL684" s="177"/>
      <c r="JOM684" s="175"/>
      <c r="JON684" s="175"/>
      <c r="JOO684" s="178"/>
      <c r="JOP684" s="175"/>
      <c r="JOQ684" s="176"/>
      <c r="JOR684" s="176"/>
      <c r="JOS684" s="177"/>
      <c r="JOT684" s="177"/>
      <c r="JOU684" s="175"/>
      <c r="JOV684" s="175"/>
      <c r="JOW684" s="178"/>
      <c r="JOX684" s="175"/>
      <c r="JOY684" s="176"/>
      <c r="JOZ684" s="176"/>
      <c r="JPA684" s="177"/>
      <c r="JPB684" s="177"/>
      <c r="JPC684" s="175"/>
      <c r="JPD684" s="175"/>
      <c r="JPE684" s="178"/>
      <c r="JPF684" s="175"/>
      <c r="JPG684" s="176"/>
      <c r="JPH684" s="176"/>
      <c r="JPI684" s="177"/>
      <c r="JPJ684" s="177"/>
      <c r="JPK684" s="175"/>
      <c r="JPL684" s="175"/>
      <c r="JPM684" s="178"/>
      <c r="JPN684" s="175"/>
      <c r="JPO684" s="176"/>
      <c r="JPP684" s="176"/>
      <c r="JPQ684" s="177"/>
      <c r="JPR684" s="177"/>
      <c r="JPS684" s="175"/>
      <c r="JPT684" s="175"/>
      <c r="JPU684" s="178"/>
      <c r="JPV684" s="175"/>
      <c r="JPW684" s="176"/>
      <c r="JPX684" s="176"/>
      <c r="JPY684" s="177"/>
      <c r="JPZ684" s="177"/>
      <c r="JQA684" s="175"/>
      <c r="JQB684" s="175"/>
      <c r="JQC684" s="178"/>
      <c r="JQD684" s="175"/>
      <c r="JQE684" s="176"/>
      <c r="JQF684" s="176"/>
      <c r="JQG684" s="177"/>
      <c r="JQH684" s="177"/>
      <c r="JQI684" s="175"/>
      <c r="JQJ684" s="175"/>
      <c r="JQK684" s="178"/>
      <c r="JQL684" s="175"/>
      <c r="JQM684" s="176"/>
      <c r="JQN684" s="176"/>
      <c r="JQO684" s="177"/>
      <c r="JQP684" s="177"/>
      <c r="JQQ684" s="175"/>
      <c r="JQR684" s="175"/>
      <c r="JQS684" s="178"/>
      <c r="JQT684" s="175"/>
      <c r="JQU684" s="176"/>
      <c r="JQV684" s="176"/>
      <c r="JQW684" s="177"/>
      <c r="JQX684" s="177"/>
      <c r="JQY684" s="175"/>
      <c r="JQZ684" s="175"/>
      <c r="JRA684" s="178"/>
      <c r="JRB684" s="175"/>
      <c r="JRC684" s="176"/>
      <c r="JRD684" s="176"/>
      <c r="JRE684" s="177"/>
      <c r="JRF684" s="177"/>
      <c r="JRG684" s="175"/>
      <c r="JRH684" s="175"/>
      <c r="JRI684" s="178"/>
      <c r="JRJ684" s="175"/>
      <c r="JRK684" s="176"/>
      <c r="JRL684" s="176"/>
      <c r="JRM684" s="177"/>
      <c r="JRN684" s="177"/>
      <c r="JRO684" s="175"/>
      <c r="JRP684" s="175"/>
      <c r="JRQ684" s="178"/>
      <c r="JRR684" s="175"/>
      <c r="JRS684" s="176"/>
      <c r="JRT684" s="176"/>
      <c r="JRU684" s="177"/>
      <c r="JRV684" s="177"/>
      <c r="JRW684" s="175"/>
      <c r="JRX684" s="175"/>
      <c r="JRY684" s="178"/>
      <c r="JRZ684" s="175"/>
      <c r="JSA684" s="176"/>
      <c r="JSB684" s="176"/>
      <c r="JSC684" s="177"/>
      <c r="JSD684" s="177"/>
      <c r="JSE684" s="175"/>
      <c r="JSF684" s="175"/>
      <c r="JSG684" s="178"/>
      <c r="JSH684" s="175"/>
      <c r="JSI684" s="176"/>
      <c r="JSJ684" s="176"/>
      <c r="JSK684" s="177"/>
      <c r="JSL684" s="177"/>
      <c r="JSM684" s="175"/>
      <c r="JSN684" s="175"/>
      <c r="JSO684" s="178"/>
      <c r="JSP684" s="175"/>
      <c r="JSQ684" s="176"/>
      <c r="JSR684" s="176"/>
      <c r="JSS684" s="177"/>
      <c r="JST684" s="177"/>
      <c r="JSU684" s="175"/>
      <c r="JSV684" s="175"/>
      <c r="JSW684" s="178"/>
      <c r="JSX684" s="175"/>
      <c r="JSY684" s="176"/>
      <c r="JSZ684" s="176"/>
      <c r="JTA684" s="177"/>
      <c r="JTB684" s="177"/>
      <c r="JTC684" s="175"/>
      <c r="JTD684" s="175"/>
      <c r="JTE684" s="178"/>
      <c r="JTF684" s="175"/>
      <c r="JTG684" s="176"/>
      <c r="JTH684" s="176"/>
      <c r="JTI684" s="177"/>
      <c r="JTJ684" s="177"/>
      <c r="JTK684" s="175"/>
      <c r="JTL684" s="175"/>
      <c r="JTM684" s="178"/>
      <c r="JTN684" s="175"/>
      <c r="JTO684" s="176"/>
      <c r="JTP684" s="176"/>
      <c r="JTQ684" s="177"/>
      <c r="JTR684" s="177"/>
      <c r="JTS684" s="175"/>
      <c r="JTT684" s="175"/>
      <c r="JTU684" s="178"/>
      <c r="JTV684" s="175"/>
      <c r="JTW684" s="176"/>
      <c r="JTX684" s="176"/>
      <c r="JTY684" s="177"/>
      <c r="JTZ684" s="177"/>
      <c r="JUA684" s="175"/>
      <c r="JUB684" s="175"/>
      <c r="JUC684" s="178"/>
      <c r="JUD684" s="175"/>
      <c r="JUE684" s="176"/>
      <c r="JUF684" s="176"/>
      <c r="JUG684" s="177"/>
      <c r="JUH684" s="177"/>
      <c r="JUI684" s="175"/>
      <c r="JUJ684" s="175"/>
      <c r="JUK684" s="178"/>
      <c r="JUL684" s="175"/>
      <c r="JUM684" s="176"/>
      <c r="JUN684" s="176"/>
      <c r="JUO684" s="177"/>
      <c r="JUP684" s="177"/>
      <c r="JUQ684" s="175"/>
      <c r="JUR684" s="175"/>
      <c r="JUS684" s="178"/>
      <c r="JUT684" s="175"/>
      <c r="JUU684" s="176"/>
      <c r="JUV684" s="176"/>
      <c r="JUW684" s="177"/>
      <c r="JUX684" s="177"/>
      <c r="JUY684" s="175"/>
      <c r="JUZ684" s="175"/>
      <c r="JVA684" s="178"/>
      <c r="JVB684" s="175"/>
      <c r="JVC684" s="176"/>
      <c r="JVD684" s="176"/>
      <c r="JVE684" s="177"/>
      <c r="JVF684" s="177"/>
      <c r="JVG684" s="175"/>
      <c r="JVH684" s="175"/>
      <c r="JVI684" s="178"/>
      <c r="JVJ684" s="175"/>
      <c r="JVK684" s="176"/>
      <c r="JVL684" s="176"/>
      <c r="JVM684" s="177"/>
      <c r="JVN684" s="177"/>
      <c r="JVO684" s="175"/>
      <c r="JVP684" s="175"/>
      <c r="JVQ684" s="178"/>
      <c r="JVR684" s="175"/>
      <c r="JVS684" s="176"/>
      <c r="JVT684" s="176"/>
      <c r="JVU684" s="177"/>
      <c r="JVV684" s="177"/>
      <c r="JVW684" s="175"/>
      <c r="JVX684" s="175"/>
      <c r="JVY684" s="178"/>
      <c r="JVZ684" s="175"/>
      <c r="JWA684" s="176"/>
      <c r="JWB684" s="176"/>
      <c r="JWC684" s="177"/>
      <c r="JWD684" s="177"/>
      <c r="JWE684" s="175"/>
      <c r="JWF684" s="175"/>
      <c r="JWG684" s="178"/>
      <c r="JWH684" s="175"/>
      <c r="JWI684" s="176"/>
      <c r="JWJ684" s="176"/>
      <c r="JWK684" s="177"/>
      <c r="JWL684" s="177"/>
      <c r="JWM684" s="175"/>
      <c r="JWN684" s="175"/>
      <c r="JWO684" s="178"/>
      <c r="JWP684" s="175"/>
      <c r="JWQ684" s="176"/>
      <c r="JWR684" s="176"/>
      <c r="JWS684" s="177"/>
      <c r="JWT684" s="177"/>
      <c r="JWU684" s="175"/>
      <c r="JWV684" s="175"/>
      <c r="JWW684" s="178"/>
      <c r="JWX684" s="175"/>
      <c r="JWY684" s="176"/>
      <c r="JWZ684" s="176"/>
      <c r="JXA684" s="177"/>
      <c r="JXB684" s="177"/>
      <c r="JXC684" s="175"/>
      <c r="JXD684" s="175"/>
      <c r="JXE684" s="178"/>
      <c r="JXF684" s="175"/>
      <c r="JXG684" s="176"/>
      <c r="JXH684" s="176"/>
      <c r="JXI684" s="177"/>
      <c r="JXJ684" s="177"/>
      <c r="JXK684" s="175"/>
      <c r="JXL684" s="175"/>
      <c r="JXM684" s="178"/>
      <c r="JXN684" s="175"/>
      <c r="JXO684" s="176"/>
      <c r="JXP684" s="176"/>
      <c r="JXQ684" s="177"/>
      <c r="JXR684" s="177"/>
      <c r="JXS684" s="175"/>
      <c r="JXT684" s="175"/>
      <c r="JXU684" s="178"/>
      <c r="JXV684" s="175"/>
      <c r="JXW684" s="176"/>
      <c r="JXX684" s="176"/>
      <c r="JXY684" s="177"/>
      <c r="JXZ684" s="177"/>
      <c r="JYA684" s="175"/>
      <c r="JYB684" s="175"/>
      <c r="JYC684" s="178"/>
      <c r="JYD684" s="175"/>
      <c r="JYE684" s="176"/>
      <c r="JYF684" s="176"/>
      <c r="JYG684" s="177"/>
      <c r="JYH684" s="177"/>
      <c r="JYI684" s="175"/>
      <c r="JYJ684" s="175"/>
      <c r="JYK684" s="178"/>
      <c r="JYL684" s="175"/>
      <c r="JYM684" s="176"/>
      <c r="JYN684" s="176"/>
      <c r="JYO684" s="177"/>
      <c r="JYP684" s="177"/>
      <c r="JYQ684" s="175"/>
      <c r="JYR684" s="175"/>
      <c r="JYS684" s="178"/>
      <c r="JYT684" s="175"/>
      <c r="JYU684" s="176"/>
      <c r="JYV684" s="176"/>
      <c r="JYW684" s="177"/>
      <c r="JYX684" s="177"/>
      <c r="JYY684" s="175"/>
      <c r="JYZ684" s="175"/>
      <c r="JZA684" s="178"/>
      <c r="JZB684" s="175"/>
      <c r="JZC684" s="176"/>
      <c r="JZD684" s="176"/>
      <c r="JZE684" s="177"/>
      <c r="JZF684" s="177"/>
      <c r="JZG684" s="175"/>
      <c r="JZH684" s="175"/>
      <c r="JZI684" s="178"/>
      <c r="JZJ684" s="175"/>
      <c r="JZK684" s="176"/>
      <c r="JZL684" s="176"/>
      <c r="JZM684" s="177"/>
      <c r="JZN684" s="177"/>
      <c r="JZO684" s="175"/>
      <c r="JZP684" s="175"/>
      <c r="JZQ684" s="178"/>
      <c r="JZR684" s="175"/>
      <c r="JZS684" s="176"/>
      <c r="JZT684" s="176"/>
      <c r="JZU684" s="177"/>
      <c r="JZV684" s="177"/>
      <c r="JZW684" s="175"/>
      <c r="JZX684" s="175"/>
      <c r="JZY684" s="178"/>
      <c r="JZZ684" s="175"/>
      <c r="KAA684" s="176"/>
      <c r="KAB684" s="176"/>
      <c r="KAC684" s="177"/>
      <c r="KAD684" s="177"/>
      <c r="KAE684" s="175"/>
      <c r="KAF684" s="175"/>
      <c r="KAG684" s="178"/>
      <c r="KAH684" s="175"/>
      <c r="KAI684" s="176"/>
      <c r="KAJ684" s="176"/>
      <c r="KAK684" s="177"/>
      <c r="KAL684" s="177"/>
      <c r="KAM684" s="175"/>
      <c r="KAN684" s="175"/>
      <c r="KAO684" s="178"/>
      <c r="KAP684" s="175"/>
      <c r="KAQ684" s="176"/>
      <c r="KAR684" s="176"/>
      <c r="KAS684" s="177"/>
      <c r="KAT684" s="177"/>
      <c r="KAU684" s="175"/>
      <c r="KAV684" s="175"/>
      <c r="KAW684" s="178"/>
      <c r="KAX684" s="175"/>
      <c r="KAY684" s="176"/>
      <c r="KAZ684" s="176"/>
      <c r="KBA684" s="177"/>
      <c r="KBB684" s="177"/>
      <c r="KBC684" s="175"/>
      <c r="KBD684" s="175"/>
      <c r="KBE684" s="178"/>
      <c r="KBF684" s="175"/>
      <c r="KBG684" s="176"/>
      <c r="KBH684" s="176"/>
      <c r="KBI684" s="177"/>
      <c r="KBJ684" s="177"/>
      <c r="KBK684" s="175"/>
      <c r="KBL684" s="175"/>
      <c r="KBM684" s="178"/>
      <c r="KBN684" s="175"/>
      <c r="KBO684" s="176"/>
      <c r="KBP684" s="176"/>
      <c r="KBQ684" s="177"/>
      <c r="KBR684" s="177"/>
      <c r="KBS684" s="175"/>
      <c r="KBT684" s="175"/>
      <c r="KBU684" s="178"/>
      <c r="KBV684" s="175"/>
      <c r="KBW684" s="176"/>
      <c r="KBX684" s="176"/>
      <c r="KBY684" s="177"/>
      <c r="KBZ684" s="177"/>
      <c r="KCA684" s="175"/>
      <c r="KCB684" s="175"/>
      <c r="KCC684" s="178"/>
      <c r="KCD684" s="175"/>
      <c r="KCE684" s="176"/>
      <c r="KCF684" s="176"/>
      <c r="KCG684" s="177"/>
      <c r="KCH684" s="177"/>
      <c r="KCI684" s="175"/>
      <c r="KCJ684" s="175"/>
      <c r="KCK684" s="178"/>
      <c r="KCL684" s="175"/>
      <c r="KCM684" s="176"/>
      <c r="KCN684" s="176"/>
      <c r="KCO684" s="177"/>
      <c r="KCP684" s="177"/>
      <c r="KCQ684" s="175"/>
      <c r="KCR684" s="175"/>
      <c r="KCS684" s="178"/>
      <c r="KCT684" s="175"/>
      <c r="KCU684" s="176"/>
      <c r="KCV684" s="176"/>
      <c r="KCW684" s="177"/>
      <c r="KCX684" s="177"/>
      <c r="KCY684" s="175"/>
      <c r="KCZ684" s="175"/>
      <c r="KDA684" s="178"/>
      <c r="KDB684" s="175"/>
      <c r="KDC684" s="176"/>
      <c r="KDD684" s="176"/>
      <c r="KDE684" s="177"/>
      <c r="KDF684" s="177"/>
      <c r="KDG684" s="175"/>
      <c r="KDH684" s="175"/>
      <c r="KDI684" s="178"/>
      <c r="KDJ684" s="175"/>
      <c r="KDK684" s="176"/>
      <c r="KDL684" s="176"/>
      <c r="KDM684" s="177"/>
      <c r="KDN684" s="177"/>
      <c r="KDO684" s="175"/>
      <c r="KDP684" s="175"/>
      <c r="KDQ684" s="178"/>
      <c r="KDR684" s="175"/>
      <c r="KDS684" s="176"/>
      <c r="KDT684" s="176"/>
      <c r="KDU684" s="177"/>
      <c r="KDV684" s="177"/>
      <c r="KDW684" s="175"/>
      <c r="KDX684" s="175"/>
      <c r="KDY684" s="178"/>
      <c r="KDZ684" s="175"/>
      <c r="KEA684" s="176"/>
      <c r="KEB684" s="176"/>
      <c r="KEC684" s="177"/>
      <c r="KED684" s="177"/>
      <c r="KEE684" s="175"/>
      <c r="KEF684" s="175"/>
      <c r="KEG684" s="178"/>
      <c r="KEH684" s="175"/>
      <c r="KEI684" s="176"/>
      <c r="KEJ684" s="176"/>
      <c r="KEK684" s="177"/>
      <c r="KEL684" s="177"/>
      <c r="KEM684" s="175"/>
      <c r="KEN684" s="175"/>
      <c r="KEO684" s="178"/>
      <c r="KEP684" s="175"/>
      <c r="KEQ684" s="176"/>
      <c r="KER684" s="176"/>
      <c r="KES684" s="177"/>
      <c r="KET684" s="177"/>
      <c r="KEU684" s="175"/>
      <c r="KEV684" s="175"/>
      <c r="KEW684" s="178"/>
      <c r="KEX684" s="175"/>
      <c r="KEY684" s="176"/>
      <c r="KEZ684" s="176"/>
      <c r="KFA684" s="177"/>
      <c r="KFB684" s="177"/>
      <c r="KFC684" s="175"/>
      <c r="KFD684" s="175"/>
      <c r="KFE684" s="178"/>
      <c r="KFF684" s="175"/>
      <c r="KFG684" s="176"/>
      <c r="KFH684" s="176"/>
      <c r="KFI684" s="177"/>
      <c r="KFJ684" s="177"/>
      <c r="KFK684" s="175"/>
      <c r="KFL684" s="175"/>
      <c r="KFM684" s="178"/>
      <c r="KFN684" s="175"/>
      <c r="KFO684" s="176"/>
      <c r="KFP684" s="176"/>
      <c r="KFQ684" s="177"/>
      <c r="KFR684" s="177"/>
      <c r="KFS684" s="175"/>
      <c r="KFT684" s="175"/>
      <c r="KFU684" s="178"/>
      <c r="KFV684" s="175"/>
      <c r="KFW684" s="176"/>
      <c r="KFX684" s="176"/>
      <c r="KFY684" s="177"/>
      <c r="KFZ684" s="177"/>
      <c r="KGA684" s="175"/>
      <c r="KGB684" s="175"/>
      <c r="KGC684" s="178"/>
      <c r="KGD684" s="175"/>
      <c r="KGE684" s="176"/>
      <c r="KGF684" s="176"/>
      <c r="KGG684" s="177"/>
      <c r="KGH684" s="177"/>
      <c r="KGI684" s="175"/>
      <c r="KGJ684" s="175"/>
      <c r="KGK684" s="178"/>
      <c r="KGL684" s="175"/>
      <c r="KGM684" s="176"/>
      <c r="KGN684" s="176"/>
      <c r="KGO684" s="177"/>
      <c r="KGP684" s="177"/>
      <c r="KGQ684" s="175"/>
      <c r="KGR684" s="175"/>
      <c r="KGS684" s="178"/>
      <c r="KGT684" s="175"/>
      <c r="KGU684" s="176"/>
      <c r="KGV684" s="176"/>
      <c r="KGW684" s="177"/>
      <c r="KGX684" s="177"/>
      <c r="KGY684" s="175"/>
      <c r="KGZ684" s="175"/>
      <c r="KHA684" s="178"/>
      <c r="KHB684" s="175"/>
      <c r="KHC684" s="176"/>
      <c r="KHD684" s="176"/>
      <c r="KHE684" s="177"/>
      <c r="KHF684" s="177"/>
      <c r="KHG684" s="175"/>
      <c r="KHH684" s="175"/>
      <c r="KHI684" s="178"/>
      <c r="KHJ684" s="175"/>
      <c r="KHK684" s="176"/>
      <c r="KHL684" s="176"/>
      <c r="KHM684" s="177"/>
      <c r="KHN684" s="177"/>
      <c r="KHO684" s="175"/>
      <c r="KHP684" s="175"/>
      <c r="KHQ684" s="178"/>
      <c r="KHR684" s="175"/>
      <c r="KHS684" s="176"/>
      <c r="KHT684" s="176"/>
      <c r="KHU684" s="177"/>
      <c r="KHV684" s="177"/>
      <c r="KHW684" s="175"/>
      <c r="KHX684" s="175"/>
      <c r="KHY684" s="178"/>
      <c r="KHZ684" s="175"/>
      <c r="KIA684" s="176"/>
      <c r="KIB684" s="176"/>
      <c r="KIC684" s="177"/>
      <c r="KID684" s="177"/>
      <c r="KIE684" s="175"/>
      <c r="KIF684" s="175"/>
      <c r="KIG684" s="178"/>
      <c r="KIH684" s="175"/>
      <c r="KII684" s="176"/>
      <c r="KIJ684" s="176"/>
      <c r="KIK684" s="177"/>
      <c r="KIL684" s="177"/>
      <c r="KIM684" s="175"/>
      <c r="KIN684" s="175"/>
      <c r="KIO684" s="178"/>
      <c r="KIP684" s="175"/>
      <c r="KIQ684" s="176"/>
      <c r="KIR684" s="176"/>
      <c r="KIS684" s="177"/>
      <c r="KIT684" s="177"/>
      <c r="KIU684" s="175"/>
      <c r="KIV684" s="175"/>
      <c r="KIW684" s="178"/>
      <c r="KIX684" s="175"/>
      <c r="KIY684" s="176"/>
      <c r="KIZ684" s="176"/>
      <c r="KJA684" s="177"/>
      <c r="KJB684" s="177"/>
      <c r="KJC684" s="175"/>
      <c r="KJD684" s="175"/>
      <c r="KJE684" s="178"/>
      <c r="KJF684" s="175"/>
      <c r="KJG684" s="176"/>
      <c r="KJH684" s="176"/>
      <c r="KJI684" s="177"/>
      <c r="KJJ684" s="177"/>
      <c r="KJK684" s="175"/>
      <c r="KJL684" s="175"/>
      <c r="KJM684" s="178"/>
      <c r="KJN684" s="175"/>
      <c r="KJO684" s="176"/>
      <c r="KJP684" s="176"/>
      <c r="KJQ684" s="177"/>
      <c r="KJR684" s="177"/>
      <c r="KJS684" s="175"/>
      <c r="KJT684" s="175"/>
      <c r="KJU684" s="178"/>
      <c r="KJV684" s="175"/>
      <c r="KJW684" s="176"/>
      <c r="KJX684" s="176"/>
      <c r="KJY684" s="177"/>
      <c r="KJZ684" s="177"/>
      <c r="KKA684" s="175"/>
      <c r="KKB684" s="175"/>
      <c r="KKC684" s="178"/>
      <c r="KKD684" s="175"/>
      <c r="KKE684" s="176"/>
      <c r="KKF684" s="176"/>
      <c r="KKG684" s="177"/>
      <c r="KKH684" s="177"/>
      <c r="KKI684" s="175"/>
      <c r="KKJ684" s="175"/>
      <c r="KKK684" s="178"/>
      <c r="KKL684" s="175"/>
      <c r="KKM684" s="176"/>
      <c r="KKN684" s="176"/>
      <c r="KKO684" s="177"/>
      <c r="KKP684" s="177"/>
      <c r="KKQ684" s="175"/>
      <c r="KKR684" s="175"/>
      <c r="KKS684" s="178"/>
      <c r="KKT684" s="175"/>
      <c r="KKU684" s="176"/>
      <c r="KKV684" s="176"/>
      <c r="KKW684" s="177"/>
      <c r="KKX684" s="177"/>
      <c r="KKY684" s="175"/>
      <c r="KKZ684" s="175"/>
      <c r="KLA684" s="178"/>
      <c r="KLB684" s="175"/>
      <c r="KLC684" s="176"/>
      <c r="KLD684" s="176"/>
      <c r="KLE684" s="177"/>
      <c r="KLF684" s="177"/>
      <c r="KLG684" s="175"/>
      <c r="KLH684" s="175"/>
      <c r="KLI684" s="178"/>
      <c r="KLJ684" s="175"/>
      <c r="KLK684" s="176"/>
      <c r="KLL684" s="176"/>
      <c r="KLM684" s="177"/>
      <c r="KLN684" s="177"/>
      <c r="KLO684" s="175"/>
      <c r="KLP684" s="175"/>
      <c r="KLQ684" s="178"/>
      <c r="KLR684" s="175"/>
      <c r="KLS684" s="176"/>
      <c r="KLT684" s="176"/>
      <c r="KLU684" s="177"/>
      <c r="KLV684" s="177"/>
      <c r="KLW684" s="175"/>
      <c r="KLX684" s="175"/>
      <c r="KLY684" s="178"/>
      <c r="KLZ684" s="175"/>
      <c r="KMA684" s="176"/>
      <c r="KMB684" s="176"/>
      <c r="KMC684" s="177"/>
      <c r="KMD684" s="177"/>
      <c r="KME684" s="175"/>
      <c r="KMF684" s="175"/>
      <c r="KMG684" s="178"/>
      <c r="KMH684" s="175"/>
      <c r="KMI684" s="176"/>
      <c r="KMJ684" s="176"/>
      <c r="KMK684" s="177"/>
      <c r="KML684" s="177"/>
      <c r="KMM684" s="175"/>
      <c r="KMN684" s="175"/>
      <c r="KMO684" s="178"/>
      <c r="KMP684" s="175"/>
      <c r="KMQ684" s="176"/>
      <c r="KMR684" s="176"/>
      <c r="KMS684" s="177"/>
      <c r="KMT684" s="177"/>
      <c r="KMU684" s="175"/>
      <c r="KMV684" s="175"/>
      <c r="KMW684" s="178"/>
      <c r="KMX684" s="175"/>
      <c r="KMY684" s="176"/>
      <c r="KMZ684" s="176"/>
      <c r="KNA684" s="177"/>
      <c r="KNB684" s="177"/>
      <c r="KNC684" s="175"/>
      <c r="KND684" s="175"/>
      <c r="KNE684" s="178"/>
      <c r="KNF684" s="175"/>
      <c r="KNG684" s="176"/>
      <c r="KNH684" s="176"/>
      <c r="KNI684" s="177"/>
      <c r="KNJ684" s="177"/>
      <c r="KNK684" s="175"/>
      <c r="KNL684" s="175"/>
      <c r="KNM684" s="178"/>
      <c r="KNN684" s="175"/>
      <c r="KNO684" s="176"/>
      <c r="KNP684" s="176"/>
      <c r="KNQ684" s="177"/>
      <c r="KNR684" s="177"/>
      <c r="KNS684" s="175"/>
      <c r="KNT684" s="175"/>
      <c r="KNU684" s="178"/>
      <c r="KNV684" s="175"/>
      <c r="KNW684" s="176"/>
      <c r="KNX684" s="176"/>
      <c r="KNY684" s="177"/>
      <c r="KNZ684" s="177"/>
      <c r="KOA684" s="175"/>
      <c r="KOB684" s="175"/>
      <c r="KOC684" s="178"/>
      <c r="KOD684" s="175"/>
      <c r="KOE684" s="176"/>
      <c r="KOF684" s="176"/>
      <c r="KOG684" s="177"/>
      <c r="KOH684" s="177"/>
      <c r="KOI684" s="175"/>
      <c r="KOJ684" s="175"/>
      <c r="KOK684" s="178"/>
      <c r="KOL684" s="175"/>
      <c r="KOM684" s="176"/>
      <c r="KON684" s="176"/>
      <c r="KOO684" s="177"/>
      <c r="KOP684" s="177"/>
      <c r="KOQ684" s="175"/>
      <c r="KOR684" s="175"/>
      <c r="KOS684" s="178"/>
      <c r="KOT684" s="175"/>
      <c r="KOU684" s="176"/>
      <c r="KOV684" s="176"/>
      <c r="KOW684" s="177"/>
      <c r="KOX684" s="177"/>
      <c r="KOY684" s="175"/>
      <c r="KOZ684" s="175"/>
      <c r="KPA684" s="178"/>
      <c r="KPB684" s="175"/>
      <c r="KPC684" s="176"/>
      <c r="KPD684" s="176"/>
      <c r="KPE684" s="177"/>
      <c r="KPF684" s="177"/>
      <c r="KPG684" s="175"/>
      <c r="KPH684" s="175"/>
      <c r="KPI684" s="178"/>
      <c r="KPJ684" s="175"/>
      <c r="KPK684" s="176"/>
      <c r="KPL684" s="176"/>
      <c r="KPM684" s="177"/>
      <c r="KPN684" s="177"/>
      <c r="KPO684" s="175"/>
      <c r="KPP684" s="175"/>
      <c r="KPQ684" s="178"/>
      <c r="KPR684" s="175"/>
      <c r="KPS684" s="176"/>
      <c r="KPT684" s="176"/>
      <c r="KPU684" s="177"/>
      <c r="KPV684" s="177"/>
      <c r="KPW684" s="175"/>
      <c r="KPX684" s="175"/>
      <c r="KPY684" s="178"/>
      <c r="KPZ684" s="175"/>
      <c r="KQA684" s="176"/>
      <c r="KQB684" s="176"/>
      <c r="KQC684" s="177"/>
      <c r="KQD684" s="177"/>
      <c r="KQE684" s="175"/>
      <c r="KQF684" s="175"/>
      <c r="KQG684" s="178"/>
      <c r="KQH684" s="175"/>
      <c r="KQI684" s="176"/>
      <c r="KQJ684" s="176"/>
      <c r="KQK684" s="177"/>
      <c r="KQL684" s="177"/>
      <c r="KQM684" s="175"/>
      <c r="KQN684" s="175"/>
      <c r="KQO684" s="178"/>
      <c r="KQP684" s="175"/>
      <c r="KQQ684" s="176"/>
      <c r="KQR684" s="176"/>
      <c r="KQS684" s="177"/>
      <c r="KQT684" s="177"/>
      <c r="KQU684" s="175"/>
      <c r="KQV684" s="175"/>
      <c r="KQW684" s="178"/>
      <c r="KQX684" s="175"/>
      <c r="KQY684" s="176"/>
      <c r="KQZ684" s="176"/>
      <c r="KRA684" s="177"/>
      <c r="KRB684" s="177"/>
      <c r="KRC684" s="175"/>
      <c r="KRD684" s="175"/>
      <c r="KRE684" s="178"/>
      <c r="KRF684" s="175"/>
      <c r="KRG684" s="176"/>
      <c r="KRH684" s="176"/>
      <c r="KRI684" s="177"/>
      <c r="KRJ684" s="177"/>
      <c r="KRK684" s="175"/>
      <c r="KRL684" s="175"/>
      <c r="KRM684" s="178"/>
      <c r="KRN684" s="175"/>
      <c r="KRO684" s="176"/>
      <c r="KRP684" s="176"/>
      <c r="KRQ684" s="177"/>
      <c r="KRR684" s="177"/>
      <c r="KRS684" s="175"/>
      <c r="KRT684" s="175"/>
      <c r="KRU684" s="178"/>
      <c r="KRV684" s="175"/>
      <c r="KRW684" s="176"/>
      <c r="KRX684" s="176"/>
      <c r="KRY684" s="177"/>
      <c r="KRZ684" s="177"/>
      <c r="KSA684" s="175"/>
      <c r="KSB684" s="175"/>
      <c r="KSC684" s="178"/>
      <c r="KSD684" s="175"/>
      <c r="KSE684" s="176"/>
      <c r="KSF684" s="176"/>
      <c r="KSG684" s="177"/>
      <c r="KSH684" s="177"/>
      <c r="KSI684" s="175"/>
      <c r="KSJ684" s="175"/>
      <c r="KSK684" s="178"/>
      <c r="KSL684" s="175"/>
      <c r="KSM684" s="176"/>
      <c r="KSN684" s="176"/>
      <c r="KSO684" s="177"/>
      <c r="KSP684" s="177"/>
      <c r="KSQ684" s="175"/>
      <c r="KSR684" s="175"/>
      <c r="KSS684" s="178"/>
      <c r="KST684" s="175"/>
      <c r="KSU684" s="176"/>
      <c r="KSV684" s="176"/>
      <c r="KSW684" s="177"/>
      <c r="KSX684" s="177"/>
      <c r="KSY684" s="175"/>
      <c r="KSZ684" s="175"/>
      <c r="KTA684" s="178"/>
      <c r="KTB684" s="175"/>
      <c r="KTC684" s="176"/>
      <c r="KTD684" s="176"/>
      <c r="KTE684" s="177"/>
      <c r="KTF684" s="177"/>
      <c r="KTG684" s="175"/>
      <c r="KTH684" s="175"/>
      <c r="KTI684" s="178"/>
      <c r="KTJ684" s="175"/>
      <c r="KTK684" s="176"/>
      <c r="KTL684" s="176"/>
      <c r="KTM684" s="177"/>
      <c r="KTN684" s="177"/>
      <c r="KTO684" s="175"/>
      <c r="KTP684" s="175"/>
      <c r="KTQ684" s="178"/>
      <c r="KTR684" s="175"/>
      <c r="KTS684" s="176"/>
      <c r="KTT684" s="176"/>
      <c r="KTU684" s="177"/>
      <c r="KTV684" s="177"/>
      <c r="KTW684" s="175"/>
      <c r="KTX684" s="175"/>
      <c r="KTY684" s="178"/>
      <c r="KTZ684" s="175"/>
      <c r="KUA684" s="176"/>
      <c r="KUB684" s="176"/>
      <c r="KUC684" s="177"/>
      <c r="KUD684" s="177"/>
      <c r="KUE684" s="175"/>
      <c r="KUF684" s="175"/>
      <c r="KUG684" s="178"/>
      <c r="KUH684" s="175"/>
      <c r="KUI684" s="176"/>
      <c r="KUJ684" s="176"/>
      <c r="KUK684" s="177"/>
      <c r="KUL684" s="177"/>
      <c r="KUM684" s="175"/>
      <c r="KUN684" s="175"/>
      <c r="KUO684" s="178"/>
      <c r="KUP684" s="175"/>
      <c r="KUQ684" s="176"/>
      <c r="KUR684" s="176"/>
      <c r="KUS684" s="177"/>
      <c r="KUT684" s="177"/>
      <c r="KUU684" s="175"/>
      <c r="KUV684" s="175"/>
      <c r="KUW684" s="178"/>
      <c r="KUX684" s="175"/>
      <c r="KUY684" s="176"/>
      <c r="KUZ684" s="176"/>
      <c r="KVA684" s="177"/>
      <c r="KVB684" s="177"/>
      <c r="KVC684" s="175"/>
      <c r="KVD684" s="175"/>
      <c r="KVE684" s="178"/>
      <c r="KVF684" s="175"/>
      <c r="KVG684" s="176"/>
      <c r="KVH684" s="176"/>
      <c r="KVI684" s="177"/>
      <c r="KVJ684" s="177"/>
      <c r="KVK684" s="175"/>
      <c r="KVL684" s="175"/>
      <c r="KVM684" s="178"/>
      <c r="KVN684" s="175"/>
      <c r="KVO684" s="176"/>
      <c r="KVP684" s="176"/>
      <c r="KVQ684" s="177"/>
      <c r="KVR684" s="177"/>
      <c r="KVS684" s="175"/>
      <c r="KVT684" s="175"/>
      <c r="KVU684" s="178"/>
      <c r="KVV684" s="175"/>
      <c r="KVW684" s="176"/>
      <c r="KVX684" s="176"/>
      <c r="KVY684" s="177"/>
      <c r="KVZ684" s="177"/>
      <c r="KWA684" s="175"/>
      <c r="KWB684" s="175"/>
      <c r="KWC684" s="178"/>
      <c r="KWD684" s="175"/>
      <c r="KWE684" s="176"/>
      <c r="KWF684" s="176"/>
      <c r="KWG684" s="177"/>
      <c r="KWH684" s="177"/>
      <c r="KWI684" s="175"/>
      <c r="KWJ684" s="175"/>
      <c r="KWK684" s="178"/>
      <c r="KWL684" s="175"/>
      <c r="KWM684" s="176"/>
      <c r="KWN684" s="176"/>
      <c r="KWO684" s="177"/>
      <c r="KWP684" s="177"/>
      <c r="KWQ684" s="175"/>
      <c r="KWR684" s="175"/>
      <c r="KWS684" s="178"/>
      <c r="KWT684" s="175"/>
      <c r="KWU684" s="176"/>
      <c r="KWV684" s="176"/>
      <c r="KWW684" s="177"/>
      <c r="KWX684" s="177"/>
      <c r="KWY684" s="175"/>
      <c r="KWZ684" s="175"/>
      <c r="KXA684" s="178"/>
      <c r="KXB684" s="175"/>
      <c r="KXC684" s="176"/>
      <c r="KXD684" s="176"/>
      <c r="KXE684" s="177"/>
      <c r="KXF684" s="177"/>
      <c r="KXG684" s="175"/>
      <c r="KXH684" s="175"/>
      <c r="KXI684" s="178"/>
      <c r="KXJ684" s="175"/>
      <c r="KXK684" s="176"/>
      <c r="KXL684" s="176"/>
      <c r="KXM684" s="177"/>
      <c r="KXN684" s="177"/>
      <c r="KXO684" s="175"/>
      <c r="KXP684" s="175"/>
      <c r="KXQ684" s="178"/>
      <c r="KXR684" s="175"/>
      <c r="KXS684" s="176"/>
      <c r="KXT684" s="176"/>
      <c r="KXU684" s="177"/>
      <c r="KXV684" s="177"/>
      <c r="KXW684" s="175"/>
      <c r="KXX684" s="175"/>
      <c r="KXY684" s="178"/>
      <c r="KXZ684" s="175"/>
      <c r="KYA684" s="176"/>
      <c r="KYB684" s="176"/>
      <c r="KYC684" s="177"/>
      <c r="KYD684" s="177"/>
      <c r="KYE684" s="175"/>
      <c r="KYF684" s="175"/>
      <c r="KYG684" s="178"/>
      <c r="KYH684" s="175"/>
      <c r="KYI684" s="176"/>
      <c r="KYJ684" s="176"/>
      <c r="KYK684" s="177"/>
      <c r="KYL684" s="177"/>
      <c r="KYM684" s="175"/>
      <c r="KYN684" s="175"/>
      <c r="KYO684" s="178"/>
      <c r="KYP684" s="175"/>
      <c r="KYQ684" s="176"/>
      <c r="KYR684" s="176"/>
      <c r="KYS684" s="177"/>
      <c r="KYT684" s="177"/>
      <c r="KYU684" s="175"/>
      <c r="KYV684" s="175"/>
      <c r="KYW684" s="178"/>
      <c r="KYX684" s="175"/>
      <c r="KYY684" s="176"/>
      <c r="KYZ684" s="176"/>
      <c r="KZA684" s="177"/>
      <c r="KZB684" s="177"/>
      <c r="KZC684" s="175"/>
      <c r="KZD684" s="175"/>
      <c r="KZE684" s="178"/>
      <c r="KZF684" s="175"/>
      <c r="KZG684" s="176"/>
      <c r="KZH684" s="176"/>
      <c r="KZI684" s="177"/>
      <c r="KZJ684" s="177"/>
      <c r="KZK684" s="175"/>
      <c r="KZL684" s="175"/>
      <c r="KZM684" s="178"/>
      <c r="KZN684" s="175"/>
      <c r="KZO684" s="176"/>
      <c r="KZP684" s="176"/>
      <c r="KZQ684" s="177"/>
      <c r="KZR684" s="177"/>
      <c r="KZS684" s="175"/>
      <c r="KZT684" s="175"/>
      <c r="KZU684" s="178"/>
      <c r="KZV684" s="175"/>
      <c r="KZW684" s="176"/>
      <c r="KZX684" s="176"/>
      <c r="KZY684" s="177"/>
      <c r="KZZ684" s="177"/>
      <c r="LAA684" s="175"/>
      <c r="LAB684" s="175"/>
      <c r="LAC684" s="178"/>
      <c r="LAD684" s="175"/>
      <c r="LAE684" s="176"/>
      <c r="LAF684" s="176"/>
      <c r="LAG684" s="177"/>
      <c r="LAH684" s="177"/>
      <c r="LAI684" s="175"/>
      <c r="LAJ684" s="175"/>
      <c r="LAK684" s="178"/>
      <c r="LAL684" s="175"/>
      <c r="LAM684" s="176"/>
      <c r="LAN684" s="176"/>
      <c r="LAO684" s="177"/>
      <c r="LAP684" s="177"/>
      <c r="LAQ684" s="175"/>
      <c r="LAR684" s="175"/>
      <c r="LAS684" s="178"/>
      <c r="LAT684" s="175"/>
      <c r="LAU684" s="176"/>
      <c r="LAV684" s="176"/>
      <c r="LAW684" s="177"/>
      <c r="LAX684" s="177"/>
      <c r="LAY684" s="175"/>
      <c r="LAZ684" s="175"/>
      <c r="LBA684" s="178"/>
      <c r="LBB684" s="175"/>
      <c r="LBC684" s="176"/>
      <c r="LBD684" s="176"/>
      <c r="LBE684" s="177"/>
      <c r="LBF684" s="177"/>
      <c r="LBG684" s="175"/>
      <c r="LBH684" s="175"/>
      <c r="LBI684" s="178"/>
      <c r="LBJ684" s="175"/>
      <c r="LBK684" s="176"/>
      <c r="LBL684" s="176"/>
      <c r="LBM684" s="177"/>
      <c r="LBN684" s="177"/>
      <c r="LBO684" s="175"/>
      <c r="LBP684" s="175"/>
      <c r="LBQ684" s="178"/>
      <c r="LBR684" s="175"/>
      <c r="LBS684" s="176"/>
      <c r="LBT684" s="176"/>
      <c r="LBU684" s="177"/>
      <c r="LBV684" s="177"/>
      <c r="LBW684" s="175"/>
      <c r="LBX684" s="175"/>
      <c r="LBY684" s="178"/>
      <c r="LBZ684" s="175"/>
      <c r="LCA684" s="176"/>
      <c r="LCB684" s="176"/>
      <c r="LCC684" s="177"/>
      <c r="LCD684" s="177"/>
      <c r="LCE684" s="175"/>
      <c r="LCF684" s="175"/>
      <c r="LCG684" s="178"/>
      <c r="LCH684" s="175"/>
      <c r="LCI684" s="176"/>
      <c r="LCJ684" s="176"/>
      <c r="LCK684" s="177"/>
      <c r="LCL684" s="177"/>
      <c r="LCM684" s="175"/>
      <c r="LCN684" s="175"/>
      <c r="LCO684" s="178"/>
      <c r="LCP684" s="175"/>
      <c r="LCQ684" s="176"/>
      <c r="LCR684" s="176"/>
      <c r="LCS684" s="177"/>
      <c r="LCT684" s="177"/>
      <c r="LCU684" s="175"/>
      <c r="LCV684" s="175"/>
      <c r="LCW684" s="178"/>
      <c r="LCX684" s="175"/>
      <c r="LCY684" s="176"/>
      <c r="LCZ684" s="176"/>
      <c r="LDA684" s="177"/>
      <c r="LDB684" s="177"/>
      <c r="LDC684" s="175"/>
      <c r="LDD684" s="175"/>
      <c r="LDE684" s="178"/>
      <c r="LDF684" s="175"/>
      <c r="LDG684" s="176"/>
      <c r="LDH684" s="176"/>
      <c r="LDI684" s="177"/>
      <c r="LDJ684" s="177"/>
      <c r="LDK684" s="175"/>
      <c r="LDL684" s="175"/>
      <c r="LDM684" s="178"/>
      <c r="LDN684" s="175"/>
      <c r="LDO684" s="176"/>
      <c r="LDP684" s="176"/>
      <c r="LDQ684" s="177"/>
      <c r="LDR684" s="177"/>
      <c r="LDS684" s="175"/>
      <c r="LDT684" s="175"/>
      <c r="LDU684" s="178"/>
      <c r="LDV684" s="175"/>
      <c r="LDW684" s="176"/>
      <c r="LDX684" s="176"/>
      <c r="LDY684" s="177"/>
      <c r="LDZ684" s="177"/>
      <c r="LEA684" s="175"/>
      <c r="LEB684" s="175"/>
      <c r="LEC684" s="178"/>
      <c r="LED684" s="175"/>
      <c r="LEE684" s="176"/>
      <c r="LEF684" s="176"/>
      <c r="LEG684" s="177"/>
      <c r="LEH684" s="177"/>
      <c r="LEI684" s="175"/>
      <c r="LEJ684" s="175"/>
      <c r="LEK684" s="178"/>
      <c r="LEL684" s="175"/>
      <c r="LEM684" s="176"/>
      <c r="LEN684" s="176"/>
      <c r="LEO684" s="177"/>
      <c r="LEP684" s="177"/>
      <c r="LEQ684" s="175"/>
      <c r="LER684" s="175"/>
      <c r="LES684" s="178"/>
      <c r="LET684" s="175"/>
      <c r="LEU684" s="176"/>
      <c r="LEV684" s="176"/>
      <c r="LEW684" s="177"/>
      <c r="LEX684" s="177"/>
      <c r="LEY684" s="175"/>
      <c r="LEZ684" s="175"/>
      <c r="LFA684" s="178"/>
      <c r="LFB684" s="175"/>
      <c r="LFC684" s="176"/>
      <c r="LFD684" s="176"/>
      <c r="LFE684" s="177"/>
      <c r="LFF684" s="177"/>
      <c r="LFG684" s="175"/>
      <c r="LFH684" s="175"/>
      <c r="LFI684" s="178"/>
      <c r="LFJ684" s="175"/>
      <c r="LFK684" s="176"/>
      <c r="LFL684" s="176"/>
      <c r="LFM684" s="177"/>
      <c r="LFN684" s="177"/>
      <c r="LFO684" s="175"/>
      <c r="LFP684" s="175"/>
      <c r="LFQ684" s="178"/>
      <c r="LFR684" s="175"/>
      <c r="LFS684" s="176"/>
      <c r="LFT684" s="176"/>
      <c r="LFU684" s="177"/>
      <c r="LFV684" s="177"/>
      <c r="LFW684" s="175"/>
      <c r="LFX684" s="175"/>
      <c r="LFY684" s="178"/>
      <c r="LFZ684" s="175"/>
      <c r="LGA684" s="176"/>
      <c r="LGB684" s="176"/>
      <c r="LGC684" s="177"/>
      <c r="LGD684" s="177"/>
      <c r="LGE684" s="175"/>
      <c r="LGF684" s="175"/>
      <c r="LGG684" s="178"/>
      <c r="LGH684" s="175"/>
      <c r="LGI684" s="176"/>
      <c r="LGJ684" s="176"/>
      <c r="LGK684" s="177"/>
      <c r="LGL684" s="177"/>
      <c r="LGM684" s="175"/>
      <c r="LGN684" s="175"/>
      <c r="LGO684" s="178"/>
      <c r="LGP684" s="175"/>
      <c r="LGQ684" s="176"/>
      <c r="LGR684" s="176"/>
      <c r="LGS684" s="177"/>
      <c r="LGT684" s="177"/>
      <c r="LGU684" s="175"/>
      <c r="LGV684" s="175"/>
      <c r="LGW684" s="178"/>
      <c r="LGX684" s="175"/>
      <c r="LGY684" s="176"/>
      <c r="LGZ684" s="176"/>
      <c r="LHA684" s="177"/>
      <c r="LHB684" s="177"/>
      <c r="LHC684" s="175"/>
      <c r="LHD684" s="175"/>
      <c r="LHE684" s="178"/>
      <c r="LHF684" s="175"/>
      <c r="LHG684" s="176"/>
      <c r="LHH684" s="176"/>
      <c r="LHI684" s="177"/>
      <c r="LHJ684" s="177"/>
      <c r="LHK684" s="175"/>
      <c r="LHL684" s="175"/>
      <c r="LHM684" s="178"/>
      <c r="LHN684" s="175"/>
      <c r="LHO684" s="176"/>
      <c r="LHP684" s="176"/>
      <c r="LHQ684" s="177"/>
      <c r="LHR684" s="177"/>
      <c r="LHS684" s="175"/>
      <c r="LHT684" s="175"/>
      <c r="LHU684" s="178"/>
      <c r="LHV684" s="175"/>
      <c r="LHW684" s="176"/>
      <c r="LHX684" s="176"/>
      <c r="LHY684" s="177"/>
      <c r="LHZ684" s="177"/>
      <c r="LIA684" s="175"/>
      <c r="LIB684" s="175"/>
      <c r="LIC684" s="178"/>
      <c r="LID684" s="175"/>
      <c r="LIE684" s="176"/>
      <c r="LIF684" s="176"/>
      <c r="LIG684" s="177"/>
      <c r="LIH684" s="177"/>
      <c r="LII684" s="175"/>
      <c r="LIJ684" s="175"/>
      <c r="LIK684" s="178"/>
      <c r="LIL684" s="175"/>
      <c r="LIM684" s="176"/>
      <c r="LIN684" s="176"/>
      <c r="LIO684" s="177"/>
      <c r="LIP684" s="177"/>
      <c r="LIQ684" s="175"/>
      <c r="LIR684" s="175"/>
      <c r="LIS684" s="178"/>
      <c r="LIT684" s="175"/>
      <c r="LIU684" s="176"/>
      <c r="LIV684" s="176"/>
      <c r="LIW684" s="177"/>
      <c r="LIX684" s="177"/>
      <c r="LIY684" s="175"/>
      <c r="LIZ684" s="175"/>
      <c r="LJA684" s="178"/>
      <c r="LJB684" s="175"/>
      <c r="LJC684" s="176"/>
      <c r="LJD684" s="176"/>
      <c r="LJE684" s="177"/>
      <c r="LJF684" s="177"/>
      <c r="LJG684" s="175"/>
      <c r="LJH684" s="175"/>
      <c r="LJI684" s="178"/>
      <c r="LJJ684" s="175"/>
      <c r="LJK684" s="176"/>
      <c r="LJL684" s="176"/>
      <c r="LJM684" s="177"/>
      <c r="LJN684" s="177"/>
      <c r="LJO684" s="175"/>
      <c r="LJP684" s="175"/>
      <c r="LJQ684" s="178"/>
      <c r="LJR684" s="175"/>
      <c r="LJS684" s="176"/>
      <c r="LJT684" s="176"/>
      <c r="LJU684" s="177"/>
      <c r="LJV684" s="177"/>
      <c r="LJW684" s="175"/>
      <c r="LJX684" s="175"/>
      <c r="LJY684" s="178"/>
      <c r="LJZ684" s="175"/>
      <c r="LKA684" s="176"/>
      <c r="LKB684" s="176"/>
      <c r="LKC684" s="177"/>
      <c r="LKD684" s="177"/>
      <c r="LKE684" s="175"/>
      <c r="LKF684" s="175"/>
      <c r="LKG684" s="178"/>
      <c r="LKH684" s="175"/>
      <c r="LKI684" s="176"/>
      <c r="LKJ684" s="176"/>
      <c r="LKK684" s="177"/>
      <c r="LKL684" s="177"/>
      <c r="LKM684" s="175"/>
      <c r="LKN684" s="175"/>
      <c r="LKO684" s="178"/>
      <c r="LKP684" s="175"/>
      <c r="LKQ684" s="176"/>
      <c r="LKR684" s="176"/>
      <c r="LKS684" s="177"/>
      <c r="LKT684" s="177"/>
      <c r="LKU684" s="175"/>
      <c r="LKV684" s="175"/>
      <c r="LKW684" s="178"/>
      <c r="LKX684" s="175"/>
      <c r="LKY684" s="176"/>
      <c r="LKZ684" s="176"/>
      <c r="LLA684" s="177"/>
      <c r="LLB684" s="177"/>
      <c r="LLC684" s="175"/>
      <c r="LLD684" s="175"/>
      <c r="LLE684" s="178"/>
      <c r="LLF684" s="175"/>
      <c r="LLG684" s="176"/>
      <c r="LLH684" s="176"/>
      <c r="LLI684" s="177"/>
      <c r="LLJ684" s="177"/>
      <c r="LLK684" s="175"/>
      <c r="LLL684" s="175"/>
      <c r="LLM684" s="178"/>
      <c r="LLN684" s="175"/>
      <c r="LLO684" s="176"/>
      <c r="LLP684" s="176"/>
      <c r="LLQ684" s="177"/>
      <c r="LLR684" s="177"/>
      <c r="LLS684" s="175"/>
      <c r="LLT684" s="175"/>
      <c r="LLU684" s="178"/>
      <c r="LLV684" s="175"/>
      <c r="LLW684" s="176"/>
      <c r="LLX684" s="176"/>
      <c r="LLY684" s="177"/>
      <c r="LLZ684" s="177"/>
      <c r="LMA684" s="175"/>
      <c r="LMB684" s="175"/>
      <c r="LMC684" s="178"/>
      <c r="LMD684" s="175"/>
      <c r="LME684" s="176"/>
      <c r="LMF684" s="176"/>
      <c r="LMG684" s="177"/>
      <c r="LMH684" s="177"/>
      <c r="LMI684" s="175"/>
      <c r="LMJ684" s="175"/>
      <c r="LMK684" s="178"/>
      <c r="LML684" s="175"/>
      <c r="LMM684" s="176"/>
      <c r="LMN684" s="176"/>
      <c r="LMO684" s="177"/>
      <c r="LMP684" s="177"/>
      <c r="LMQ684" s="175"/>
      <c r="LMR684" s="175"/>
      <c r="LMS684" s="178"/>
      <c r="LMT684" s="175"/>
      <c r="LMU684" s="176"/>
      <c r="LMV684" s="176"/>
      <c r="LMW684" s="177"/>
      <c r="LMX684" s="177"/>
      <c r="LMY684" s="175"/>
      <c r="LMZ684" s="175"/>
      <c r="LNA684" s="178"/>
      <c r="LNB684" s="175"/>
      <c r="LNC684" s="176"/>
      <c r="LND684" s="176"/>
      <c r="LNE684" s="177"/>
      <c r="LNF684" s="177"/>
      <c r="LNG684" s="175"/>
      <c r="LNH684" s="175"/>
      <c r="LNI684" s="178"/>
      <c r="LNJ684" s="175"/>
      <c r="LNK684" s="176"/>
      <c r="LNL684" s="176"/>
      <c r="LNM684" s="177"/>
      <c r="LNN684" s="177"/>
      <c r="LNO684" s="175"/>
      <c r="LNP684" s="175"/>
      <c r="LNQ684" s="178"/>
      <c r="LNR684" s="175"/>
      <c r="LNS684" s="176"/>
      <c r="LNT684" s="176"/>
      <c r="LNU684" s="177"/>
      <c r="LNV684" s="177"/>
      <c r="LNW684" s="175"/>
      <c r="LNX684" s="175"/>
      <c r="LNY684" s="178"/>
      <c r="LNZ684" s="175"/>
      <c r="LOA684" s="176"/>
      <c r="LOB684" s="176"/>
      <c r="LOC684" s="177"/>
      <c r="LOD684" s="177"/>
      <c r="LOE684" s="175"/>
      <c r="LOF684" s="175"/>
      <c r="LOG684" s="178"/>
      <c r="LOH684" s="175"/>
      <c r="LOI684" s="176"/>
      <c r="LOJ684" s="176"/>
      <c r="LOK684" s="177"/>
      <c r="LOL684" s="177"/>
      <c r="LOM684" s="175"/>
      <c r="LON684" s="175"/>
      <c r="LOO684" s="178"/>
      <c r="LOP684" s="175"/>
      <c r="LOQ684" s="176"/>
      <c r="LOR684" s="176"/>
      <c r="LOS684" s="177"/>
      <c r="LOT684" s="177"/>
      <c r="LOU684" s="175"/>
      <c r="LOV684" s="175"/>
      <c r="LOW684" s="178"/>
      <c r="LOX684" s="175"/>
      <c r="LOY684" s="176"/>
      <c r="LOZ684" s="176"/>
      <c r="LPA684" s="177"/>
      <c r="LPB684" s="177"/>
      <c r="LPC684" s="175"/>
      <c r="LPD684" s="175"/>
      <c r="LPE684" s="178"/>
      <c r="LPF684" s="175"/>
      <c r="LPG684" s="176"/>
      <c r="LPH684" s="176"/>
      <c r="LPI684" s="177"/>
      <c r="LPJ684" s="177"/>
      <c r="LPK684" s="175"/>
      <c r="LPL684" s="175"/>
      <c r="LPM684" s="178"/>
      <c r="LPN684" s="175"/>
      <c r="LPO684" s="176"/>
      <c r="LPP684" s="176"/>
      <c r="LPQ684" s="177"/>
      <c r="LPR684" s="177"/>
      <c r="LPS684" s="175"/>
      <c r="LPT684" s="175"/>
      <c r="LPU684" s="178"/>
      <c r="LPV684" s="175"/>
      <c r="LPW684" s="176"/>
      <c r="LPX684" s="176"/>
      <c r="LPY684" s="177"/>
      <c r="LPZ684" s="177"/>
      <c r="LQA684" s="175"/>
      <c r="LQB684" s="175"/>
      <c r="LQC684" s="178"/>
      <c r="LQD684" s="175"/>
      <c r="LQE684" s="176"/>
      <c r="LQF684" s="176"/>
      <c r="LQG684" s="177"/>
      <c r="LQH684" s="177"/>
      <c r="LQI684" s="175"/>
      <c r="LQJ684" s="175"/>
      <c r="LQK684" s="178"/>
      <c r="LQL684" s="175"/>
      <c r="LQM684" s="176"/>
      <c r="LQN684" s="176"/>
      <c r="LQO684" s="177"/>
      <c r="LQP684" s="177"/>
      <c r="LQQ684" s="175"/>
      <c r="LQR684" s="175"/>
      <c r="LQS684" s="178"/>
      <c r="LQT684" s="175"/>
      <c r="LQU684" s="176"/>
      <c r="LQV684" s="176"/>
      <c r="LQW684" s="177"/>
      <c r="LQX684" s="177"/>
      <c r="LQY684" s="175"/>
      <c r="LQZ684" s="175"/>
      <c r="LRA684" s="178"/>
      <c r="LRB684" s="175"/>
      <c r="LRC684" s="176"/>
      <c r="LRD684" s="176"/>
      <c r="LRE684" s="177"/>
      <c r="LRF684" s="177"/>
      <c r="LRG684" s="175"/>
      <c r="LRH684" s="175"/>
      <c r="LRI684" s="178"/>
      <c r="LRJ684" s="175"/>
      <c r="LRK684" s="176"/>
      <c r="LRL684" s="176"/>
      <c r="LRM684" s="177"/>
      <c r="LRN684" s="177"/>
      <c r="LRO684" s="175"/>
      <c r="LRP684" s="175"/>
      <c r="LRQ684" s="178"/>
      <c r="LRR684" s="175"/>
      <c r="LRS684" s="176"/>
      <c r="LRT684" s="176"/>
      <c r="LRU684" s="177"/>
      <c r="LRV684" s="177"/>
      <c r="LRW684" s="175"/>
      <c r="LRX684" s="175"/>
      <c r="LRY684" s="178"/>
      <c r="LRZ684" s="175"/>
      <c r="LSA684" s="176"/>
      <c r="LSB684" s="176"/>
      <c r="LSC684" s="177"/>
      <c r="LSD684" s="177"/>
      <c r="LSE684" s="175"/>
      <c r="LSF684" s="175"/>
      <c r="LSG684" s="178"/>
      <c r="LSH684" s="175"/>
      <c r="LSI684" s="176"/>
      <c r="LSJ684" s="176"/>
      <c r="LSK684" s="177"/>
      <c r="LSL684" s="177"/>
      <c r="LSM684" s="175"/>
      <c r="LSN684" s="175"/>
      <c r="LSO684" s="178"/>
      <c r="LSP684" s="175"/>
      <c r="LSQ684" s="176"/>
      <c r="LSR684" s="176"/>
      <c r="LSS684" s="177"/>
      <c r="LST684" s="177"/>
      <c r="LSU684" s="175"/>
      <c r="LSV684" s="175"/>
      <c r="LSW684" s="178"/>
      <c r="LSX684" s="175"/>
      <c r="LSY684" s="176"/>
      <c r="LSZ684" s="176"/>
      <c r="LTA684" s="177"/>
      <c r="LTB684" s="177"/>
      <c r="LTC684" s="175"/>
      <c r="LTD684" s="175"/>
      <c r="LTE684" s="178"/>
      <c r="LTF684" s="175"/>
      <c r="LTG684" s="176"/>
      <c r="LTH684" s="176"/>
      <c r="LTI684" s="177"/>
      <c r="LTJ684" s="177"/>
      <c r="LTK684" s="175"/>
      <c r="LTL684" s="175"/>
      <c r="LTM684" s="178"/>
      <c r="LTN684" s="175"/>
      <c r="LTO684" s="176"/>
      <c r="LTP684" s="176"/>
      <c r="LTQ684" s="177"/>
      <c r="LTR684" s="177"/>
      <c r="LTS684" s="175"/>
      <c r="LTT684" s="175"/>
      <c r="LTU684" s="178"/>
      <c r="LTV684" s="175"/>
      <c r="LTW684" s="176"/>
      <c r="LTX684" s="176"/>
      <c r="LTY684" s="177"/>
      <c r="LTZ684" s="177"/>
      <c r="LUA684" s="175"/>
      <c r="LUB684" s="175"/>
      <c r="LUC684" s="178"/>
      <c r="LUD684" s="175"/>
      <c r="LUE684" s="176"/>
      <c r="LUF684" s="176"/>
      <c r="LUG684" s="177"/>
      <c r="LUH684" s="177"/>
      <c r="LUI684" s="175"/>
      <c r="LUJ684" s="175"/>
      <c r="LUK684" s="178"/>
      <c r="LUL684" s="175"/>
      <c r="LUM684" s="176"/>
      <c r="LUN684" s="176"/>
      <c r="LUO684" s="177"/>
      <c r="LUP684" s="177"/>
      <c r="LUQ684" s="175"/>
      <c r="LUR684" s="175"/>
      <c r="LUS684" s="178"/>
      <c r="LUT684" s="175"/>
      <c r="LUU684" s="176"/>
      <c r="LUV684" s="176"/>
      <c r="LUW684" s="177"/>
      <c r="LUX684" s="177"/>
      <c r="LUY684" s="175"/>
      <c r="LUZ684" s="175"/>
      <c r="LVA684" s="178"/>
      <c r="LVB684" s="175"/>
      <c r="LVC684" s="176"/>
      <c r="LVD684" s="176"/>
      <c r="LVE684" s="177"/>
      <c r="LVF684" s="177"/>
      <c r="LVG684" s="175"/>
      <c r="LVH684" s="175"/>
      <c r="LVI684" s="178"/>
      <c r="LVJ684" s="175"/>
      <c r="LVK684" s="176"/>
      <c r="LVL684" s="176"/>
      <c r="LVM684" s="177"/>
      <c r="LVN684" s="177"/>
      <c r="LVO684" s="175"/>
      <c r="LVP684" s="175"/>
      <c r="LVQ684" s="178"/>
      <c r="LVR684" s="175"/>
      <c r="LVS684" s="176"/>
      <c r="LVT684" s="176"/>
      <c r="LVU684" s="177"/>
      <c r="LVV684" s="177"/>
      <c r="LVW684" s="175"/>
      <c r="LVX684" s="175"/>
      <c r="LVY684" s="178"/>
      <c r="LVZ684" s="175"/>
      <c r="LWA684" s="176"/>
      <c r="LWB684" s="176"/>
      <c r="LWC684" s="177"/>
      <c r="LWD684" s="177"/>
      <c r="LWE684" s="175"/>
      <c r="LWF684" s="175"/>
      <c r="LWG684" s="178"/>
      <c r="LWH684" s="175"/>
      <c r="LWI684" s="176"/>
      <c r="LWJ684" s="176"/>
      <c r="LWK684" s="177"/>
      <c r="LWL684" s="177"/>
      <c r="LWM684" s="175"/>
      <c r="LWN684" s="175"/>
      <c r="LWO684" s="178"/>
      <c r="LWP684" s="175"/>
      <c r="LWQ684" s="176"/>
      <c r="LWR684" s="176"/>
      <c r="LWS684" s="177"/>
      <c r="LWT684" s="177"/>
      <c r="LWU684" s="175"/>
      <c r="LWV684" s="175"/>
      <c r="LWW684" s="178"/>
      <c r="LWX684" s="175"/>
      <c r="LWY684" s="176"/>
      <c r="LWZ684" s="176"/>
      <c r="LXA684" s="177"/>
      <c r="LXB684" s="177"/>
      <c r="LXC684" s="175"/>
      <c r="LXD684" s="175"/>
      <c r="LXE684" s="178"/>
      <c r="LXF684" s="175"/>
      <c r="LXG684" s="176"/>
      <c r="LXH684" s="176"/>
      <c r="LXI684" s="177"/>
      <c r="LXJ684" s="177"/>
      <c r="LXK684" s="175"/>
      <c r="LXL684" s="175"/>
      <c r="LXM684" s="178"/>
      <c r="LXN684" s="175"/>
      <c r="LXO684" s="176"/>
      <c r="LXP684" s="176"/>
      <c r="LXQ684" s="177"/>
      <c r="LXR684" s="177"/>
      <c r="LXS684" s="175"/>
      <c r="LXT684" s="175"/>
      <c r="LXU684" s="178"/>
      <c r="LXV684" s="175"/>
      <c r="LXW684" s="176"/>
      <c r="LXX684" s="176"/>
      <c r="LXY684" s="177"/>
      <c r="LXZ684" s="177"/>
      <c r="LYA684" s="175"/>
      <c r="LYB684" s="175"/>
      <c r="LYC684" s="178"/>
      <c r="LYD684" s="175"/>
      <c r="LYE684" s="176"/>
      <c r="LYF684" s="176"/>
      <c r="LYG684" s="177"/>
      <c r="LYH684" s="177"/>
      <c r="LYI684" s="175"/>
      <c r="LYJ684" s="175"/>
      <c r="LYK684" s="178"/>
      <c r="LYL684" s="175"/>
      <c r="LYM684" s="176"/>
      <c r="LYN684" s="176"/>
      <c r="LYO684" s="177"/>
      <c r="LYP684" s="177"/>
      <c r="LYQ684" s="175"/>
      <c r="LYR684" s="175"/>
      <c r="LYS684" s="178"/>
      <c r="LYT684" s="175"/>
      <c r="LYU684" s="176"/>
      <c r="LYV684" s="176"/>
      <c r="LYW684" s="177"/>
      <c r="LYX684" s="177"/>
      <c r="LYY684" s="175"/>
      <c r="LYZ684" s="175"/>
      <c r="LZA684" s="178"/>
      <c r="LZB684" s="175"/>
      <c r="LZC684" s="176"/>
      <c r="LZD684" s="176"/>
      <c r="LZE684" s="177"/>
      <c r="LZF684" s="177"/>
      <c r="LZG684" s="175"/>
      <c r="LZH684" s="175"/>
      <c r="LZI684" s="178"/>
      <c r="LZJ684" s="175"/>
      <c r="LZK684" s="176"/>
      <c r="LZL684" s="176"/>
      <c r="LZM684" s="177"/>
      <c r="LZN684" s="177"/>
      <c r="LZO684" s="175"/>
      <c r="LZP684" s="175"/>
      <c r="LZQ684" s="178"/>
      <c r="LZR684" s="175"/>
      <c r="LZS684" s="176"/>
      <c r="LZT684" s="176"/>
      <c r="LZU684" s="177"/>
      <c r="LZV684" s="177"/>
      <c r="LZW684" s="175"/>
      <c r="LZX684" s="175"/>
      <c r="LZY684" s="178"/>
      <c r="LZZ684" s="175"/>
      <c r="MAA684" s="176"/>
      <c r="MAB684" s="176"/>
      <c r="MAC684" s="177"/>
      <c r="MAD684" s="177"/>
      <c r="MAE684" s="175"/>
      <c r="MAF684" s="175"/>
      <c r="MAG684" s="178"/>
      <c r="MAH684" s="175"/>
      <c r="MAI684" s="176"/>
      <c r="MAJ684" s="176"/>
      <c r="MAK684" s="177"/>
      <c r="MAL684" s="177"/>
      <c r="MAM684" s="175"/>
      <c r="MAN684" s="175"/>
      <c r="MAO684" s="178"/>
      <c r="MAP684" s="175"/>
      <c r="MAQ684" s="176"/>
      <c r="MAR684" s="176"/>
      <c r="MAS684" s="177"/>
      <c r="MAT684" s="177"/>
      <c r="MAU684" s="175"/>
      <c r="MAV684" s="175"/>
      <c r="MAW684" s="178"/>
      <c r="MAX684" s="175"/>
      <c r="MAY684" s="176"/>
      <c r="MAZ684" s="176"/>
      <c r="MBA684" s="177"/>
      <c r="MBB684" s="177"/>
      <c r="MBC684" s="175"/>
      <c r="MBD684" s="175"/>
      <c r="MBE684" s="178"/>
      <c r="MBF684" s="175"/>
      <c r="MBG684" s="176"/>
      <c r="MBH684" s="176"/>
      <c r="MBI684" s="177"/>
      <c r="MBJ684" s="177"/>
      <c r="MBK684" s="175"/>
      <c r="MBL684" s="175"/>
      <c r="MBM684" s="178"/>
      <c r="MBN684" s="175"/>
      <c r="MBO684" s="176"/>
      <c r="MBP684" s="176"/>
      <c r="MBQ684" s="177"/>
      <c r="MBR684" s="177"/>
      <c r="MBS684" s="175"/>
      <c r="MBT684" s="175"/>
      <c r="MBU684" s="178"/>
      <c r="MBV684" s="175"/>
      <c r="MBW684" s="176"/>
      <c r="MBX684" s="176"/>
      <c r="MBY684" s="177"/>
      <c r="MBZ684" s="177"/>
      <c r="MCA684" s="175"/>
      <c r="MCB684" s="175"/>
      <c r="MCC684" s="178"/>
      <c r="MCD684" s="175"/>
      <c r="MCE684" s="176"/>
      <c r="MCF684" s="176"/>
      <c r="MCG684" s="177"/>
      <c r="MCH684" s="177"/>
      <c r="MCI684" s="175"/>
      <c r="MCJ684" s="175"/>
      <c r="MCK684" s="178"/>
      <c r="MCL684" s="175"/>
      <c r="MCM684" s="176"/>
      <c r="MCN684" s="176"/>
      <c r="MCO684" s="177"/>
      <c r="MCP684" s="177"/>
      <c r="MCQ684" s="175"/>
      <c r="MCR684" s="175"/>
      <c r="MCS684" s="178"/>
      <c r="MCT684" s="175"/>
      <c r="MCU684" s="176"/>
      <c r="MCV684" s="176"/>
      <c r="MCW684" s="177"/>
      <c r="MCX684" s="177"/>
      <c r="MCY684" s="175"/>
      <c r="MCZ684" s="175"/>
      <c r="MDA684" s="178"/>
      <c r="MDB684" s="175"/>
      <c r="MDC684" s="176"/>
      <c r="MDD684" s="176"/>
      <c r="MDE684" s="177"/>
      <c r="MDF684" s="177"/>
      <c r="MDG684" s="175"/>
      <c r="MDH684" s="175"/>
      <c r="MDI684" s="178"/>
      <c r="MDJ684" s="175"/>
      <c r="MDK684" s="176"/>
      <c r="MDL684" s="176"/>
      <c r="MDM684" s="177"/>
      <c r="MDN684" s="177"/>
      <c r="MDO684" s="175"/>
      <c r="MDP684" s="175"/>
      <c r="MDQ684" s="178"/>
      <c r="MDR684" s="175"/>
      <c r="MDS684" s="176"/>
      <c r="MDT684" s="176"/>
      <c r="MDU684" s="177"/>
      <c r="MDV684" s="177"/>
      <c r="MDW684" s="175"/>
      <c r="MDX684" s="175"/>
      <c r="MDY684" s="178"/>
      <c r="MDZ684" s="175"/>
      <c r="MEA684" s="176"/>
      <c r="MEB684" s="176"/>
      <c r="MEC684" s="177"/>
      <c r="MED684" s="177"/>
      <c r="MEE684" s="175"/>
      <c r="MEF684" s="175"/>
      <c r="MEG684" s="178"/>
      <c r="MEH684" s="175"/>
      <c r="MEI684" s="176"/>
      <c r="MEJ684" s="176"/>
      <c r="MEK684" s="177"/>
      <c r="MEL684" s="177"/>
      <c r="MEM684" s="175"/>
      <c r="MEN684" s="175"/>
      <c r="MEO684" s="178"/>
      <c r="MEP684" s="175"/>
      <c r="MEQ684" s="176"/>
      <c r="MER684" s="176"/>
      <c r="MES684" s="177"/>
      <c r="MET684" s="177"/>
      <c r="MEU684" s="175"/>
      <c r="MEV684" s="175"/>
      <c r="MEW684" s="178"/>
      <c r="MEX684" s="175"/>
      <c r="MEY684" s="176"/>
      <c r="MEZ684" s="176"/>
      <c r="MFA684" s="177"/>
      <c r="MFB684" s="177"/>
      <c r="MFC684" s="175"/>
      <c r="MFD684" s="175"/>
      <c r="MFE684" s="178"/>
      <c r="MFF684" s="175"/>
      <c r="MFG684" s="176"/>
      <c r="MFH684" s="176"/>
      <c r="MFI684" s="177"/>
      <c r="MFJ684" s="177"/>
      <c r="MFK684" s="175"/>
      <c r="MFL684" s="175"/>
      <c r="MFM684" s="178"/>
      <c r="MFN684" s="175"/>
      <c r="MFO684" s="176"/>
      <c r="MFP684" s="176"/>
      <c r="MFQ684" s="177"/>
      <c r="MFR684" s="177"/>
      <c r="MFS684" s="175"/>
      <c r="MFT684" s="175"/>
      <c r="MFU684" s="178"/>
      <c r="MFV684" s="175"/>
      <c r="MFW684" s="176"/>
      <c r="MFX684" s="176"/>
      <c r="MFY684" s="177"/>
      <c r="MFZ684" s="177"/>
      <c r="MGA684" s="175"/>
      <c r="MGB684" s="175"/>
      <c r="MGC684" s="178"/>
      <c r="MGD684" s="175"/>
      <c r="MGE684" s="176"/>
      <c r="MGF684" s="176"/>
      <c r="MGG684" s="177"/>
      <c r="MGH684" s="177"/>
      <c r="MGI684" s="175"/>
      <c r="MGJ684" s="175"/>
      <c r="MGK684" s="178"/>
      <c r="MGL684" s="175"/>
      <c r="MGM684" s="176"/>
      <c r="MGN684" s="176"/>
      <c r="MGO684" s="177"/>
      <c r="MGP684" s="177"/>
      <c r="MGQ684" s="175"/>
      <c r="MGR684" s="175"/>
      <c r="MGS684" s="178"/>
      <c r="MGT684" s="175"/>
      <c r="MGU684" s="176"/>
      <c r="MGV684" s="176"/>
      <c r="MGW684" s="177"/>
      <c r="MGX684" s="177"/>
      <c r="MGY684" s="175"/>
      <c r="MGZ684" s="175"/>
      <c r="MHA684" s="178"/>
      <c r="MHB684" s="175"/>
      <c r="MHC684" s="176"/>
      <c r="MHD684" s="176"/>
      <c r="MHE684" s="177"/>
      <c r="MHF684" s="177"/>
      <c r="MHG684" s="175"/>
      <c r="MHH684" s="175"/>
      <c r="MHI684" s="178"/>
      <c r="MHJ684" s="175"/>
      <c r="MHK684" s="176"/>
      <c r="MHL684" s="176"/>
      <c r="MHM684" s="177"/>
      <c r="MHN684" s="177"/>
      <c r="MHO684" s="175"/>
      <c r="MHP684" s="175"/>
      <c r="MHQ684" s="178"/>
      <c r="MHR684" s="175"/>
      <c r="MHS684" s="176"/>
      <c r="MHT684" s="176"/>
      <c r="MHU684" s="177"/>
      <c r="MHV684" s="177"/>
      <c r="MHW684" s="175"/>
      <c r="MHX684" s="175"/>
      <c r="MHY684" s="178"/>
      <c r="MHZ684" s="175"/>
      <c r="MIA684" s="176"/>
      <c r="MIB684" s="176"/>
      <c r="MIC684" s="177"/>
      <c r="MID684" s="177"/>
      <c r="MIE684" s="175"/>
      <c r="MIF684" s="175"/>
      <c r="MIG684" s="178"/>
      <c r="MIH684" s="175"/>
      <c r="MII684" s="176"/>
      <c r="MIJ684" s="176"/>
      <c r="MIK684" s="177"/>
      <c r="MIL684" s="177"/>
      <c r="MIM684" s="175"/>
      <c r="MIN684" s="175"/>
      <c r="MIO684" s="178"/>
      <c r="MIP684" s="175"/>
      <c r="MIQ684" s="176"/>
      <c r="MIR684" s="176"/>
      <c r="MIS684" s="177"/>
      <c r="MIT684" s="177"/>
      <c r="MIU684" s="175"/>
      <c r="MIV684" s="175"/>
      <c r="MIW684" s="178"/>
      <c r="MIX684" s="175"/>
      <c r="MIY684" s="176"/>
      <c r="MIZ684" s="176"/>
      <c r="MJA684" s="177"/>
      <c r="MJB684" s="177"/>
      <c r="MJC684" s="175"/>
      <c r="MJD684" s="175"/>
      <c r="MJE684" s="178"/>
      <c r="MJF684" s="175"/>
      <c r="MJG684" s="176"/>
      <c r="MJH684" s="176"/>
      <c r="MJI684" s="177"/>
      <c r="MJJ684" s="177"/>
      <c r="MJK684" s="175"/>
      <c r="MJL684" s="175"/>
      <c r="MJM684" s="178"/>
      <c r="MJN684" s="175"/>
      <c r="MJO684" s="176"/>
      <c r="MJP684" s="176"/>
      <c r="MJQ684" s="177"/>
      <c r="MJR684" s="177"/>
      <c r="MJS684" s="175"/>
      <c r="MJT684" s="175"/>
      <c r="MJU684" s="178"/>
      <c r="MJV684" s="175"/>
      <c r="MJW684" s="176"/>
      <c r="MJX684" s="176"/>
      <c r="MJY684" s="177"/>
      <c r="MJZ684" s="177"/>
      <c r="MKA684" s="175"/>
      <c r="MKB684" s="175"/>
      <c r="MKC684" s="178"/>
      <c r="MKD684" s="175"/>
      <c r="MKE684" s="176"/>
      <c r="MKF684" s="176"/>
      <c r="MKG684" s="177"/>
      <c r="MKH684" s="177"/>
      <c r="MKI684" s="175"/>
      <c r="MKJ684" s="175"/>
      <c r="MKK684" s="178"/>
      <c r="MKL684" s="175"/>
      <c r="MKM684" s="176"/>
      <c r="MKN684" s="176"/>
      <c r="MKO684" s="177"/>
      <c r="MKP684" s="177"/>
      <c r="MKQ684" s="175"/>
      <c r="MKR684" s="175"/>
      <c r="MKS684" s="178"/>
      <c r="MKT684" s="175"/>
      <c r="MKU684" s="176"/>
      <c r="MKV684" s="176"/>
      <c r="MKW684" s="177"/>
      <c r="MKX684" s="177"/>
      <c r="MKY684" s="175"/>
      <c r="MKZ684" s="175"/>
      <c r="MLA684" s="178"/>
      <c r="MLB684" s="175"/>
      <c r="MLC684" s="176"/>
      <c r="MLD684" s="176"/>
      <c r="MLE684" s="177"/>
      <c r="MLF684" s="177"/>
      <c r="MLG684" s="175"/>
      <c r="MLH684" s="175"/>
      <c r="MLI684" s="178"/>
      <c r="MLJ684" s="175"/>
      <c r="MLK684" s="176"/>
      <c r="MLL684" s="176"/>
      <c r="MLM684" s="177"/>
      <c r="MLN684" s="177"/>
      <c r="MLO684" s="175"/>
      <c r="MLP684" s="175"/>
      <c r="MLQ684" s="178"/>
      <c r="MLR684" s="175"/>
      <c r="MLS684" s="176"/>
      <c r="MLT684" s="176"/>
      <c r="MLU684" s="177"/>
      <c r="MLV684" s="177"/>
      <c r="MLW684" s="175"/>
      <c r="MLX684" s="175"/>
      <c r="MLY684" s="178"/>
      <c r="MLZ684" s="175"/>
      <c r="MMA684" s="176"/>
      <c r="MMB684" s="176"/>
      <c r="MMC684" s="177"/>
      <c r="MMD684" s="177"/>
      <c r="MME684" s="175"/>
      <c r="MMF684" s="175"/>
      <c r="MMG684" s="178"/>
      <c r="MMH684" s="175"/>
      <c r="MMI684" s="176"/>
      <c r="MMJ684" s="176"/>
      <c r="MMK684" s="177"/>
      <c r="MML684" s="177"/>
      <c r="MMM684" s="175"/>
      <c r="MMN684" s="175"/>
      <c r="MMO684" s="178"/>
      <c r="MMP684" s="175"/>
      <c r="MMQ684" s="176"/>
      <c r="MMR684" s="176"/>
      <c r="MMS684" s="177"/>
      <c r="MMT684" s="177"/>
      <c r="MMU684" s="175"/>
      <c r="MMV684" s="175"/>
      <c r="MMW684" s="178"/>
      <c r="MMX684" s="175"/>
      <c r="MMY684" s="176"/>
      <c r="MMZ684" s="176"/>
      <c r="MNA684" s="177"/>
      <c r="MNB684" s="177"/>
      <c r="MNC684" s="175"/>
      <c r="MND684" s="175"/>
      <c r="MNE684" s="178"/>
      <c r="MNF684" s="175"/>
      <c r="MNG684" s="176"/>
      <c r="MNH684" s="176"/>
      <c r="MNI684" s="177"/>
      <c r="MNJ684" s="177"/>
      <c r="MNK684" s="175"/>
      <c r="MNL684" s="175"/>
      <c r="MNM684" s="178"/>
      <c r="MNN684" s="175"/>
      <c r="MNO684" s="176"/>
      <c r="MNP684" s="176"/>
      <c r="MNQ684" s="177"/>
      <c r="MNR684" s="177"/>
      <c r="MNS684" s="175"/>
      <c r="MNT684" s="175"/>
      <c r="MNU684" s="178"/>
      <c r="MNV684" s="175"/>
      <c r="MNW684" s="176"/>
      <c r="MNX684" s="176"/>
      <c r="MNY684" s="177"/>
      <c r="MNZ684" s="177"/>
      <c r="MOA684" s="175"/>
      <c r="MOB684" s="175"/>
      <c r="MOC684" s="178"/>
      <c r="MOD684" s="175"/>
      <c r="MOE684" s="176"/>
      <c r="MOF684" s="176"/>
      <c r="MOG684" s="177"/>
      <c r="MOH684" s="177"/>
      <c r="MOI684" s="175"/>
      <c r="MOJ684" s="175"/>
      <c r="MOK684" s="178"/>
      <c r="MOL684" s="175"/>
      <c r="MOM684" s="176"/>
      <c r="MON684" s="176"/>
      <c r="MOO684" s="177"/>
      <c r="MOP684" s="177"/>
      <c r="MOQ684" s="175"/>
      <c r="MOR684" s="175"/>
      <c r="MOS684" s="178"/>
      <c r="MOT684" s="175"/>
      <c r="MOU684" s="176"/>
      <c r="MOV684" s="176"/>
      <c r="MOW684" s="177"/>
      <c r="MOX684" s="177"/>
      <c r="MOY684" s="175"/>
      <c r="MOZ684" s="175"/>
      <c r="MPA684" s="178"/>
      <c r="MPB684" s="175"/>
      <c r="MPC684" s="176"/>
      <c r="MPD684" s="176"/>
      <c r="MPE684" s="177"/>
      <c r="MPF684" s="177"/>
      <c r="MPG684" s="175"/>
      <c r="MPH684" s="175"/>
      <c r="MPI684" s="178"/>
      <c r="MPJ684" s="175"/>
      <c r="MPK684" s="176"/>
      <c r="MPL684" s="176"/>
      <c r="MPM684" s="177"/>
      <c r="MPN684" s="177"/>
      <c r="MPO684" s="175"/>
      <c r="MPP684" s="175"/>
      <c r="MPQ684" s="178"/>
      <c r="MPR684" s="175"/>
      <c r="MPS684" s="176"/>
      <c r="MPT684" s="176"/>
      <c r="MPU684" s="177"/>
      <c r="MPV684" s="177"/>
      <c r="MPW684" s="175"/>
      <c r="MPX684" s="175"/>
      <c r="MPY684" s="178"/>
      <c r="MPZ684" s="175"/>
      <c r="MQA684" s="176"/>
      <c r="MQB684" s="176"/>
      <c r="MQC684" s="177"/>
      <c r="MQD684" s="177"/>
      <c r="MQE684" s="175"/>
      <c r="MQF684" s="175"/>
      <c r="MQG684" s="178"/>
      <c r="MQH684" s="175"/>
      <c r="MQI684" s="176"/>
      <c r="MQJ684" s="176"/>
      <c r="MQK684" s="177"/>
      <c r="MQL684" s="177"/>
      <c r="MQM684" s="175"/>
      <c r="MQN684" s="175"/>
      <c r="MQO684" s="178"/>
      <c r="MQP684" s="175"/>
      <c r="MQQ684" s="176"/>
      <c r="MQR684" s="176"/>
      <c r="MQS684" s="177"/>
      <c r="MQT684" s="177"/>
      <c r="MQU684" s="175"/>
      <c r="MQV684" s="175"/>
      <c r="MQW684" s="178"/>
      <c r="MQX684" s="175"/>
      <c r="MQY684" s="176"/>
      <c r="MQZ684" s="176"/>
      <c r="MRA684" s="177"/>
      <c r="MRB684" s="177"/>
      <c r="MRC684" s="175"/>
      <c r="MRD684" s="175"/>
      <c r="MRE684" s="178"/>
      <c r="MRF684" s="175"/>
      <c r="MRG684" s="176"/>
      <c r="MRH684" s="176"/>
      <c r="MRI684" s="177"/>
      <c r="MRJ684" s="177"/>
      <c r="MRK684" s="175"/>
      <c r="MRL684" s="175"/>
      <c r="MRM684" s="178"/>
      <c r="MRN684" s="175"/>
      <c r="MRO684" s="176"/>
      <c r="MRP684" s="176"/>
      <c r="MRQ684" s="177"/>
      <c r="MRR684" s="177"/>
      <c r="MRS684" s="175"/>
      <c r="MRT684" s="175"/>
      <c r="MRU684" s="178"/>
      <c r="MRV684" s="175"/>
      <c r="MRW684" s="176"/>
      <c r="MRX684" s="176"/>
      <c r="MRY684" s="177"/>
      <c r="MRZ684" s="177"/>
      <c r="MSA684" s="175"/>
      <c r="MSB684" s="175"/>
      <c r="MSC684" s="178"/>
      <c r="MSD684" s="175"/>
      <c r="MSE684" s="176"/>
      <c r="MSF684" s="176"/>
      <c r="MSG684" s="177"/>
      <c r="MSH684" s="177"/>
      <c r="MSI684" s="175"/>
      <c r="MSJ684" s="175"/>
      <c r="MSK684" s="178"/>
      <c r="MSL684" s="175"/>
      <c r="MSM684" s="176"/>
      <c r="MSN684" s="176"/>
      <c r="MSO684" s="177"/>
      <c r="MSP684" s="177"/>
      <c r="MSQ684" s="175"/>
      <c r="MSR684" s="175"/>
      <c r="MSS684" s="178"/>
      <c r="MST684" s="175"/>
      <c r="MSU684" s="176"/>
      <c r="MSV684" s="176"/>
      <c r="MSW684" s="177"/>
      <c r="MSX684" s="177"/>
      <c r="MSY684" s="175"/>
      <c r="MSZ684" s="175"/>
      <c r="MTA684" s="178"/>
      <c r="MTB684" s="175"/>
      <c r="MTC684" s="176"/>
      <c r="MTD684" s="176"/>
      <c r="MTE684" s="177"/>
      <c r="MTF684" s="177"/>
      <c r="MTG684" s="175"/>
      <c r="MTH684" s="175"/>
      <c r="MTI684" s="178"/>
      <c r="MTJ684" s="175"/>
      <c r="MTK684" s="176"/>
      <c r="MTL684" s="176"/>
      <c r="MTM684" s="177"/>
      <c r="MTN684" s="177"/>
      <c r="MTO684" s="175"/>
      <c r="MTP684" s="175"/>
      <c r="MTQ684" s="178"/>
      <c r="MTR684" s="175"/>
      <c r="MTS684" s="176"/>
      <c r="MTT684" s="176"/>
      <c r="MTU684" s="177"/>
      <c r="MTV684" s="177"/>
      <c r="MTW684" s="175"/>
      <c r="MTX684" s="175"/>
      <c r="MTY684" s="178"/>
      <c r="MTZ684" s="175"/>
      <c r="MUA684" s="176"/>
      <c r="MUB684" s="176"/>
      <c r="MUC684" s="177"/>
      <c r="MUD684" s="177"/>
      <c r="MUE684" s="175"/>
      <c r="MUF684" s="175"/>
      <c r="MUG684" s="178"/>
      <c r="MUH684" s="175"/>
      <c r="MUI684" s="176"/>
      <c r="MUJ684" s="176"/>
      <c r="MUK684" s="177"/>
      <c r="MUL684" s="177"/>
      <c r="MUM684" s="175"/>
      <c r="MUN684" s="175"/>
      <c r="MUO684" s="178"/>
      <c r="MUP684" s="175"/>
      <c r="MUQ684" s="176"/>
      <c r="MUR684" s="176"/>
      <c r="MUS684" s="177"/>
      <c r="MUT684" s="177"/>
      <c r="MUU684" s="175"/>
      <c r="MUV684" s="175"/>
      <c r="MUW684" s="178"/>
      <c r="MUX684" s="175"/>
      <c r="MUY684" s="176"/>
      <c r="MUZ684" s="176"/>
      <c r="MVA684" s="177"/>
      <c r="MVB684" s="177"/>
      <c r="MVC684" s="175"/>
      <c r="MVD684" s="175"/>
      <c r="MVE684" s="178"/>
      <c r="MVF684" s="175"/>
      <c r="MVG684" s="176"/>
      <c r="MVH684" s="176"/>
      <c r="MVI684" s="177"/>
      <c r="MVJ684" s="177"/>
      <c r="MVK684" s="175"/>
      <c r="MVL684" s="175"/>
      <c r="MVM684" s="178"/>
      <c r="MVN684" s="175"/>
      <c r="MVO684" s="176"/>
      <c r="MVP684" s="176"/>
      <c r="MVQ684" s="177"/>
      <c r="MVR684" s="177"/>
      <c r="MVS684" s="175"/>
      <c r="MVT684" s="175"/>
      <c r="MVU684" s="178"/>
      <c r="MVV684" s="175"/>
      <c r="MVW684" s="176"/>
      <c r="MVX684" s="176"/>
      <c r="MVY684" s="177"/>
      <c r="MVZ684" s="177"/>
      <c r="MWA684" s="175"/>
      <c r="MWB684" s="175"/>
      <c r="MWC684" s="178"/>
      <c r="MWD684" s="175"/>
      <c r="MWE684" s="176"/>
      <c r="MWF684" s="176"/>
      <c r="MWG684" s="177"/>
      <c r="MWH684" s="177"/>
      <c r="MWI684" s="175"/>
      <c r="MWJ684" s="175"/>
      <c r="MWK684" s="178"/>
      <c r="MWL684" s="175"/>
      <c r="MWM684" s="176"/>
      <c r="MWN684" s="176"/>
      <c r="MWO684" s="177"/>
      <c r="MWP684" s="177"/>
      <c r="MWQ684" s="175"/>
      <c r="MWR684" s="175"/>
      <c r="MWS684" s="178"/>
      <c r="MWT684" s="175"/>
      <c r="MWU684" s="176"/>
      <c r="MWV684" s="176"/>
      <c r="MWW684" s="177"/>
      <c r="MWX684" s="177"/>
      <c r="MWY684" s="175"/>
      <c r="MWZ684" s="175"/>
      <c r="MXA684" s="178"/>
      <c r="MXB684" s="175"/>
      <c r="MXC684" s="176"/>
      <c r="MXD684" s="176"/>
      <c r="MXE684" s="177"/>
      <c r="MXF684" s="177"/>
      <c r="MXG684" s="175"/>
      <c r="MXH684" s="175"/>
      <c r="MXI684" s="178"/>
      <c r="MXJ684" s="175"/>
      <c r="MXK684" s="176"/>
      <c r="MXL684" s="176"/>
      <c r="MXM684" s="177"/>
      <c r="MXN684" s="177"/>
      <c r="MXO684" s="175"/>
      <c r="MXP684" s="175"/>
      <c r="MXQ684" s="178"/>
      <c r="MXR684" s="175"/>
      <c r="MXS684" s="176"/>
      <c r="MXT684" s="176"/>
      <c r="MXU684" s="177"/>
      <c r="MXV684" s="177"/>
      <c r="MXW684" s="175"/>
      <c r="MXX684" s="175"/>
      <c r="MXY684" s="178"/>
      <c r="MXZ684" s="175"/>
      <c r="MYA684" s="176"/>
      <c r="MYB684" s="176"/>
      <c r="MYC684" s="177"/>
      <c r="MYD684" s="177"/>
      <c r="MYE684" s="175"/>
      <c r="MYF684" s="175"/>
      <c r="MYG684" s="178"/>
      <c r="MYH684" s="175"/>
      <c r="MYI684" s="176"/>
      <c r="MYJ684" s="176"/>
      <c r="MYK684" s="177"/>
      <c r="MYL684" s="177"/>
      <c r="MYM684" s="175"/>
      <c r="MYN684" s="175"/>
      <c r="MYO684" s="178"/>
      <c r="MYP684" s="175"/>
      <c r="MYQ684" s="176"/>
      <c r="MYR684" s="176"/>
      <c r="MYS684" s="177"/>
      <c r="MYT684" s="177"/>
      <c r="MYU684" s="175"/>
      <c r="MYV684" s="175"/>
      <c r="MYW684" s="178"/>
      <c r="MYX684" s="175"/>
      <c r="MYY684" s="176"/>
      <c r="MYZ684" s="176"/>
      <c r="MZA684" s="177"/>
      <c r="MZB684" s="177"/>
      <c r="MZC684" s="175"/>
      <c r="MZD684" s="175"/>
      <c r="MZE684" s="178"/>
      <c r="MZF684" s="175"/>
      <c r="MZG684" s="176"/>
      <c r="MZH684" s="176"/>
      <c r="MZI684" s="177"/>
      <c r="MZJ684" s="177"/>
      <c r="MZK684" s="175"/>
      <c r="MZL684" s="175"/>
      <c r="MZM684" s="178"/>
      <c r="MZN684" s="175"/>
      <c r="MZO684" s="176"/>
      <c r="MZP684" s="176"/>
      <c r="MZQ684" s="177"/>
      <c r="MZR684" s="177"/>
      <c r="MZS684" s="175"/>
      <c r="MZT684" s="175"/>
      <c r="MZU684" s="178"/>
      <c r="MZV684" s="175"/>
      <c r="MZW684" s="176"/>
      <c r="MZX684" s="176"/>
      <c r="MZY684" s="177"/>
      <c r="MZZ684" s="177"/>
      <c r="NAA684" s="175"/>
      <c r="NAB684" s="175"/>
      <c r="NAC684" s="178"/>
      <c r="NAD684" s="175"/>
      <c r="NAE684" s="176"/>
      <c r="NAF684" s="176"/>
      <c r="NAG684" s="177"/>
      <c r="NAH684" s="177"/>
      <c r="NAI684" s="175"/>
      <c r="NAJ684" s="175"/>
      <c r="NAK684" s="178"/>
      <c r="NAL684" s="175"/>
      <c r="NAM684" s="176"/>
      <c r="NAN684" s="176"/>
      <c r="NAO684" s="177"/>
      <c r="NAP684" s="177"/>
      <c r="NAQ684" s="175"/>
      <c r="NAR684" s="175"/>
      <c r="NAS684" s="178"/>
      <c r="NAT684" s="175"/>
      <c r="NAU684" s="176"/>
      <c r="NAV684" s="176"/>
      <c r="NAW684" s="177"/>
      <c r="NAX684" s="177"/>
      <c r="NAY684" s="175"/>
      <c r="NAZ684" s="175"/>
      <c r="NBA684" s="178"/>
      <c r="NBB684" s="175"/>
      <c r="NBC684" s="176"/>
      <c r="NBD684" s="176"/>
      <c r="NBE684" s="177"/>
      <c r="NBF684" s="177"/>
      <c r="NBG684" s="175"/>
      <c r="NBH684" s="175"/>
      <c r="NBI684" s="178"/>
      <c r="NBJ684" s="175"/>
      <c r="NBK684" s="176"/>
      <c r="NBL684" s="176"/>
      <c r="NBM684" s="177"/>
      <c r="NBN684" s="177"/>
      <c r="NBO684" s="175"/>
      <c r="NBP684" s="175"/>
      <c r="NBQ684" s="178"/>
      <c r="NBR684" s="175"/>
      <c r="NBS684" s="176"/>
      <c r="NBT684" s="176"/>
      <c r="NBU684" s="177"/>
      <c r="NBV684" s="177"/>
      <c r="NBW684" s="175"/>
      <c r="NBX684" s="175"/>
      <c r="NBY684" s="178"/>
      <c r="NBZ684" s="175"/>
      <c r="NCA684" s="176"/>
      <c r="NCB684" s="176"/>
      <c r="NCC684" s="177"/>
      <c r="NCD684" s="177"/>
      <c r="NCE684" s="175"/>
      <c r="NCF684" s="175"/>
      <c r="NCG684" s="178"/>
      <c r="NCH684" s="175"/>
      <c r="NCI684" s="176"/>
      <c r="NCJ684" s="176"/>
      <c r="NCK684" s="177"/>
      <c r="NCL684" s="177"/>
      <c r="NCM684" s="175"/>
      <c r="NCN684" s="175"/>
      <c r="NCO684" s="178"/>
      <c r="NCP684" s="175"/>
      <c r="NCQ684" s="176"/>
      <c r="NCR684" s="176"/>
      <c r="NCS684" s="177"/>
      <c r="NCT684" s="177"/>
      <c r="NCU684" s="175"/>
      <c r="NCV684" s="175"/>
      <c r="NCW684" s="178"/>
      <c r="NCX684" s="175"/>
      <c r="NCY684" s="176"/>
      <c r="NCZ684" s="176"/>
      <c r="NDA684" s="177"/>
      <c r="NDB684" s="177"/>
      <c r="NDC684" s="175"/>
      <c r="NDD684" s="175"/>
      <c r="NDE684" s="178"/>
      <c r="NDF684" s="175"/>
      <c r="NDG684" s="176"/>
      <c r="NDH684" s="176"/>
      <c r="NDI684" s="177"/>
      <c r="NDJ684" s="177"/>
      <c r="NDK684" s="175"/>
      <c r="NDL684" s="175"/>
      <c r="NDM684" s="178"/>
      <c r="NDN684" s="175"/>
      <c r="NDO684" s="176"/>
      <c r="NDP684" s="176"/>
      <c r="NDQ684" s="177"/>
      <c r="NDR684" s="177"/>
      <c r="NDS684" s="175"/>
      <c r="NDT684" s="175"/>
      <c r="NDU684" s="178"/>
      <c r="NDV684" s="175"/>
      <c r="NDW684" s="176"/>
      <c r="NDX684" s="176"/>
      <c r="NDY684" s="177"/>
      <c r="NDZ684" s="177"/>
      <c r="NEA684" s="175"/>
      <c r="NEB684" s="175"/>
      <c r="NEC684" s="178"/>
      <c r="NED684" s="175"/>
      <c r="NEE684" s="176"/>
      <c r="NEF684" s="176"/>
      <c r="NEG684" s="177"/>
      <c r="NEH684" s="177"/>
      <c r="NEI684" s="175"/>
      <c r="NEJ684" s="175"/>
      <c r="NEK684" s="178"/>
      <c r="NEL684" s="175"/>
      <c r="NEM684" s="176"/>
      <c r="NEN684" s="176"/>
      <c r="NEO684" s="177"/>
      <c r="NEP684" s="177"/>
      <c r="NEQ684" s="175"/>
      <c r="NER684" s="175"/>
      <c r="NES684" s="178"/>
      <c r="NET684" s="175"/>
      <c r="NEU684" s="176"/>
      <c r="NEV684" s="176"/>
      <c r="NEW684" s="177"/>
      <c r="NEX684" s="177"/>
      <c r="NEY684" s="175"/>
      <c r="NEZ684" s="175"/>
      <c r="NFA684" s="178"/>
      <c r="NFB684" s="175"/>
      <c r="NFC684" s="176"/>
      <c r="NFD684" s="176"/>
      <c r="NFE684" s="177"/>
      <c r="NFF684" s="177"/>
      <c r="NFG684" s="175"/>
      <c r="NFH684" s="175"/>
      <c r="NFI684" s="178"/>
      <c r="NFJ684" s="175"/>
      <c r="NFK684" s="176"/>
      <c r="NFL684" s="176"/>
      <c r="NFM684" s="177"/>
      <c r="NFN684" s="177"/>
      <c r="NFO684" s="175"/>
      <c r="NFP684" s="175"/>
      <c r="NFQ684" s="178"/>
      <c r="NFR684" s="175"/>
      <c r="NFS684" s="176"/>
      <c r="NFT684" s="176"/>
      <c r="NFU684" s="177"/>
      <c r="NFV684" s="177"/>
      <c r="NFW684" s="175"/>
      <c r="NFX684" s="175"/>
      <c r="NFY684" s="178"/>
      <c r="NFZ684" s="175"/>
      <c r="NGA684" s="176"/>
      <c r="NGB684" s="176"/>
      <c r="NGC684" s="177"/>
      <c r="NGD684" s="177"/>
      <c r="NGE684" s="175"/>
      <c r="NGF684" s="175"/>
      <c r="NGG684" s="178"/>
      <c r="NGH684" s="175"/>
      <c r="NGI684" s="176"/>
      <c r="NGJ684" s="176"/>
      <c r="NGK684" s="177"/>
      <c r="NGL684" s="177"/>
      <c r="NGM684" s="175"/>
      <c r="NGN684" s="175"/>
      <c r="NGO684" s="178"/>
      <c r="NGP684" s="175"/>
      <c r="NGQ684" s="176"/>
      <c r="NGR684" s="176"/>
      <c r="NGS684" s="177"/>
      <c r="NGT684" s="177"/>
      <c r="NGU684" s="175"/>
      <c r="NGV684" s="175"/>
      <c r="NGW684" s="178"/>
      <c r="NGX684" s="175"/>
      <c r="NGY684" s="176"/>
      <c r="NGZ684" s="176"/>
      <c r="NHA684" s="177"/>
      <c r="NHB684" s="177"/>
      <c r="NHC684" s="175"/>
      <c r="NHD684" s="175"/>
      <c r="NHE684" s="178"/>
      <c r="NHF684" s="175"/>
      <c r="NHG684" s="176"/>
      <c r="NHH684" s="176"/>
      <c r="NHI684" s="177"/>
      <c r="NHJ684" s="177"/>
      <c r="NHK684" s="175"/>
      <c r="NHL684" s="175"/>
      <c r="NHM684" s="178"/>
      <c r="NHN684" s="175"/>
      <c r="NHO684" s="176"/>
      <c r="NHP684" s="176"/>
      <c r="NHQ684" s="177"/>
      <c r="NHR684" s="177"/>
      <c r="NHS684" s="175"/>
      <c r="NHT684" s="175"/>
      <c r="NHU684" s="178"/>
      <c r="NHV684" s="175"/>
      <c r="NHW684" s="176"/>
      <c r="NHX684" s="176"/>
      <c r="NHY684" s="177"/>
      <c r="NHZ684" s="177"/>
      <c r="NIA684" s="175"/>
      <c r="NIB684" s="175"/>
      <c r="NIC684" s="178"/>
      <c r="NID684" s="175"/>
      <c r="NIE684" s="176"/>
      <c r="NIF684" s="176"/>
      <c r="NIG684" s="177"/>
      <c r="NIH684" s="177"/>
      <c r="NII684" s="175"/>
      <c r="NIJ684" s="175"/>
      <c r="NIK684" s="178"/>
      <c r="NIL684" s="175"/>
      <c r="NIM684" s="176"/>
      <c r="NIN684" s="176"/>
      <c r="NIO684" s="177"/>
      <c r="NIP684" s="177"/>
      <c r="NIQ684" s="175"/>
      <c r="NIR684" s="175"/>
      <c r="NIS684" s="178"/>
      <c r="NIT684" s="175"/>
      <c r="NIU684" s="176"/>
      <c r="NIV684" s="176"/>
      <c r="NIW684" s="177"/>
      <c r="NIX684" s="177"/>
      <c r="NIY684" s="175"/>
      <c r="NIZ684" s="175"/>
      <c r="NJA684" s="178"/>
      <c r="NJB684" s="175"/>
      <c r="NJC684" s="176"/>
      <c r="NJD684" s="176"/>
      <c r="NJE684" s="177"/>
      <c r="NJF684" s="177"/>
      <c r="NJG684" s="175"/>
      <c r="NJH684" s="175"/>
      <c r="NJI684" s="178"/>
      <c r="NJJ684" s="175"/>
      <c r="NJK684" s="176"/>
      <c r="NJL684" s="176"/>
      <c r="NJM684" s="177"/>
      <c r="NJN684" s="177"/>
      <c r="NJO684" s="175"/>
      <c r="NJP684" s="175"/>
      <c r="NJQ684" s="178"/>
      <c r="NJR684" s="175"/>
      <c r="NJS684" s="176"/>
      <c r="NJT684" s="176"/>
      <c r="NJU684" s="177"/>
      <c r="NJV684" s="177"/>
      <c r="NJW684" s="175"/>
      <c r="NJX684" s="175"/>
      <c r="NJY684" s="178"/>
      <c r="NJZ684" s="175"/>
      <c r="NKA684" s="176"/>
      <c r="NKB684" s="176"/>
      <c r="NKC684" s="177"/>
      <c r="NKD684" s="177"/>
      <c r="NKE684" s="175"/>
      <c r="NKF684" s="175"/>
      <c r="NKG684" s="178"/>
      <c r="NKH684" s="175"/>
      <c r="NKI684" s="176"/>
      <c r="NKJ684" s="176"/>
      <c r="NKK684" s="177"/>
      <c r="NKL684" s="177"/>
      <c r="NKM684" s="175"/>
      <c r="NKN684" s="175"/>
      <c r="NKO684" s="178"/>
      <c r="NKP684" s="175"/>
      <c r="NKQ684" s="176"/>
      <c r="NKR684" s="176"/>
      <c r="NKS684" s="177"/>
      <c r="NKT684" s="177"/>
      <c r="NKU684" s="175"/>
      <c r="NKV684" s="175"/>
      <c r="NKW684" s="178"/>
      <c r="NKX684" s="175"/>
      <c r="NKY684" s="176"/>
      <c r="NKZ684" s="176"/>
      <c r="NLA684" s="177"/>
      <c r="NLB684" s="177"/>
      <c r="NLC684" s="175"/>
      <c r="NLD684" s="175"/>
      <c r="NLE684" s="178"/>
      <c r="NLF684" s="175"/>
      <c r="NLG684" s="176"/>
      <c r="NLH684" s="176"/>
      <c r="NLI684" s="177"/>
      <c r="NLJ684" s="177"/>
      <c r="NLK684" s="175"/>
      <c r="NLL684" s="175"/>
      <c r="NLM684" s="178"/>
      <c r="NLN684" s="175"/>
      <c r="NLO684" s="176"/>
      <c r="NLP684" s="176"/>
      <c r="NLQ684" s="177"/>
      <c r="NLR684" s="177"/>
      <c r="NLS684" s="175"/>
      <c r="NLT684" s="175"/>
      <c r="NLU684" s="178"/>
      <c r="NLV684" s="175"/>
      <c r="NLW684" s="176"/>
      <c r="NLX684" s="176"/>
      <c r="NLY684" s="177"/>
      <c r="NLZ684" s="177"/>
      <c r="NMA684" s="175"/>
      <c r="NMB684" s="175"/>
      <c r="NMC684" s="178"/>
      <c r="NMD684" s="175"/>
      <c r="NME684" s="176"/>
      <c r="NMF684" s="176"/>
      <c r="NMG684" s="177"/>
      <c r="NMH684" s="177"/>
      <c r="NMI684" s="175"/>
      <c r="NMJ684" s="175"/>
      <c r="NMK684" s="178"/>
      <c r="NML684" s="175"/>
      <c r="NMM684" s="176"/>
      <c r="NMN684" s="176"/>
      <c r="NMO684" s="177"/>
      <c r="NMP684" s="177"/>
      <c r="NMQ684" s="175"/>
      <c r="NMR684" s="175"/>
      <c r="NMS684" s="178"/>
      <c r="NMT684" s="175"/>
      <c r="NMU684" s="176"/>
      <c r="NMV684" s="176"/>
      <c r="NMW684" s="177"/>
      <c r="NMX684" s="177"/>
      <c r="NMY684" s="175"/>
      <c r="NMZ684" s="175"/>
      <c r="NNA684" s="178"/>
      <c r="NNB684" s="175"/>
      <c r="NNC684" s="176"/>
      <c r="NND684" s="176"/>
      <c r="NNE684" s="177"/>
      <c r="NNF684" s="177"/>
      <c r="NNG684" s="175"/>
      <c r="NNH684" s="175"/>
      <c r="NNI684" s="178"/>
      <c r="NNJ684" s="175"/>
      <c r="NNK684" s="176"/>
      <c r="NNL684" s="176"/>
      <c r="NNM684" s="177"/>
      <c r="NNN684" s="177"/>
      <c r="NNO684" s="175"/>
      <c r="NNP684" s="175"/>
      <c r="NNQ684" s="178"/>
      <c r="NNR684" s="175"/>
      <c r="NNS684" s="176"/>
      <c r="NNT684" s="176"/>
      <c r="NNU684" s="177"/>
      <c r="NNV684" s="177"/>
      <c r="NNW684" s="175"/>
      <c r="NNX684" s="175"/>
      <c r="NNY684" s="178"/>
      <c r="NNZ684" s="175"/>
      <c r="NOA684" s="176"/>
      <c r="NOB684" s="176"/>
      <c r="NOC684" s="177"/>
      <c r="NOD684" s="177"/>
      <c r="NOE684" s="175"/>
      <c r="NOF684" s="175"/>
      <c r="NOG684" s="178"/>
      <c r="NOH684" s="175"/>
      <c r="NOI684" s="176"/>
      <c r="NOJ684" s="176"/>
      <c r="NOK684" s="177"/>
      <c r="NOL684" s="177"/>
      <c r="NOM684" s="175"/>
      <c r="NON684" s="175"/>
      <c r="NOO684" s="178"/>
      <c r="NOP684" s="175"/>
      <c r="NOQ684" s="176"/>
      <c r="NOR684" s="176"/>
      <c r="NOS684" s="177"/>
      <c r="NOT684" s="177"/>
      <c r="NOU684" s="175"/>
      <c r="NOV684" s="175"/>
      <c r="NOW684" s="178"/>
      <c r="NOX684" s="175"/>
      <c r="NOY684" s="176"/>
      <c r="NOZ684" s="176"/>
      <c r="NPA684" s="177"/>
      <c r="NPB684" s="177"/>
      <c r="NPC684" s="175"/>
      <c r="NPD684" s="175"/>
      <c r="NPE684" s="178"/>
      <c r="NPF684" s="175"/>
      <c r="NPG684" s="176"/>
      <c r="NPH684" s="176"/>
      <c r="NPI684" s="177"/>
      <c r="NPJ684" s="177"/>
      <c r="NPK684" s="175"/>
      <c r="NPL684" s="175"/>
      <c r="NPM684" s="178"/>
      <c r="NPN684" s="175"/>
      <c r="NPO684" s="176"/>
      <c r="NPP684" s="176"/>
      <c r="NPQ684" s="177"/>
      <c r="NPR684" s="177"/>
      <c r="NPS684" s="175"/>
      <c r="NPT684" s="175"/>
      <c r="NPU684" s="178"/>
      <c r="NPV684" s="175"/>
      <c r="NPW684" s="176"/>
      <c r="NPX684" s="176"/>
      <c r="NPY684" s="177"/>
      <c r="NPZ684" s="177"/>
      <c r="NQA684" s="175"/>
      <c r="NQB684" s="175"/>
      <c r="NQC684" s="178"/>
      <c r="NQD684" s="175"/>
      <c r="NQE684" s="176"/>
      <c r="NQF684" s="176"/>
      <c r="NQG684" s="177"/>
      <c r="NQH684" s="177"/>
      <c r="NQI684" s="175"/>
      <c r="NQJ684" s="175"/>
      <c r="NQK684" s="178"/>
      <c r="NQL684" s="175"/>
      <c r="NQM684" s="176"/>
      <c r="NQN684" s="176"/>
      <c r="NQO684" s="177"/>
      <c r="NQP684" s="177"/>
      <c r="NQQ684" s="175"/>
      <c r="NQR684" s="175"/>
      <c r="NQS684" s="178"/>
      <c r="NQT684" s="175"/>
      <c r="NQU684" s="176"/>
      <c r="NQV684" s="176"/>
      <c r="NQW684" s="177"/>
      <c r="NQX684" s="177"/>
      <c r="NQY684" s="175"/>
      <c r="NQZ684" s="175"/>
      <c r="NRA684" s="178"/>
      <c r="NRB684" s="175"/>
      <c r="NRC684" s="176"/>
      <c r="NRD684" s="176"/>
      <c r="NRE684" s="177"/>
      <c r="NRF684" s="177"/>
      <c r="NRG684" s="175"/>
      <c r="NRH684" s="175"/>
      <c r="NRI684" s="178"/>
      <c r="NRJ684" s="175"/>
      <c r="NRK684" s="176"/>
      <c r="NRL684" s="176"/>
      <c r="NRM684" s="177"/>
      <c r="NRN684" s="177"/>
      <c r="NRO684" s="175"/>
      <c r="NRP684" s="175"/>
      <c r="NRQ684" s="178"/>
      <c r="NRR684" s="175"/>
      <c r="NRS684" s="176"/>
      <c r="NRT684" s="176"/>
      <c r="NRU684" s="177"/>
      <c r="NRV684" s="177"/>
      <c r="NRW684" s="175"/>
      <c r="NRX684" s="175"/>
      <c r="NRY684" s="178"/>
      <c r="NRZ684" s="175"/>
      <c r="NSA684" s="176"/>
      <c r="NSB684" s="176"/>
      <c r="NSC684" s="177"/>
      <c r="NSD684" s="177"/>
      <c r="NSE684" s="175"/>
      <c r="NSF684" s="175"/>
      <c r="NSG684" s="178"/>
      <c r="NSH684" s="175"/>
      <c r="NSI684" s="176"/>
      <c r="NSJ684" s="176"/>
      <c r="NSK684" s="177"/>
      <c r="NSL684" s="177"/>
      <c r="NSM684" s="175"/>
      <c r="NSN684" s="175"/>
      <c r="NSO684" s="178"/>
      <c r="NSP684" s="175"/>
      <c r="NSQ684" s="176"/>
      <c r="NSR684" s="176"/>
      <c r="NSS684" s="177"/>
      <c r="NST684" s="177"/>
      <c r="NSU684" s="175"/>
      <c r="NSV684" s="175"/>
      <c r="NSW684" s="178"/>
      <c r="NSX684" s="175"/>
      <c r="NSY684" s="176"/>
      <c r="NSZ684" s="176"/>
      <c r="NTA684" s="177"/>
      <c r="NTB684" s="177"/>
      <c r="NTC684" s="175"/>
      <c r="NTD684" s="175"/>
      <c r="NTE684" s="178"/>
      <c r="NTF684" s="175"/>
      <c r="NTG684" s="176"/>
      <c r="NTH684" s="176"/>
      <c r="NTI684" s="177"/>
      <c r="NTJ684" s="177"/>
      <c r="NTK684" s="175"/>
      <c r="NTL684" s="175"/>
      <c r="NTM684" s="178"/>
      <c r="NTN684" s="175"/>
      <c r="NTO684" s="176"/>
      <c r="NTP684" s="176"/>
      <c r="NTQ684" s="177"/>
      <c r="NTR684" s="177"/>
      <c r="NTS684" s="175"/>
      <c r="NTT684" s="175"/>
      <c r="NTU684" s="178"/>
      <c r="NTV684" s="175"/>
      <c r="NTW684" s="176"/>
      <c r="NTX684" s="176"/>
      <c r="NTY684" s="177"/>
      <c r="NTZ684" s="177"/>
      <c r="NUA684" s="175"/>
      <c r="NUB684" s="175"/>
      <c r="NUC684" s="178"/>
      <c r="NUD684" s="175"/>
      <c r="NUE684" s="176"/>
      <c r="NUF684" s="176"/>
      <c r="NUG684" s="177"/>
      <c r="NUH684" s="177"/>
      <c r="NUI684" s="175"/>
      <c r="NUJ684" s="175"/>
      <c r="NUK684" s="178"/>
      <c r="NUL684" s="175"/>
      <c r="NUM684" s="176"/>
      <c r="NUN684" s="176"/>
      <c r="NUO684" s="177"/>
      <c r="NUP684" s="177"/>
      <c r="NUQ684" s="175"/>
      <c r="NUR684" s="175"/>
      <c r="NUS684" s="178"/>
      <c r="NUT684" s="175"/>
      <c r="NUU684" s="176"/>
      <c r="NUV684" s="176"/>
      <c r="NUW684" s="177"/>
      <c r="NUX684" s="177"/>
      <c r="NUY684" s="175"/>
      <c r="NUZ684" s="175"/>
      <c r="NVA684" s="178"/>
      <c r="NVB684" s="175"/>
      <c r="NVC684" s="176"/>
      <c r="NVD684" s="176"/>
      <c r="NVE684" s="177"/>
      <c r="NVF684" s="177"/>
      <c r="NVG684" s="175"/>
      <c r="NVH684" s="175"/>
      <c r="NVI684" s="178"/>
      <c r="NVJ684" s="175"/>
      <c r="NVK684" s="176"/>
      <c r="NVL684" s="176"/>
      <c r="NVM684" s="177"/>
      <c r="NVN684" s="177"/>
      <c r="NVO684" s="175"/>
      <c r="NVP684" s="175"/>
      <c r="NVQ684" s="178"/>
      <c r="NVR684" s="175"/>
      <c r="NVS684" s="176"/>
      <c r="NVT684" s="176"/>
      <c r="NVU684" s="177"/>
      <c r="NVV684" s="177"/>
      <c r="NVW684" s="175"/>
      <c r="NVX684" s="175"/>
      <c r="NVY684" s="178"/>
      <c r="NVZ684" s="175"/>
      <c r="NWA684" s="176"/>
      <c r="NWB684" s="176"/>
      <c r="NWC684" s="177"/>
      <c r="NWD684" s="177"/>
      <c r="NWE684" s="175"/>
      <c r="NWF684" s="175"/>
      <c r="NWG684" s="178"/>
      <c r="NWH684" s="175"/>
      <c r="NWI684" s="176"/>
      <c r="NWJ684" s="176"/>
      <c r="NWK684" s="177"/>
      <c r="NWL684" s="177"/>
      <c r="NWM684" s="175"/>
      <c r="NWN684" s="175"/>
      <c r="NWO684" s="178"/>
      <c r="NWP684" s="175"/>
      <c r="NWQ684" s="176"/>
      <c r="NWR684" s="176"/>
      <c r="NWS684" s="177"/>
      <c r="NWT684" s="177"/>
      <c r="NWU684" s="175"/>
      <c r="NWV684" s="175"/>
      <c r="NWW684" s="178"/>
      <c r="NWX684" s="175"/>
      <c r="NWY684" s="176"/>
      <c r="NWZ684" s="176"/>
      <c r="NXA684" s="177"/>
      <c r="NXB684" s="177"/>
      <c r="NXC684" s="175"/>
      <c r="NXD684" s="175"/>
      <c r="NXE684" s="178"/>
      <c r="NXF684" s="175"/>
      <c r="NXG684" s="176"/>
      <c r="NXH684" s="176"/>
      <c r="NXI684" s="177"/>
      <c r="NXJ684" s="177"/>
      <c r="NXK684" s="175"/>
      <c r="NXL684" s="175"/>
      <c r="NXM684" s="178"/>
      <c r="NXN684" s="175"/>
      <c r="NXO684" s="176"/>
      <c r="NXP684" s="176"/>
      <c r="NXQ684" s="177"/>
      <c r="NXR684" s="177"/>
      <c r="NXS684" s="175"/>
      <c r="NXT684" s="175"/>
      <c r="NXU684" s="178"/>
      <c r="NXV684" s="175"/>
      <c r="NXW684" s="176"/>
      <c r="NXX684" s="176"/>
      <c r="NXY684" s="177"/>
      <c r="NXZ684" s="177"/>
      <c r="NYA684" s="175"/>
      <c r="NYB684" s="175"/>
      <c r="NYC684" s="178"/>
      <c r="NYD684" s="175"/>
      <c r="NYE684" s="176"/>
      <c r="NYF684" s="176"/>
      <c r="NYG684" s="177"/>
      <c r="NYH684" s="177"/>
      <c r="NYI684" s="175"/>
      <c r="NYJ684" s="175"/>
      <c r="NYK684" s="178"/>
      <c r="NYL684" s="175"/>
      <c r="NYM684" s="176"/>
      <c r="NYN684" s="176"/>
      <c r="NYO684" s="177"/>
      <c r="NYP684" s="177"/>
      <c r="NYQ684" s="175"/>
      <c r="NYR684" s="175"/>
      <c r="NYS684" s="178"/>
      <c r="NYT684" s="175"/>
      <c r="NYU684" s="176"/>
      <c r="NYV684" s="176"/>
      <c r="NYW684" s="177"/>
      <c r="NYX684" s="177"/>
      <c r="NYY684" s="175"/>
      <c r="NYZ684" s="175"/>
      <c r="NZA684" s="178"/>
      <c r="NZB684" s="175"/>
      <c r="NZC684" s="176"/>
      <c r="NZD684" s="176"/>
      <c r="NZE684" s="177"/>
      <c r="NZF684" s="177"/>
      <c r="NZG684" s="175"/>
      <c r="NZH684" s="175"/>
      <c r="NZI684" s="178"/>
      <c r="NZJ684" s="175"/>
      <c r="NZK684" s="176"/>
      <c r="NZL684" s="176"/>
      <c r="NZM684" s="177"/>
      <c r="NZN684" s="177"/>
      <c r="NZO684" s="175"/>
      <c r="NZP684" s="175"/>
      <c r="NZQ684" s="178"/>
      <c r="NZR684" s="175"/>
      <c r="NZS684" s="176"/>
      <c r="NZT684" s="176"/>
      <c r="NZU684" s="177"/>
      <c r="NZV684" s="177"/>
      <c r="NZW684" s="175"/>
      <c r="NZX684" s="175"/>
      <c r="NZY684" s="178"/>
      <c r="NZZ684" s="175"/>
      <c r="OAA684" s="176"/>
      <c r="OAB684" s="176"/>
      <c r="OAC684" s="177"/>
      <c r="OAD684" s="177"/>
      <c r="OAE684" s="175"/>
      <c r="OAF684" s="175"/>
      <c r="OAG684" s="178"/>
      <c r="OAH684" s="175"/>
      <c r="OAI684" s="176"/>
      <c r="OAJ684" s="176"/>
      <c r="OAK684" s="177"/>
      <c r="OAL684" s="177"/>
      <c r="OAM684" s="175"/>
      <c r="OAN684" s="175"/>
      <c r="OAO684" s="178"/>
      <c r="OAP684" s="175"/>
      <c r="OAQ684" s="176"/>
      <c r="OAR684" s="176"/>
      <c r="OAS684" s="177"/>
      <c r="OAT684" s="177"/>
      <c r="OAU684" s="175"/>
      <c r="OAV684" s="175"/>
      <c r="OAW684" s="178"/>
      <c r="OAX684" s="175"/>
      <c r="OAY684" s="176"/>
      <c r="OAZ684" s="176"/>
      <c r="OBA684" s="177"/>
      <c r="OBB684" s="177"/>
      <c r="OBC684" s="175"/>
      <c r="OBD684" s="175"/>
      <c r="OBE684" s="178"/>
      <c r="OBF684" s="175"/>
      <c r="OBG684" s="176"/>
      <c r="OBH684" s="176"/>
      <c r="OBI684" s="177"/>
      <c r="OBJ684" s="177"/>
      <c r="OBK684" s="175"/>
      <c r="OBL684" s="175"/>
      <c r="OBM684" s="178"/>
      <c r="OBN684" s="175"/>
      <c r="OBO684" s="176"/>
      <c r="OBP684" s="176"/>
      <c r="OBQ684" s="177"/>
      <c r="OBR684" s="177"/>
      <c r="OBS684" s="175"/>
      <c r="OBT684" s="175"/>
      <c r="OBU684" s="178"/>
      <c r="OBV684" s="175"/>
      <c r="OBW684" s="176"/>
      <c r="OBX684" s="176"/>
      <c r="OBY684" s="177"/>
      <c r="OBZ684" s="177"/>
      <c r="OCA684" s="175"/>
      <c r="OCB684" s="175"/>
      <c r="OCC684" s="178"/>
      <c r="OCD684" s="175"/>
      <c r="OCE684" s="176"/>
      <c r="OCF684" s="176"/>
      <c r="OCG684" s="177"/>
      <c r="OCH684" s="177"/>
      <c r="OCI684" s="175"/>
      <c r="OCJ684" s="175"/>
      <c r="OCK684" s="178"/>
      <c r="OCL684" s="175"/>
      <c r="OCM684" s="176"/>
      <c r="OCN684" s="176"/>
      <c r="OCO684" s="177"/>
      <c r="OCP684" s="177"/>
      <c r="OCQ684" s="175"/>
      <c r="OCR684" s="175"/>
      <c r="OCS684" s="178"/>
      <c r="OCT684" s="175"/>
      <c r="OCU684" s="176"/>
      <c r="OCV684" s="176"/>
      <c r="OCW684" s="177"/>
      <c r="OCX684" s="177"/>
      <c r="OCY684" s="175"/>
      <c r="OCZ684" s="175"/>
      <c r="ODA684" s="178"/>
      <c r="ODB684" s="175"/>
      <c r="ODC684" s="176"/>
      <c r="ODD684" s="176"/>
      <c r="ODE684" s="177"/>
      <c r="ODF684" s="177"/>
      <c r="ODG684" s="175"/>
      <c r="ODH684" s="175"/>
      <c r="ODI684" s="178"/>
      <c r="ODJ684" s="175"/>
      <c r="ODK684" s="176"/>
      <c r="ODL684" s="176"/>
      <c r="ODM684" s="177"/>
      <c r="ODN684" s="177"/>
      <c r="ODO684" s="175"/>
      <c r="ODP684" s="175"/>
      <c r="ODQ684" s="178"/>
      <c r="ODR684" s="175"/>
      <c r="ODS684" s="176"/>
      <c r="ODT684" s="176"/>
      <c r="ODU684" s="177"/>
      <c r="ODV684" s="177"/>
      <c r="ODW684" s="175"/>
      <c r="ODX684" s="175"/>
      <c r="ODY684" s="178"/>
      <c r="ODZ684" s="175"/>
      <c r="OEA684" s="176"/>
      <c r="OEB684" s="176"/>
      <c r="OEC684" s="177"/>
      <c r="OED684" s="177"/>
      <c r="OEE684" s="175"/>
      <c r="OEF684" s="175"/>
      <c r="OEG684" s="178"/>
      <c r="OEH684" s="175"/>
      <c r="OEI684" s="176"/>
      <c r="OEJ684" s="176"/>
      <c r="OEK684" s="177"/>
      <c r="OEL684" s="177"/>
      <c r="OEM684" s="175"/>
      <c r="OEN684" s="175"/>
      <c r="OEO684" s="178"/>
      <c r="OEP684" s="175"/>
      <c r="OEQ684" s="176"/>
      <c r="OER684" s="176"/>
      <c r="OES684" s="177"/>
      <c r="OET684" s="177"/>
      <c r="OEU684" s="175"/>
      <c r="OEV684" s="175"/>
      <c r="OEW684" s="178"/>
      <c r="OEX684" s="175"/>
      <c r="OEY684" s="176"/>
      <c r="OEZ684" s="176"/>
      <c r="OFA684" s="177"/>
      <c r="OFB684" s="177"/>
      <c r="OFC684" s="175"/>
      <c r="OFD684" s="175"/>
      <c r="OFE684" s="178"/>
      <c r="OFF684" s="175"/>
      <c r="OFG684" s="176"/>
      <c r="OFH684" s="176"/>
      <c r="OFI684" s="177"/>
      <c r="OFJ684" s="177"/>
      <c r="OFK684" s="175"/>
      <c r="OFL684" s="175"/>
      <c r="OFM684" s="178"/>
      <c r="OFN684" s="175"/>
      <c r="OFO684" s="176"/>
      <c r="OFP684" s="176"/>
      <c r="OFQ684" s="177"/>
      <c r="OFR684" s="177"/>
      <c r="OFS684" s="175"/>
      <c r="OFT684" s="175"/>
      <c r="OFU684" s="178"/>
      <c r="OFV684" s="175"/>
      <c r="OFW684" s="176"/>
      <c r="OFX684" s="176"/>
      <c r="OFY684" s="177"/>
      <c r="OFZ684" s="177"/>
      <c r="OGA684" s="175"/>
      <c r="OGB684" s="175"/>
      <c r="OGC684" s="178"/>
      <c r="OGD684" s="175"/>
      <c r="OGE684" s="176"/>
      <c r="OGF684" s="176"/>
      <c r="OGG684" s="177"/>
      <c r="OGH684" s="177"/>
      <c r="OGI684" s="175"/>
      <c r="OGJ684" s="175"/>
      <c r="OGK684" s="178"/>
      <c r="OGL684" s="175"/>
      <c r="OGM684" s="176"/>
      <c r="OGN684" s="176"/>
      <c r="OGO684" s="177"/>
      <c r="OGP684" s="177"/>
      <c r="OGQ684" s="175"/>
      <c r="OGR684" s="175"/>
      <c r="OGS684" s="178"/>
      <c r="OGT684" s="175"/>
      <c r="OGU684" s="176"/>
      <c r="OGV684" s="176"/>
      <c r="OGW684" s="177"/>
      <c r="OGX684" s="177"/>
      <c r="OGY684" s="175"/>
      <c r="OGZ684" s="175"/>
      <c r="OHA684" s="178"/>
      <c r="OHB684" s="175"/>
      <c r="OHC684" s="176"/>
      <c r="OHD684" s="176"/>
      <c r="OHE684" s="177"/>
      <c r="OHF684" s="177"/>
      <c r="OHG684" s="175"/>
      <c r="OHH684" s="175"/>
      <c r="OHI684" s="178"/>
      <c r="OHJ684" s="175"/>
      <c r="OHK684" s="176"/>
      <c r="OHL684" s="176"/>
      <c r="OHM684" s="177"/>
      <c r="OHN684" s="177"/>
      <c r="OHO684" s="175"/>
      <c r="OHP684" s="175"/>
      <c r="OHQ684" s="178"/>
      <c r="OHR684" s="175"/>
      <c r="OHS684" s="176"/>
      <c r="OHT684" s="176"/>
      <c r="OHU684" s="177"/>
      <c r="OHV684" s="177"/>
      <c r="OHW684" s="175"/>
      <c r="OHX684" s="175"/>
      <c r="OHY684" s="178"/>
      <c r="OHZ684" s="175"/>
      <c r="OIA684" s="176"/>
      <c r="OIB684" s="176"/>
      <c r="OIC684" s="177"/>
      <c r="OID684" s="177"/>
      <c r="OIE684" s="175"/>
      <c r="OIF684" s="175"/>
      <c r="OIG684" s="178"/>
      <c r="OIH684" s="175"/>
      <c r="OII684" s="176"/>
      <c r="OIJ684" s="176"/>
      <c r="OIK684" s="177"/>
      <c r="OIL684" s="177"/>
      <c r="OIM684" s="175"/>
      <c r="OIN684" s="175"/>
      <c r="OIO684" s="178"/>
      <c r="OIP684" s="175"/>
      <c r="OIQ684" s="176"/>
      <c r="OIR684" s="176"/>
      <c r="OIS684" s="177"/>
      <c r="OIT684" s="177"/>
      <c r="OIU684" s="175"/>
      <c r="OIV684" s="175"/>
      <c r="OIW684" s="178"/>
      <c r="OIX684" s="175"/>
      <c r="OIY684" s="176"/>
      <c r="OIZ684" s="176"/>
      <c r="OJA684" s="177"/>
      <c r="OJB684" s="177"/>
      <c r="OJC684" s="175"/>
      <c r="OJD684" s="175"/>
      <c r="OJE684" s="178"/>
      <c r="OJF684" s="175"/>
      <c r="OJG684" s="176"/>
      <c r="OJH684" s="176"/>
      <c r="OJI684" s="177"/>
      <c r="OJJ684" s="177"/>
      <c r="OJK684" s="175"/>
      <c r="OJL684" s="175"/>
      <c r="OJM684" s="178"/>
      <c r="OJN684" s="175"/>
      <c r="OJO684" s="176"/>
      <c r="OJP684" s="176"/>
      <c r="OJQ684" s="177"/>
      <c r="OJR684" s="177"/>
      <c r="OJS684" s="175"/>
      <c r="OJT684" s="175"/>
      <c r="OJU684" s="178"/>
      <c r="OJV684" s="175"/>
      <c r="OJW684" s="176"/>
      <c r="OJX684" s="176"/>
      <c r="OJY684" s="177"/>
      <c r="OJZ684" s="177"/>
      <c r="OKA684" s="175"/>
      <c r="OKB684" s="175"/>
      <c r="OKC684" s="178"/>
      <c r="OKD684" s="175"/>
      <c r="OKE684" s="176"/>
      <c r="OKF684" s="176"/>
      <c r="OKG684" s="177"/>
      <c r="OKH684" s="177"/>
      <c r="OKI684" s="175"/>
      <c r="OKJ684" s="175"/>
      <c r="OKK684" s="178"/>
      <c r="OKL684" s="175"/>
      <c r="OKM684" s="176"/>
      <c r="OKN684" s="176"/>
      <c r="OKO684" s="177"/>
      <c r="OKP684" s="177"/>
      <c r="OKQ684" s="175"/>
      <c r="OKR684" s="175"/>
      <c r="OKS684" s="178"/>
      <c r="OKT684" s="175"/>
      <c r="OKU684" s="176"/>
      <c r="OKV684" s="176"/>
      <c r="OKW684" s="177"/>
      <c r="OKX684" s="177"/>
      <c r="OKY684" s="175"/>
      <c r="OKZ684" s="175"/>
      <c r="OLA684" s="178"/>
      <c r="OLB684" s="175"/>
      <c r="OLC684" s="176"/>
      <c r="OLD684" s="176"/>
      <c r="OLE684" s="177"/>
      <c r="OLF684" s="177"/>
      <c r="OLG684" s="175"/>
      <c r="OLH684" s="175"/>
      <c r="OLI684" s="178"/>
      <c r="OLJ684" s="175"/>
      <c r="OLK684" s="176"/>
      <c r="OLL684" s="176"/>
      <c r="OLM684" s="177"/>
      <c r="OLN684" s="177"/>
      <c r="OLO684" s="175"/>
      <c r="OLP684" s="175"/>
      <c r="OLQ684" s="178"/>
      <c r="OLR684" s="175"/>
      <c r="OLS684" s="176"/>
      <c r="OLT684" s="176"/>
      <c r="OLU684" s="177"/>
      <c r="OLV684" s="177"/>
      <c r="OLW684" s="175"/>
      <c r="OLX684" s="175"/>
      <c r="OLY684" s="178"/>
      <c r="OLZ684" s="175"/>
      <c r="OMA684" s="176"/>
      <c r="OMB684" s="176"/>
      <c r="OMC684" s="177"/>
      <c r="OMD684" s="177"/>
      <c r="OME684" s="175"/>
      <c r="OMF684" s="175"/>
      <c r="OMG684" s="178"/>
      <c r="OMH684" s="175"/>
      <c r="OMI684" s="176"/>
      <c r="OMJ684" s="176"/>
      <c r="OMK684" s="177"/>
      <c r="OML684" s="177"/>
      <c r="OMM684" s="175"/>
      <c r="OMN684" s="175"/>
      <c r="OMO684" s="178"/>
      <c r="OMP684" s="175"/>
      <c r="OMQ684" s="176"/>
      <c r="OMR684" s="176"/>
      <c r="OMS684" s="177"/>
      <c r="OMT684" s="177"/>
      <c r="OMU684" s="175"/>
      <c r="OMV684" s="175"/>
      <c r="OMW684" s="178"/>
      <c r="OMX684" s="175"/>
      <c r="OMY684" s="176"/>
      <c r="OMZ684" s="176"/>
      <c r="ONA684" s="177"/>
      <c r="ONB684" s="177"/>
      <c r="ONC684" s="175"/>
      <c r="OND684" s="175"/>
      <c r="ONE684" s="178"/>
      <c r="ONF684" s="175"/>
      <c r="ONG684" s="176"/>
      <c r="ONH684" s="176"/>
      <c r="ONI684" s="177"/>
      <c r="ONJ684" s="177"/>
      <c r="ONK684" s="175"/>
      <c r="ONL684" s="175"/>
      <c r="ONM684" s="178"/>
      <c r="ONN684" s="175"/>
      <c r="ONO684" s="176"/>
      <c r="ONP684" s="176"/>
      <c r="ONQ684" s="177"/>
      <c r="ONR684" s="177"/>
      <c r="ONS684" s="175"/>
      <c r="ONT684" s="175"/>
      <c r="ONU684" s="178"/>
      <c r="ONV684" s="175"/>
      <c r="ONW684" s="176"/>
      <c r="ONX684" s="176"/>
      <c r="ONY684" s="177"/>
      <c r="ONZ684" s="177"/>
      <c r="OOA684" s="175"/>
      <c r="OOB684" s="175"/>
      <c r="OOC684" s="178"/>
      <c r="OOD684" s="175"/>
      <c r="OOE684" s="176"/>
      <c r="OOF684" s="176"/>
      <c r="OOG684" s="177"/>
      <c r="OOH684" s="177"/>
      <c r="OOI684" s="175"/>
      <c r="OOJ684" s="175"/>
      <c r="OOK684" s="178"/>
      <c r="OOL684" s="175"/>
      <c r="OOM684" s="176"/>
      <c r="OON684" s="176"/>
      <c r="OOO684" s="177"/>
      <c r="OOP684" s="177"/>
      <c r="OOQ684" s="175"/>
      <c r="OOR684" s="175"/>
      <c r="OOS684" s="178"/>
      <c r="OOT684" s="175"/>
      <c r="OOU684" s="176"/>
      <c r="OOV684" s="176"/>
      <c r="OOW684" s="177"/>
      <c r="OOX684" s="177"/>
      <c r="OOY684" s="175"/>
      <c r="OOZ684" s="175"/>
      <c r="OPA684" s="178"/>
      <c r="OPB684" s="175"/>
      <c r="OPC684" s="176"/>
      <c r="OPD684" s="176"/>
      <c r="OPE684" s="177"/>
      <c r="OPF684" s="177"/>
      <c r="OPG684" s="175"/>
      <c r="OPH684" s="175"/>
      <c r="OPI684" s="178"/>
      <c r="OPJ684" s="175"/>
      <c r="OPK684" s="176"/>
      <c r="OPL684" s="176"/>
      <c r="OPM684" s="177"/>
      <c r="OPN684" s="177"/>
      <c r="OPO684" s="175"/>
      <c r="OPP684" s="175"/>
      <c r="OPQ684" s="178"/>
      <c r="OPR684" s="175"/>
      <c r="OPS684" s="176"/>
      <c r="OPT684" s="176"/>
      <c r="OPU684" s="177"/>
      <c r="OPV684" s="177"/>
      <c r="OPW684" s="175"/>
      <c r="OPX684" s="175"/>
      <c r="OPY684" s="178"/>
      <c r="OPZ684" s="175"/>
      <c r="OQA684" s="176"/>
      <c r="OQB684" s="176"/>
      <c r="OQC684" s="177"/>
      <c r="OQD684" s="177"/>
      <c r="OQE684" s="175"/>
      <c r="OQF684" s="175"/>
      <c r="OQG684" s="178"/>
      <c r="OQH684" s="175"/>
      <c r="OQI684" s="176"/>
      <c r="OQJ684" s="176"/>
      <c r="OQK684" s="177"/>
      <c r="OQL684" s="177"/>
      <c r="OQM684" s="175"/>
      <c r="OQN684" s="175"/>
      <c r="OQO684" s="178"/>
      <c r="OQP684" s="175"/>
      <c r="OQQ684" s="176"/>
      <c r="OQR684" s="176"/>
      <c r="OQS684" s="177"/>
      <c r="OQT684" s="177"/>
      <c r="OQU684" s="175"/>
      <c r="OQV684" s="175"/>
      <c r="OQW684" s="178"/>
      <c r="OQX684" s="175"/>
      <c r="OQY684" s="176"/>
      <c r="OQZ684" s="176"/>
      <c r="ORA684" s="177"/>
      <c r="ORB684" s="177"/>
      <c r="ORC684" s="175"/>
      <c r="ORD684" s="175"/>
      <c r="ORE684" s="178"/>
      <c r="ORF684" s="175"/>
      <c r="ORG684" s="176"/>
      <c r="ORH684" s="176"/>
      <c r="ORI684" s="177"/>
      <c r="ORJ684" s="177"/>
      <c r="ORK684" s="175"/>
      <c r="ORL684" s="175"/>
      <c r="ORM684" s="178"/>
      <c r="ORN684" s="175"/>
      <c r="ORO684" s="176"/>
      <c r="ORP684" s="176"/>
      <c r="ORQ684" s="177"/>
      <c r="ORR684" s="177"/>
      <c r="ORS684" s="175"/>
      <c r="ORT684" s="175"/>
      <c r="ORU684" s="178"/>
      <c r="ORV684" s="175"/>
      <c r="ORW684" s="176"/>
      <c r="ORX684" s="176"/>
      <c r="ORY684" s="177"/>
      <c r="ORZ684" s="177"/>
      <c r="OSA684" s="175"/>
      <c r="OSB684" s="175"/>
      <c r="OSC684" s="178"/>
      <c r="OSD684" s="175"/>
      <c r="OSE684" s="176"/>
      <c r="OSF684" s="176"/>
      <c r="OSG684" s="177"/>
      <c r="OSH684" s="177"/>
      <c r="OSI684" s="175"/>
      <c r="OSJ684" s="175"/>
      <c r="OSK684" s="178"/>
      <c r="OSL684" s="175"/>
      <c r="OSM684" s="176"/>
      <c r="OSN684" s="176"/>
      <c r="OSO684" s="177"/>
      <c r="OSP684" s="177"/>
      <c r="OSQ684" s="175"/>
      <c r="OSR684" s="175"/>
      <c r="OSS684" s="178"/>
      <c r="OST684" s="175"/>
      <c r="OSU684" s="176"/>
      <c r="OSV684" s="176"/>
      <c r="OSW684" s="177"/>
      <c r="OSX684" s="177"/>
      <c r="OSY684" s="175"/>
      <c r="OSZ684" s="175"/>
      <c r="OTA684" s="178"/>
      <c r="OTB684" s="175"/>
      <c r="OTC684" s="176"/>
      <c r="OTD684" s="176"/>
      <c r="OTE684" s="177"/>
      <c r="OTF684" s="177"/>
      <c r="OTG684" s="175"/>
      <c r="OTH684" s="175"/>
      <c r="OTI684" s="178"/>
      <c r="OTJ684" s="175"/>
      <c r="OTK684" s="176"/>
      <c r="OTL684" s="176"/>
      <c r="OTM684" s="177"/>
      <c r="OTN684" s="177"/>
      <c r="OTO684" s="175"/>
      <c r="OTP684" s="175"/>
      <c r="OTQ684" s="178"/>
      <c r="OTR684" s="175"/>
      <c r="OTS684" s="176"/>
      <c r="OTT684" s="176"/>
      <c r="OTU684" s="177"/>
      <c r="OTV684" s="177"/>
      <c r="OTW684" s="175"/>
      <c r="OTX684" s="175"/>
      <c r="OTY684" s="178"/>
      <c r="OTZ684" s="175"/>
      <c r="OUA684" s="176"/>
      <c r="OUB684" s="176"/>
      <c r="OUC684" s="177"/>
      <c r="OUD684" s="177"/>
      <c r="OUE684" s="175"/>
      <c r="OUF684" s="175"/>
      <c r="OUG684" s="178"/>
      <c r="OUH684" s="175"/>
      <c r="OUI684" s="176"/>
      <c r="OUJ684" s="176"/>
      <c r="OUK684" s="177"/>
      <c r="OUL684" s="177"/>
      <c r="OUM684" s="175"/>
      <c r="OUN684" s="175"/>
      <c r="OUO684" s="178"/>
      <c r="OUP684" s="175"/>
      <c r="OUQ684" s="176"/>
      <c r="OUR684" s="176"/>
      <c r="OUS684" s="177"/>
      <c r="OUT684" s="177"/>
      <c r="OUU684" s="175"/>
      <c r="OUV684" s="175"/>
      <c r="OUW684" s="178"/>
      <c r="OUX684" s="175"/>
      <c r="OUY684" s="176"/>
      <c r="OUZ684" s="176"/>
      <c r="OVA684" s="177"/>
      <c r="OVB684" s="177"/>
      <c r="OVC684" s="175"/>
      <c r="OVD684" s="175"/>
      <c r="OVE684" s="178"/>
      <c r="OVF684" s="175"/>
      <c r="OVG684" s="176"/>
      <c r="OVH684" s="176"/>
      <c r="OVI684" s="177"/>
      <c r="OVJ684" s="177"/>
      <c r="OVK684" s="175"/>
      <c r="OVL684" s="175"/>
      <c r="OVM684" s="178"/>
      <c r="OVN684" s="175"/>
      <c r="OVO684" s="176"/>
      <c r="OVP684" s="176"/>
      <c r="OVQ684" s="177"/>
      <c r="OVR684" s="177"/>
      <c r="OVS684" s="175"/>
      <c r="OVT684" s="175"/>
      <c r="OVU684" s="178"/>
      <c r="OVV684" s="175"/>
      <c r="OVW684" s="176"/>
      <c r="OVX684" s="176"/>
      <c r="OVY684" s="177"/>
      <c r="OVZ684" s="177"/>
      <c r="OWA684" s="175"/>
      <c r="OWB684" s="175"/>
      <c r="OWC684" s="178"/>
      <c r="OWD684" s="175"/>
      <c r="OWE684" s="176"/>
      <c r="OWF684" s="176"/>
      <c r="OWG684" s="177"/>
      <c r="OWH684" s="177"/>
      <c r="OWI684" s="175"/>
      <c r="OWJ684" s="175"/>
      <c r="OWK684" s="178"/>
      <c r="OWL684" s="175"/>
      <c r="OWM684" s="176"/>
      <c r="OWN684" s="176"/>
      <c r="OWO684" s="177"/>
      <c r="OWP684" s="177"/>
      <c r="OWQ684" s="175"/>
      <c r="OWR684" s="175"/>
      <c r="OWS684" s="178"/>
      <c r="OWT684" s="175"/>
      <c r="OWU684" s="176"/>
      <c r="OWV684" s="176"/>
      <c r="OWW684" s="177"/>
      <c r="OWX684" s="177"/>
      <c r="OWY684" s="175"/>
      <c r="OWZ684" s="175"/>
      <c r="OXA684" s="178"/>
      <c r="OXB684" s="175"/>
      <c r="OXC684" s="176"/>
      <c r="OXD684" s="176"/>
      <c r="OXE684" s="177"/>
      <c r="OXF684" s="177"/>
      <c r="OXG684" s="175"/>
      <c r="OXH684" s="175"/>
      <c r="OXI684" s="178"/>
      <c r="OXJ684" s="175"/>
      <c r="OXK684" s="176"/>
      <c r="OXL684" s="176"/>
      <c r="OXM684" s="177"/>
      <c r="OXN684" s="177"/>
      <c r="OXO684" s="175"/>
      <c r="OXP684" s="175"/>
      <c r="OXQ684" s="178"/>
      <c r="OXR684" s="175"/>
      <c r="OXS684" s="176"/>
      <c r="OXT684" s="176"/>
      <c r="OXU684" s="177"/>
      <c r="OXV684" s="177"/>
      <c r="OXW684" s="175"/>
      <c r="OXX684" s="175"/>
      <c r="OXY684" s="178"/>
      <c r="OXZ684" s="175"/>
      <c r="OYA684" s="176"/>
      <c r="OYB684" s="176"/>
      <c r="OYC684" s="177"/>
      <c r="OYD684" s="177"/>
      <c r="OYE684" s="175"/>
      <c r="OYF684" s="175"/>
      <c r="OYG684" s="178"/>
      <c r="OYH684" s="175"/>
      <c r="OYI684" s="176"/>
      <c r="OYJ684" s="176"/>
      <c r="OYK684" s="177"/>
      <c r="OYL684" s="177"/>
      <c r="OYM684" s="175"/>
      <c r="OYN684" s="175"/>
      <c r="OYO684" s="178"/>
      <c r="OYP684" s="175"/>
      <c r="OYQ684" s="176"/>
      <c r="OYR684" s="176"/>
      <c r="OYS684" s="177"/>
      <c r="OYT684" s="177"/>
      <c r="OYU684" s="175"/>
      <c r="OYV684" s="175"/>
      <c r="OYW684" s="178"/>
      <c r="OYX684" s="175"/>
      <c r="OYY684" s="176"/>
      <c r="OYZ684" s="176"/>
      <c r="OZA684" s="177"/>
      <c r="OZB684" s="177"/>
      <c r="OZC684" s="175"/>
      <c r="OZD684" s="175"/>
      <c r="OZE684" s="178"/>
      <c r="OZF684" s="175"/>
      <c r="OZG684" s="176"/>
      <c r="OZH684" s="176"/>
      <c r="OZI684" s="177"/>
      <c r="OZJ684" s="177"/>
      <c r="OZK684" s="175"/>
      <c r="OZL684" s="175"/>
      <c r="OZM684" s="178"/>
      <c r="OZN684" s="175"/>
      <c r="OZO684" s="176"/>
      <c r="OZP684" s="176"/>
      <c r="OZQ684" s="177"/>
      <c r="OZR684" s="177"/>
      <c r="OZS684" s="175"/>
      <c r="OZT684" s="175"/>
      <c r="OZU684" s="178"/>
      <c r="OZV684" s="175"/>
      <c r="OZW684" s="176"/>
      <c r="OZX684" s="176"/>
      <c r="OZY684" s="177"/>
      <c r="OZZ684" s="177"/>
      <c r="PAA684" s="175"/>
      <c r="PAB684" s="175"/>
      <c r="PAC684" s="178"/>
      <c r="PAD684" s="175"/>
      <c r="PAE684" s="176"/>
      <c r="PAF684" s="176"/>
      <c r="PAG684" s="177"/>
      <c r="PAH684" s="177"/>
      <c r="PAI684" s="175"/>
      <c r="PAJ684" s="175"/>
      <c r="PAK684" s="178"/>
      <c r="PAL684" s="175"/>
      <c r="PAM684" s="176"/>
      <c r="PAN684" s="176"/>
      <c r="PAO684" s="177"/>
      <c r="PAP684" s="177"/>
      <c r="PAQ684" s="175"/>
      <c r="PAR684" s="175"/>
      <c r="PAS684" s="178"/>
      <c r="PAT684" s="175"/>
      <c r="PAU684" s="176"/>
      <c r="PAV684" s="176"/>
      <c r="PAW684" s="177"/>
      <c r="PAX684" s="177"/>
      <c r="PAY684" s="175"/>
      <c r="PAZ684" s="175"/>
      <c r="PBA684" s="178"/>
      <c r="PBB684" s="175"/>
      <c r="PBC684" s="176"/>
      <c r="PBD684" s="176"/>
      <c r="PBE684" s="177"/>
      <c r="PBF684" s="177"/>
      <c r="PBG684" s="175"/>
      <c r="PBH684" s="175"/>
      <c r="PBI684" s="178"/>
      <c r="PBJ684" s="175"/>
      <c r="PBK684" s="176"/>
      <c r="PBL684" s="176"/>
      <c r="PBM684" s="177"/>
      <c r="PBN684" s="177"/>
      <c r="PBO684" s="175"/>
      <c r="PBP684" s="175"/>
      <c r="PBQ684" s="178"/>
      <c r="PBR684" s="175"/>
      <c r="PBS684" s="176"/>
      <c r="PBT684" s="176"/>
      <c r="PBU684" s="177"/>
      <c r="PBV684" s="177"/>
      <c r="PBW684" s="175"/>
      <c r="PBX684" s="175"/>
      <c r="PBY684" s="178"/>
      <c r="PBZ684" s="175"/>
      <c r="PCA684" s="176"/>
      <c r="PCB684" s="176"/>
      <c r="PCC684" s="177"/>
      <c r="PCD684" s="177"/>
      <c r="PCE684" s="175"/>
      <c r="PCF684" s="175"/>
      <c r="PCG684" s="178"/>
      <c r="PCH684" s="175"/>
      <c r="PCI684" s="176"/>
      <c r="PCJ684" s="176"/>
      <c r="PCK684" s="177"/>
      <c r="PCL684" s="177"/>
      <c r="PCM684" s="175"/>
      <c r="PCN684" s="175"/>
      <c r="PCO684" s="178"/>
      <c r="PCP684" s="175"/>
      <c r="PCQ684" s="176"/>
      <c r="PCR684" s="176"/>
      <c r="PCS684" s="177"/>
      <c r="PCT684" s="177"/>
      <c r="PCU684" s="175"/>
      <c r="PCV684" s="175"/>
      <c r="PCW684" s="178"/>
      <c r="PCX684" s="175"/>
      <c r="PCY684" s="176"/>
      <c r="PCZ684" s="176"/>
      <c r="PDA684" s="177"/>
      <c r="PDB684" s="177"/>
      <c r="PDC684" s="175"/>
      <c r="PDD684" s="175"/>
      <c r="PDE684" s="178"/>
      <c r="PDF684" s="175"/>
      <c r="PDG684" s="176"/>
      <c r="PDH684" s="176"/>
      <c r="PDI684" s="177"/>
      <c r="PDJ684" s="177"/>
      <c r="PDK684" s="175"/>
      <c r="PDL684" s="175"/>
      <c r="PDM684" s="178"/>
      <c r="PDN684" s="175"/>
      <c r="PDO684" s="176"/>
      <c r="PDP684" s="176"/>
      <c r="PDQ684" s="177"/>
      <c r="PDR684" s="177"/>
      <c r="PDS684" s="175"/>
      <c r="PDT684" s="175"/>
      <c r="PDU684" s="178"/>
      <c r="PDV684" s="175"/>
      <c r="PDW684" s="176"/>
      <c r="PDX684" s="176"/>
      <c r="PDY684" s="177"/>
      <c r="PDZ684" s="177"/>
      <c r="PEA684" s="175"/>
      <c r="PEB684" s="175"/>
      <c r="PEC684" s="178"/>
      <c r="PED684" s="175"/>
      <c r="PEE684" s="176"/>
      <c r="PEF684" s="176"/>
      <c r="PEG684" s="177"/>
      <c r="PEH684" s="177"/>
      <c r="PEI684" s="175"/>
      <c r="PEJ684" s="175"/>
      <c r="PEK684" s="178"/>
      <c r="PEL684" s="175"/>
      <c r="PEM684" s="176"/>
      <c r="PEN684" s="176"/>
      <c r="PEO684" s="177"/>
      <c r="PEP684" s="177"/>
      <c r="PEQ684" s="175"/>
      <c r="PER684" s="175"/>
      <c r="PES684" s="178"/>
      <c r="PET684" s="175"/>
      <c r="PEU684" s="176"/>
      <c r="PEV684" s="176"/>
      <c r="PEW684" s="177"/>
      <c r="PEX684" s="177"/>
      <c r="PEY684" s="175"/>
      <c r="PEZ684" s="175"/>
      <c r="PFA684" s="178"/>
      <c r="PFB684" s="175"/>
      <c r="PFC684" s="176"/>
      <c r="PFD684" s="176"/>
      <c r="PFE684" s="177"/>
      <c r="PFF684" s="177"/>
      <c r="PFG684" s="175"/>
      <c r="PFH684" s="175"/>
      <c r="PFI684" s="178"/>
      <c r="PFJ684" s="175"/>
      <c r="PFK684" s="176"/>
      <c r="PFL684" s="176"/>
      <c r="PFM684" s="177"/>
      <c r="PFN684" s="177"/>
      <c r="PFO684" s="175"/>
      <c r="PFP684" s="175"/>
      <c r="PFQ684" s="178"/>
      <c r="PFR684" s="175"/>
      <c r="PFS684" s="176"/>
      <c r="PFT684" s="176"/>
      <c r="PFU684" s="177"/>
      <c r="PFV684" s="177"/>
      <c r="PFW684" s="175"/>
      <c r="PFX684" s="175"/>
      <c r="PFY684" s="178"/>
      <c r="PFZ684" s="175"/>
      <c r="PGA684" s="176"/>
      <c r="PGB684" s="176"/>
      <c r="PGC684" s="177"/>
      <c r="PGD684" s="177"/>
      <c r="PGE684" s="175"/>
      <c r="PGF684" s="175"/>
      <c r="PGG684" s="178"/>
      <c r="PGH684" s="175"/>
      <c r="PGI684" s="176"/>
      <c r="PGJ684" s="176"/>
      <c r="PGK684" s="177"/>
      <c r="PGL684" s="177"/>
      <c r="PGM684" s="175"/>
      <c r="PGN684" s="175"/>
      <c r="PGO684" s="178"/>
      <c r="PGP684" s="175"/>
      <c r="PGQ684" s="176"/>
      <c r="PGR684" s="176"/>
      <c r="PGS684" s="177"/>
      <c r="PGT684" s="177"/>
      <c r="PGU684" s="175"/>
      <c r="PGV684" s="175"/>
      <c r="PGW684" s="178"/>
      <c r="PGX684" s="175"/>
      <c r="PGY684" s="176"/>
      <c r="PGZ684" s="176"/>
      <c r="PHA684" s="177"/>
      <c r="PHB684" s="177"/>
      <c r="PHC684" s="175"/>
      <c r="PHD684" s="175"/>
      <c r="PHE684" s="178"/>
      <c r="PHF684" s="175"/>
      <c r="PHG684" s="176"/>
      <c r="PHH684" s="176"/>
      <c r="PHI684" s="177"/>
      <c r="PHJ684" s="177"/>
      <c r="PHK684" s="175"/>
      <c r="PHL684" s="175"/>
      <c r="PHM684" s="178"/>
      <c r="PHN684" s="175"/>
      <c r="PHO684" s="176"/>
      <c r="PHP684" s="176"/>
      <c r="PHQ684" s="177"/>
      <c r="PHR684" s="177"/>
      <c r="PHS684" s="175"/>
      <c r="PHT684" s="175"/>
      <c r="PHU684" s="178"/>
      <c r="PHV684" s="175"/>
      <c r="PHW684" s="176"/>
      <c r="PHX684" s="176"/>
      <c r="PHY684" s="177"/>
      <c r="PHZ684" s="177"/>
      <c r="PIA684" s="175"/>
      <c r="PIB684" s="175"/>
      <c r="PIC684" s="178"/>
      <c r="PID684" s="175"/>
      <c r="PIE684" s="176"/>
      <c r="PIF684" s="176"/>
      <c r="PIG684" s="177"/>
      <c r="PIH684" s="177"/>
      <c r="PII684" s="175"/>
      <c r="PIJ684" s="175"/>
      <c r="PIK684" s="178"/>
      <c r="PIL684" s="175"/>
      <c r="PIM684" s="176"/>
      <c r="PIN684" s="176"/>
      <c r="PIO684" s="177"/>
      <c r="PIP684" s="177"/>
      <c r="PIQ684" s="175"/>
      <c r="PIR684" s="175"/>
      <c r="PIS684" s="178"/>
      <c r="PIT684" s="175"/>
      <c r="PIU684" s="176"/>
      <c r="PIV684" s="176"/>
      <c r="PIW684" s="177"/>
      <c r="PIX684" s="177"/>
      <c r="PIY684" s="175"/>
      <c r="PIZ684" s="175"/>
      <c r="PJA684" s="178"/>
      <c r="PJB684" s="175"/>
      <c r="PJC684" s="176"/>
      <c r="PJD684" s="176"/>
      <c r="PJE684" s="177"/>
      <c r="PJF684" s="177"/>
      <c r="PJG684" s="175"/>
      <c r="PJH684" s="175"/>
      <c r="PJI684" s="178"/>
      <c r="PJJ684" s="175"/>
      <c r="PJK684" s="176"/>
      <c r="PJL684" s="176"/>
      <c r="PJM684" s="177"/>
      <c r="PJN684" s="177"/>
      <c r="PJO684" s="175"/>
      <c r="PJP684" s="175"/>
      <c r="PJQ684" s="178"/>
      <c r="PJR684" s="175"/>
      <c r="PJS684" s="176"/>
      <c r="PJT684" s="176"/>
      <c r="PJU684" s="177"/>
      <c r="PJV684" s="177"/>
      <c r="PJW684" s="175"/>
      <c r="PJX684" s="175"/>
      <c r="PJY684" s="178"/>
      <c r="PJZ684" s="175"/>
      <c r="PKA684" s="176"/>
      <c r="PKB684" s="176"/>
      <c r="PKC684" s="177"/>
      <c r="PKD684" s="177"/>
      <c r="PKE684" s="175"/>
      <c r="PKF684" s="175"/>
      <c r="PKG684" s="178"/>
      <c r="PKH684" s="175"/>
      <c r="PKI684" s="176"/>
      <c r="PKJ684" s="176"/>
      <c r="PKK684" s="177"/>
      <c r="PKL684" s="177"/>
      <c r="PKM684" s="175"/>
      <c r="PKN684" s="175"/>
      <c r="PKO684" s="178"/>
      <c r="PKP684" s="175"/>
      <c r="PKQ684" s="176"/>
      <c r="PKR684" s="176"/>
      <c r="PKS684" s="177"/>
      <c r="PKT684" s="177"/>
      <c r="PKU684" s="175"/>
      <c r="PKV684" s="175"/>
      <c r="PKW684" s="178"/>
      <c r="PKX684" s="175"/>
      <c r="PKY684" s="176"/>
      <c r="PKZ684" s="176"/>
      <c r="PLA684" s="177"/>
      <c r="PLB684" s="177"/>
      <c r="PLC684" s="175"/>
      <c r="PLD684" s="175"/>
      <c r="PLE684" s="178"/>
      <c r="PLF684" s="175"/>
      <c r="PLG684" s="176"/>
      <c r="PLH684" s="176"/>
      <c r="PLI684" s="177"/>
      <c r="PLJ684" s="177"/>
      <c r="PLK684" s="175"/>
      <c r="PLL684" s="175"/>
      <c r="PLM684" s="178"/>
      <c r="PLN684" s="175"/>
      <c r="PLO684" s="176"/>
      <c r="PLP684" s="176"/>
      <c r="PLQ684" s="177"/>
      <c r="PLR684" s="177"/>
      <c r="PLS684" s="175"/>
      <c r="PLT684" s="175"/>
      <c r="PLU684" s="178"/>
      <c r="PLV684" s="175"/>
      <c r="PLW684" s="176"/>
      <c r="PLX684" s="176"/>
      <c r="PLY684" s="177"/>
      <c r="PLZ684" s="177"/>
      <c r="PMA684" s="175"/>
      <c r="PMB684" s="175"/>
      <c r="PMC684" s="178"/>
      <c r="PMD684" s="175"/>
      <c r="PME684" s="176"/>
      <c r="PMF684" s="176"/>
      <c r="PMG684" s="177"/>
      <c r="PMH684" s="177"/>
      <c r="PMI684" s="175"/>
      <c r="PMJ684" s="175"/>
      <c r="PMK684" s="178"/>
      <c r="PML684" s="175"/>
      <c r="PMM684" s="176"/>
      <c r="PMN684" s="176"/>
      <c r="PMO684" s="177"/>
      <c r="PMP684" s="177"/>
      <c r="PMQ684" s="175"/>
      <c r="PMR684" s="175"/>
      <c r="PMS684" s="178"/>
      <c r="PMT684" s="175"/>
      <c r="PMU684" s="176"/>
      <c r="PMV684" s="176"/>
      <c r="PMW684" s="177"/>
      <c r="PMX684" s="177"/>
      <c r="PMY684" s="175"/>
      <c r="PMZ684" s="175"/>
      <c r="PNA684" s="178"/>
      <c r="PNB684" s="175"/>
      <c r="PNC684" s="176"/>
      <c r="PND684" s="176"/>
      <c r="PNE684" s="177"/>
      <c r="PNF684" s="177"/>
      <c r="PNG684" s="175"/>
      <c r="PNH684" s="175"/>
      <c r="PNI684" s="178"/>
      <c r="PNJ684" s="175"/>
      <c r="PNK684" s="176"/>
      <c r="PNL684" s="176"/>
      <c r="PNM684" s="177"/>
      <c r="PNN684" s="177"/>
      <c r="PNO684" s="175"/>
      <c r="PNP684" s="175"/>
      <c r="PNQ684" s="178"/>
      <c r="PNR684" s="175"/>
      <c r="PNS684" s="176"/>
      <c r="PNT684" s="176"/>
      <c r="PNU684" s="177"/>
      <c r="PNV684" s="177"/>
      <c r="PNW684" s="175"/>
      <c r="PNX684" s="175"/>
      <c r="PNY684" s="178"/>
      <c r="PNZ684" s="175"/>
      <c r="POA684" s="176"/>
      <c r="POB684" s="176"/>
      <c r="POC684" s="177"/>
      <c r="POD684" s="177"/>
      <c r="POE684" s="175"/>
      <c r="POF684" s="175"/>
      <c r="POG684" s="178"/>
      <c r="POH684" s="175"/>
      <c r="POI684" s="176"/>
      <c r="POJ684" s="176"/>
      <c r="POK684" s="177"/>
      <c r="POL684" s="177"/>
      <c r="POM684" s="175"/>
      <c r="PON684" s="175"/>
      <c r="POO684" s="178"/>
      <c r="POP684" s="175"/>
      <c r="POQ684" s="176"/>
      <c r="POR684" s="176"/>
      <c r="POS684" s="177"/>
      <c r="POT684" s="177"/>
      <c r="POU684" s="175"/>
      <c r="POV684" s="175"/>
      <c r="POW684" s="178"/>
      <c r="POX684" s="175"/>
      <c r="POY684" s="176"/>
      <c r="POZ684" s="176"/>
      <c r="PPA684" s="177"/>
      <c r="PPB684" s="177"/>
      <c r="PPC684" s="175"/>
      <c r="PPD684" s="175"/>
      <c r="PPE684" s="178"/>
      <c r="PPF684" s="175"/>
      <c r="PPG684" s="176"/>
      <c r="PPH684" s="176"/>
      <c r="PPI684" s="177"/>
      <c r="PPJ684" s="177"/>
      <c r="PPK684" s="175"/>
      <c r="PPL684" s="175"/>
      <c r="PPM684" s="178"/>
      <c r="PPN684" s="175"/>
      <c r="PPO684" s="176"/>
      <c r="PPP684" s="176"/>
      <c r="PPQ684" s="177"/>
      <c r="PPR684" s="177"/>
      <c r="PPS684" s="175"/>
      <c r="PPT684" s="175"/>
      <c r="PPU684" s="178"/>
      <c r="PPV684" s="175"/>
      <c r="PPW684" s="176"/>
      <c r="PPX684" s="176"/>
      <c r="PPY684" s="177"/>
      <c r="PPZ684" s="177"/>
      <c r="PQA684" s="175"/>
      <c r="PQB684" s="175"/>
      <c r="PQC684" s="178"/>
      <c r="PQD684" s="175"/>
      <c r="PQE684" s="176"/>
      <c r="PQF684" s="176"/>
      <c r="PQG684" s="177"/>
      <c r="PQH684" s="177"/>
      <c r="PQI684" s="175"/>
      <c r="PQJ684" s="175"/>
      <c r="PQK684" s="178"/>
      <c r="PQL684" s="175"/>
      <c r="PQM684" s="176"/>
      <c r="PQN684" s="176"/>
      <c r="PQO684" s="177"/>
      <c r="PQP684" s="177"/>
      <c r="PQQ684" s="175"/>
      <c r="PQR684" s="175"/>
      <c r="PQS684" s="178"/>
      <c r="PQT684" s="175"/>
      <c r="PQU684" s="176"/>
      <c r="PQV684" s="176"/>
      <c r="PQW684" s="177"/>
      <c r="PQX684" s="177"/>
      <c r="PQY684" s="175"/>
      <c r="PQZ684" s="175"/>
      <c r="PRA684" s="178"/>
      <c r="PRB684" s="175"/>
      <c r="PRC684" s="176"/>
      <c r="PRD684" s="176"/>
      <c r="PRE684" s="177"/>
      <c r="PRF684" s="177"/>
      <c r="PRG684" s="175"/>
      <c r="PRH684" s="175"/>
      <c r="PRI684" s="178"/>
      <c r="PRJ684" s="175"/>
      <c r="PRK684" s="176"/>
      <c r="PRL684" s="176"/>
      <c r="PRM684" s="177"/>
      <c r="PRN684" s="177"/>
      <c r="PRO684" s="175"/>
      <c r="PRP684" s="175"/>
      <c r="PRQ684" s="178"/>
      <c r="PRR684" s="175"/>
      <c r="PRS684" s="176"/>
      <c r="PRT684" s="176"/>
      <c r="PRU684" s="177"/>
      <c r="PRV684" s="177"/>
      <c r="PRW684" s="175"/>
      <c r="PRX684" s="175"/>
      <c r="PRY684" s="178"/>
      <c r="PRZ684" s="175"/>
      <c r="PSA684" s="176"/>
      <c r="PSB684" s="176"/>
      <c r="PSC684" s="177"/>
      <c r="PSD684" s="177"/>
      <c r="PSE684" s="175"/>
      <c r="PSF684" s="175"/>
      <c r="PSG684" s="178"/>
      <c r="PSH684" s="175"/>
      <c r="PSI684" s="176"/>
      <c r="PSJ684" s="176"/>
      <c r="PSK684" s="177"/>
      <c r="PSL684" s="177"/>
      <c r="PSM684" s="175"/>
      <c r="PSN684" s="175"/>
      <c r="PSO684" s="178"/>
      <c r="PSP684" s="175"/>
      <c r="PSQ684" s="176"/>
      <c r="PSR684" s="176"/>
      <c r="PSS684" s="177"/>
      <c r="PST684" s="177"/>
      <c r="PSU684" s="175"/>
      <c r="PSV684" s="175"/>
      <c r="PSW684" s="178"/>
      <c r="PSX684" s="175"/>
      <c r="PSY684" s="176"/>
      <c r="PSZ684" s="176"/>
      <c r="PTA684" s="177"/>
      <c r="PTB684" s="177"/>
      <c r="PTC684" s="175"/>
      <c r="PTD684" s="175"/>
      <c r="PTE684" s="178"/>
      <c r="PTF684" s="175"/>
      <c r="PTG684" s="176"/>
      <c r="PTH684" s="176"/>
      <c r="PTI684" s="177"/>
      <c r="PTJ684" s="177"/>
      <c r="PTK684" s="175"/>
      <c r="PTL684" s="175"/>
      <c r="PTM684" s="178"/>
      <c r="PTN684" s="175"/>
      <c r="PTO684" s="176"/>
      <c r="PTP684" s="176"/>
      <c r="PTQ684" s="177"/>
      <c r="PTR684" s="177"/>
      <c r="PTS684" s="175"/>
      <c r="PTT684" s="175"/>
      <c r="PTU684" s="178"/>
      <c r="PTV684" s="175"/>
      <c r="PTW684" s="176"/>
      <c r="PTX684" s="176"/>
      <c r="PTY684" s="177"/>
      <c r="PTZ684" s="177"/>
      <c r="PUA684" s="175"/>
      <c r="PUB684" s="175"/>
      <c r="PUC684" s="178"/>
      <c r="PUD684" s="175"/>
      <c r="PUE684" s="176"/>
      <c r="PUF684" s="176"/>
      <c r="PUG684" s="177"/>
      <c r="PUH684" s="177"/>
      <c r="PUI684" s="175"/>
      <c r="PUJ684" s="175"/>
      <c r="PUK684" s="178"/>
      <c r="PUL684" s="175"/>
      <c r="PUM684" s="176"/>
      <c r="PUN684" s="176"/>
      <c r="PUO684" s="177"/>
      <c r="PUP684" s="177"/>
      <c r="PUQ684" s="175"/>
      <c r="PUR684" s="175"/>
      <c r="PUS684" s="178"/>
      <c r="PUT684" s="175"/>
      <c r="PUU684" s="176"/>
      <c r="PUV684" s="176"/>
      <c r="PUW684" s="177"/>
      <c r="PUX684" s="177"/>
      <c r="PUY684" s="175"/>
      <c r="PUZ684" s="175"/>
      <c r="PVA684" s="178"/>
      <c r="PVB684" s="175"/>
      <c r="PVC684" s="176"/>
      <c r="PVD684" s="176"/>
      <c r="PVE684" s="177"/>
      <c r="PVF684" s="177"/>
      <c r="PVG684" s="175"/>
      <c r="PVH684" s="175"/>
      <c r="PVI684" s="178"/>
      <c r="PVJ684" s="175"/>
      <c r="PVK684" s="176"/>
      <c r="PVL684" s="176"/>
      <c r="PVM684" s="177"/>
      <c r="PVN684" s="177"/>
      <c r="PVO684" s="175"/>
      <c r="PVP684" s="175"/>
      <c r="PVQ684" s="178"/>
      <c r="PVR684" s="175"/>
      <c r="PVS684" s="176"/>
      <c r="PVT684" s="176"/>
      <c r="PVU684" s="177"/>
      <c r="PVV684" s="177"/>
      <c r="PVW684" s="175"/>
      <c r="PVX684" s="175"/>
      <c r="PVY684" s="178"/>
      <c r="PVZ684" s="175"/>
      <c r="PWA684" s="176"/>
      <c r="PWB684" s="176"/>
      <c r="PWC684" s="177"/>
      <c r="PWD684" s="177"/>
      <c r="PWE684" s="175"/>
      <c r="PWF684" s="175"/>
      <c r="PWG684" s="178"/>
      <c r="PWH684" s="175"/>
      <c r="PWI684" s="176"/>
      <c r="PWJ684" s="176"/>
      <c r="PWK684" s="177"/>
      <c r="PWL684" s="177"/>
      <c r="PWM684" s="175"/>
      <c r="PWN684" s="175"/>
      <c r="PWO684" s="178"/>
      <c r="PWP684" s="175"/>
      <c r="PWQ684" s="176"/>
      <c r="PWR684" s="176"/>
      <c r="PWS684" s="177"/>
      <c r="PWT684" s="177"/>
      <c r="PWU684" s="175"/>
      <c r="PWV684" s="175"/>
      <c r="PWW684" s="178"/>
      <c r="PWX684" s="175"/>
      <c r="PWY684" s="176"/>
      <c r="PWZ684" s="176"/>
      <c r="PXA684" s="177"/>
      <c r="PXB684" s="177"/>
      <c r="PXC684" s="175"/>
      <c r="PXD684" s="175"/>
      <c r="PXE684" s="178"/>
      <c r="PXF684" s="175"/>
      <c r="PXG684" s="176"/>
      <c r="PXH684" s="176"/>
      <c r="PXI684" s="177"/>
      <c r="PXJ684" s="177"/>
      <c r="PXK684" s="175"/>
      <c r="PXL684" s="175"/>
      <c r="PXM684" s="178"/>
      <c r="PXN684" s="175"/>
      <c r="PXO684" s="176"/>
      <c r="PXP684" s="176"/>
      <c r="PXQ684" s="177"/>
      <c r="PXR684" s="177"/>
      <c r="PXS684" s="175"/>
      <c r="PXT684" s="175"/>
      <c r="PXU684" s="178"/>
      <c r="PXV684" s="175"/>
      <c r="PXW684" s="176"/>
      <c r="PXX684" s="176"/>
      <c r="PXY684" s="177"/>
      <c r="PXZ684" s="177"/>
      <c r="PYA684" s="175"/>
      <c r="PYB684" s="175"/>
      <c r="PYC684" s="178"/>
      <c r="PYD684" s="175"/>
      <c r="PYE684" s="176"/>
      <c r="PYF684" s="176"/>
      <c r="PYG684" s="177"/>
      <c r="PYH684" s="177"/>
      <c r="PYI684" s="175"/>
      <c r="PYJ684" s="175"/>
      <c r="PYK684" s="178"/>
      <c r="PYL684" s="175"/>
      <c r="PYM684" s="176"/>
      <c r="PYN684" s="176"/>
      <c r="PYO684" s="177"/>
      <c r="PYP684" s="177"/>
      <c r="PYQ684" s="175"/>
      <c r="PYR684" s="175"/>
      <c r="PYS684" s="178"/>
      <c r="PYT684" s="175"/>
      <c r="PYU684" s="176"/>
      <c r="PYV684" s="176"/>
      <c r="PYW684" s="177"/>
      <c r="PYX684" s="177"/>
      <c r="PYY684" s="175"/>
      <c r="PYZ684" s="175"/>
      <c r="PZA684" s="178"/>
      <c r="PZB684" s="175"/>
      <c r="PZC684" s="176"/>
      <c r="PZD684" s="176"/>
      <c r="PZE684" s="177"/>
      <c r="PZF684" s="177"/>
      <c r="PZG684" s="175"/>
      <c r="PZH684" s="175"/>
      <c r="PZI684" s="178"/>
      <c r="PZJ684" s="175"/>
      <c r="PZK684" s="176"/>
      <c r="PZL684" s="176"/>
      <c r="PZM684" s="177"/>
      <c r="PZN684" s="177"/>
      <c r="PZO684" s="175"/>
      <c r="PZP684" s="175"/>
      <c r="PZQ684" s="178"/>
      <c r="PZR684" s="175"/>
      <c r="PZS684" s="176"/>
      <c r="PZT684" s="176"/>
      <c r="PZU684" s="177"/>
      <c r="PZV684" s="177"/>
      <c r="PZW684" s="175"/>
      <c r="PZX684" s="175"/>
      <c r="PZY684" s="178"/>
      <c r="PZZ684" s="175"/>
      <c r="QAA684" s="176"/>
      <c r="QAB684" s="176"/>
      <c r="QAC684" s="177"/>
      <c r="QAD684" s="177"/>
      <c r="QAE684" s="175"/>
      <c r="QAF684" s="175"/>
      <c r="QAG684" s="178"/>
      <c r="QAH684" s="175"/>
      <c r="QAI684" s="176"/>
      <c r="QAJ684" s="176"/>
      <c r="QAK684" s="177"/>
      <c r="QAL684" s="177"/>
      <c r="QAM684" s="175"/>
      <c r="QAN684" s="175"/>
      <c r="QAO684" s="178"/>
      <c r="QAP684" s="175"/>
      <c r="QAQ684" s="176"/>
      <c r="QAR684" s="176"/>
      <c r="QAS684" s="177"/>
      <c r="QAT684" s="177"/>
      <c r="QAU684" s="175"/>
      <c r="QAV684" s="175"/>
      <c r="QAW684" s="178"/>
      <c r="QAX684" s="175"/>
      <c r="QAY684" s="176"/>
      <c r="QAZ684" s="176"/>
      <c r="QBA684" s="177"/>
      <c r="QBB684" s="177"/>
      <c r="QBC684" s="175"/>
      <c r="QBD684" s="175"/>
      <c r="QBE684" s="178"/>
      <c r="QBF684" s="175"/>
      <c r="QBG684" s="176"/>
      <c r="QBH684" s="176"/>
      <c r="QBI684" s="177"/>
      <c r="QBJ684" s="177"/>
      <c r="QBK684" s="175"/>
      <c r="QBL684" s="175"/>
      <c r="QBM684" s="178"/>
      <c r="QBN684" s="175"/>
      <c r="QBO684" s="176"/>
      <c r="QBP684" s="176"/>
      <c r="QBQ684" s="177"/>
      <c r="QBR684" s="177"/>
      <c r="QBS684" s="175"/>
      <c r="QBT684" s="175"/>
      <c r="QBU684" s="178"/>
      <c r="QBV684" s="175"/>
      <c r="QBW684" s="176"/>
      <c r="QBX684" s="176"/>
      <c r="QBY684" s="177"/>
      <c r="QBZ684" s="177"/>
      <c r="QCA684" s="175"/>
      <c r="QCB684" s="175"/>
      <c r="QCC684" s="178"/>
      <c r="QCD684" s="175"/>
      <c r="QCE684" s="176"/>
      <c r="QCF684" s="176"/>
      <c r="QCG684" s="177"/>
      <c r="QCH684" s="177"/>
      <c r="QCI684" s="175"/>
      <c r="QCJ684" s="175"/>
      <c r="QCK684" s="178"/>
      <c r="QCL684" s="175"/>
      <c r="QCM684" s="176"/>
      <c r="QCN684" s="176"/>
      <c r="QCO684" s="177"/>
      <c r="QCP684" s="177"/>
      <c r="QCQ684" s="175"/>
      <c r="QCR684" s="175"/>
      <c r="QCS684" s="178"/>
      <c r="QCT684" s="175"/>
      <c r="QCU684" s="176"/>
      <c r="QCV684" s="176"/>
      <c r="QCW684" s="177"/>
      <c r="QCX684" s="177"/>
      <c r="QCY684" s="175"/>
      <c r="QCZ684" s="175"/>
      <c r="QDA684" s="178"/>
      <c r="QDB684" s="175"/>
      <c r="QDC684" s="176"/>
      <c r="QDD684" s="176"/>
      <c r="QDE684" s="177"/>
      <c r="QDF684" s="177"/>
      <c r="QDG684" s="175"/>
      <c r="QDH684" s="175"/>
      <c r="QDI684" s="178"/>
      <c r="QDJ684" s="175"/>
      <c r="QDK684" s="176"/>
      <c r="QDL684" s="176"/>
      <c r="QDM684" s="177"/>
      <c r="QDN684" s="177"/>
      <c r="QDO684" s="175"/>
      <c r="QDP684" s="175"/>
      <c r="QDQ684" s="178"/>
      <c r="QDR684" s="175"/>
      <c r="QDS684" s="176"/>
      <c r="QDT684" s="176"/>
      <c r="QDU684" s="177"/>
      <c r="QDV684" s="177"/>
      <c r="QDW684" s="175"/>
      <c r="QDX684" s="175"/>
      <c r="QDY684" s="178"/>
      <c r="QDZ684" s="175"/>
      <c r="QEA684" s="176"/>
      <c r="QEB684" s="176"/>
      <c r="QEC684" s="177"/>
      <c r="QED684" s="177"/>
      <c r="QEE684" s="175"/>
      <c r="QEF684" s="175"/>
      <c r="QEG684" s="178"/>
      <c r="QEH684" s="175"/>
      <c r="QEI684" s="176"/>
      <c r="QEJ684" s="176"/>
      <c r="QEK684" s="177"/>
      <c r="QEL684" s="177"/>
      <c r="QEM684" s="175"/>
      <c r="QEN684" s="175"/>
      <c r="QEO684" s="178"/>
      <c r="QEP684" s="175"/>
      <c r="QEQ684" s="176"/>
      <c r="QER684" s="176"/>
      <c r="QES684" s="177"/>
      <c r="QET684" s="177"/>
      <c r="QEU684" s="175"/>
      <c r="QEV684" s="175"/>
      <c r="QEW684" s="178"/>
      <c r="QEX684" s="175"/>
      <c r="QEY684" s="176"/>
      <c r="QEZ684" s="176"/>
      <c r="QFA684" s="177"/>
      <c r="QFB684" s="177"/>
      <c r="QFC684" s="175"/>
      <c r="QFD684" s="175"/>
      <c r="QFE684" s="178"/>
      <c r="QFF684" s="175"/>
      <c r="QFG684" s="176"/>
      <c r="QFH684" s="176"/>
      <c r="QFI684" s="177"/>
      <c r="QFJ684" s="177"/>
      <c r="QFK684" s="175"/>
      <c r="QFL684" s="175"/>
      <c r="QFM684" s="178"/>
      <c r="QFN684" s="175"/>
      <c r="QFO684" s="176"/>
      <c r="QFP684" s="176"/>
      <c r="QFQ684" s="177"/>
      <c r="QFR684" s="177"/>
      <c r="QFS684" s="175"/>
      <c r="QFT684" s="175"/>
      <c r="QFU684" s="178"/>
      <c r="QFV684" s="175"/>
      <c r="QFW684" s="176"/>
      <c r="QFX684" s="176"/>
      <c r="QFY684" s="177"/>
      <c r="QFZ684" s="177"/>
      <c r="QGA684" s="175"/>
      <c r="QGB684" s="175"/>
      <c r="QGC684" s="178"/>
      <c r="QGD684" s="175"/>
      <c r="QGE684" s="176"/>
      <c r="QGF684" s="176"/>
      <c r="QGG684" s="177"/>
      <c r="QGH684" s="177"/>
      <c r="QGI684" s="175"/>
      <c r="QGJ684" s="175"/>
      <c r="QGK684" s="178"/>
      <c r="QGL684" s="175"/>
      <c r="QGM684" s="176"/>
      <c r="QGN684" s="176"/>
      <c r="QGO684" s="177"/>
      <c r="QGP684" s="177"/>
      <c r="QGQ684" s="175"/>
      <c r="QGR684" s="175"/>
      <c r="QGS684" s="178"/>
      <c r="QGT684" s="175"/>
      <c r="QGU684" s="176"/>
      <c r="QGV684" s="176"/>
      <c r="QGW684" s="177"/>
      <c r="QGX684" s="177"/>
      <c r="QGY684" s="175"/>
      <c r="QGZ684" s="175"/>
      <c r="QHA684" s="178"/>
      <c r="QHB684" s="175"/>
      <c r="QHC684" s="176"/>
      <c r="QHD684" s="176"/>
      <c r="QHE684" s="177"/>
      <c r="QHF684" s="177"/>
      <c r="QHG684" s="175"/>
      <c r="QHH684" s="175"/>
      <c r="QHI684" s="178"/>
      <c r="QHJ684" s="175"/>
      <c r="QHK684" s="176"/>
      <c r="QHL684" s="176"/>
      <c r="QHM684" s="177"/>
      <c r="QHN684" s="177"/>
      <c r="QHO684" s="175"/>
      <c r="QHP684" s="175"/>
      <c r="QHQ684" s="178"/>
      <c r="QHR684" s="175"/>
      <c r="QHS684" s="176"/>
      <c r="QHT684" s="176"/>
      <c r="QHU684" s="177"/>
      <c r="QHV684" s="177"/>
      <c r="QHW684" s="175"/>
      <c r="QHX684" s="175"/>
      <c r="QHY684" s="178"/>
      <c r="QHZ684" s="175"/>
      <c r="QIA684" s="176"/>
      <c r="QIB684" s="176"/>
      <c r="QIC684" s="177"/>
      <c r="QID684" s="177"/>
      <c r="QIE684" s="175"/>
      <c r="QIF684" s="175"/>
      <c r="QIG684" s="178"/>
      <c r="QIH684" s="175"/>
      <c r="QII684" s="176"/>
      <c r="QIJ684" s="176"/>
      <c r="QIK684" s="177"/>
      <c r="QIL684" s="177"/>
      <c r="QIM684" s="175"/>
      <c r="QIN684" s="175"/>
      <c r="QIO684" s="178"/>
      <c r="QIP684" s="175"/>
      <c r="QIQ684" s="176"/>
      <c r="QIR684" s="176"/>
      <c r="QIS684" s="177"/>
      <c r="QIT684" s="177"/>
      <c r="QIU684" s="175"/>
      <c r="QIV684" s="175"/>
      <c r="QIW684" s="178"/>
      <c r="QIX684" s="175"/>
      <c r="QIY684" s="176"/>
      <c r="QIZ684" s="176"/>
      <c r="QJA684" s="177"/>
      <c r="QJB684" s="177"/>
      <c r="QJC684" s="175"/>
      <c r="QJD684" s="175"/>
      <c r="QJE684" s="178"/>
      <c r="QJF684" s="175"/>
      <c r="QJG684" s="176"/>
      <c r="QJH684" s="176"/>
      <c r="QJI684" s="177"/>
      <c r="QJJ684" s="177"/>
      <c r="QJK684" s="175"/>
      <c r="QJL684" s="175"/>
      <c r="QJM684" s="178"/>
      <c r="QJN684" s="175"/>
      <c r="QJO684" s="176"/>
      <c r="QJP684" s="176"/>
      <c r="QJQ684" s="177"/>
      <c r="QJR684" s="177"/>
      <c r="QJS684" s="175"/>
      <c r="QJT684" s="175"/>
      <c r="QJU684" s="178"/>
      <c r="QJV684" s="175"/>
      <c r="QJW684" s="176"/>
      <c r="QJX684" s="176"/>
      <c r="QJY684" s="177"/>
      <c r="QJZ684" s="177"/>
      <c r="QKA684" s="175"/>
      <c r="QKB684" s="175"/>
      <c r="QKC684" s="178"/>
      <c r="QKD684" s="175"/>
      <c r="QKE684" s="176"/>
      <c r="QKF684" s="176"/>
      <c r="QKG684" s="177"/>
      <c r="QKH684" s="177"/>
      <c r="QKI684" s="175"/>
      <c r="QKJ684" s="175"/>
      <c r="QKK684" s="178"/>
      <c r="QKL684" s="175"/>
      <c r="QKM684" s="176"/>
      <c r="QKN684" s="176"/>
      <c r="QKO684" s="177"/>
      <c r="QKP684" s="177"/>
      <c r="QKQ684" s="175"/>
      <c r="QKR684" s="175"/>
      <c r="QKS684" s="178"/>
      <c r="QKT684" s="175"/>
      <c r="QKU684" s="176"/>
      <c r="QKV684" s="176"/>
      <c r="QKW684" s="177"/>
      <c r="QKX684" s="177"/>
      <c r="QKY684" s="175"/>
      <c r="QKZ684" s="175"/>
      <c r="QLA684" s="178"/>
      <c r="QLB684" s="175"/>
      <c r="QLC684" s="176"/>
      <c r="QLD684" s="176"/>
      <c r="QLE684" s="177"/>
      <c r="QLF684" s="177"/>
      <c r="QLG684" s="175"/>
      <c r="QLH684" s="175"/>
      <c r="QLI684" s="178"/>
      <c r="QLJ684" s="175"/>
      <c r="QLK684" s="176"/>
      <c r="QLL684" s="176"/>
      <c r="QLM684" s="177"/>
      <c r="QLN684" s="177"/>
      <c r="QLO684" s="175"/>
      <c r="QLP684" s="175"/>
      <c r="QLQ684" s="178"/>
      <c r="QLR684" s="175"/>
      <c r="QLS684" s="176"/>
      <c r="QLT684" s="176"/>
      <c r="QLU684" s="177"/>
      <c r="QLV684" s="177"/>
      <c r="QLW684" s="175"/>
      <c r="QLX684" s="175"/>
      <c r="QLY684" s="178"/>
      <c r="QLZ684" s="175"/>
      <c r="QMA684" s="176"/>
      <c r="QMB684" s="176"/>
      <c r="QMC684" s="177"/>
      <c r="QMD684" s="177"/>
      <c r="QME684" s="175"/>
      <c r="QMF684" s="175"/>
      <c r="QMG684" s="178"/>
      <c r="QMH684" s="175"/>
      <c r="QMI684" s="176"/>
      <c r="QMJ684" s="176"/>
      <c r="QMK684" s="177"/>
      <c r="QML684" s="177"/>
      <c r="QMM684" s="175"/>
      <c r="QMN684" s="175"/>
      <c r="QMO684" s="178"/>
      <c r="QMP684" s="175"/>
      <c r="QMQ684" s="176"/>
      <c r="QMR684" s="176"/>
      <c r="QMS684" s="177"/>
      <c r="QMT684" s="177"/>
      <c r="QMU684" s="175"/>
      <c r="QMV684" s="175"/>
      <c r="QMW684" s="178"/>
      <c r="QMX684" s="175"/>
      <c r="QMY684" s="176"/>
      <c r="QMZ684" s="176"/>
      <c r="QNA684" s="177"/>
      <c r="QNB684" s="177"/>
      <c r="QNC684" s="175"/>
      <c r="QND684" s="175"/>
      <c r="QNE684" s="178"/>
      <c r="QNF684" s="175"/>
      <c r="QNG684" s="176"/>
      <c r="QNH684" s="176"/>
      <c r="QNI684" s="177"/>
      <c r="QNJ684" s="177"/>
      <c r="QNK684" s="175"/>
      <c r="QNL684" s="175"/>
      <c r="QNM684" s="178"/>
      <c r="QNN684" s="175"/>
      <c r="QNO684" s="176"/>
      <c r="QNP684" s="176"/>
      <c r="QNQ684" s="177"/>
      <c r="QNR684" s="177"/>
      <c r="QNS684" s="175"/>
      <c r="QNT684" s="175"/>
      <c r="QNU684" s="178"/>
      <c r="QNV684" s="175"/>
      <c r="QNW684" s="176"/>
      <c r="QNX684" s="176"/>
      <c r="QNY684" s="177"/>
      <c r="QNZ684" s="177"/>
      <c r="QOA684" s="175"/>
      <c r="QOB684" s="175"/>
      <c r="QOC684" s="178"/>
      <c r="QOD684" s="175"/>
      <c r="QOE684" s="176"/>
      <c r="QOF684" s="176"/>
      <c r="QOG684" s="177"/>
      <c r="QOH684" s="177"/>
      <c r="QOI684" s="175"/>
      <c r="QOJ684" s="175"/>
      <c r="QOK684" s="178"/>
      <c r="QOL684" s="175"/>
      <c r="QOM684" s="176"/>
      <c r="QON684" s="176"/>
      <c r="QOO684" s="177"/>
      <c r="QOP684" s="177"/>
      <c r="QOQ684" s="175"/>
      <c r="QOR684" s="175"/>
      <c r="QOS684" s="178"/>
      <c r="QOT684" s="175"/>
      <c r="QOU684" s="176"/>
      <c r="QOV684" s="176"/>
      <c r="QOW684" s="177"/>
      <c r="QOX684" s="177"/>
      <c r="QOY684" s="175"/>
      <c r="QOZ684" s="175"/>
      <c r="QPA684" s="178"/>
      <c r="QPB684" s="175"/>
      <c r="QPC684" s="176"/>
      <c r="QPD684" s="176"/>
      <c r="QPE684" s="177"/>
      <c r="QPF684" s="177"/>
      <c r="QPG684" s="175"/>
      <c r="QPH684" s="175"/>
      <c r="QPI684" s="178"/>
      <c r="QPJ684" s="175"/>
      <c r="QPK684" s="176"/>
      <c r="QPL684" s="176"/>
      <c r="QPM684" s="177"/>
      <c r="QPN684" s="177"/>
      <c r="QPO684" s="175"/>
      <c r="QPP684" s="175"/>
      <c r="QPQ684" s="178"/>
      <c r="QPR684" s="175"/>
      <c r="QPS684" s="176"/>
      <c r="QPT684" s="176"/>
      <c r="QPU684" s="177"/>
      <c r="QPV684" s="177"/>
      <c r="QPW684" s="175"/>
      <c r="QPX684" s="175"/>
      <c r="QPY684" s="178"/>
      <c r="QPZ684" s="175"/>
      <c r="QQA684" s="176"/>
      <c r="QQB684" s="176"/>
      <c r="QQC684" s="177"/>
      <c r="QQD684" s="177"/>
      <c r="QQE684" s="175"/>
      <c r="QQF684" s="175"/>
      <c r="QQG684" s="178"/>
      <c r="QQH684" s="175"/>
      <c r="QQI684" s="176"/>
      <c r="QQJ684" s="176"/>
      <c r="QQK684" s="177"/>
      <c r="QQL684" s="177"/>
      <c r="QQM684" s="175"/>
      <c r="QQN684" s="175"/>
      <c r="QQO684" s="178"/>
      <c r="QQP684" s="175"/>
      <c r="QQQ684" s="176"/>
      <c r="QQR684" s="176"/>
      <c r="QQS684" s="177"/>
      <c r="QQT684" s="177"/>
      <c r="QQU684" s="175"/>
      <c r="QQV684" s="175"/>
      <c r="QQW684" s="178"/>
      <c r="QQX684" s="175"/>
      <c r="QQY684" s="176"/>
      <c r="QQZ684" s="176"/>
      <c r="QRA684" s="177"/>
      <c r="QRB684" s="177"/>
      <c r="QRC684" s="175"/>
      <c r="QRD684" s="175"/>
      <c r="QRE684" s="178"/>
      <c r="QRF684" s="175"/>
      <c r="QRG684" s="176"/>
      <c r="QRH684" s="176"/>
      <c r="QRI684" s="177"/>
      <c r="QRJ684" s="177"/>
      <c r="QRK684" s="175"/>
      <c r="QRL684" s="175"/>
      <c r="QRM684" s="178"/>
      <c r="QRN684" s="175"/>
      <c r="QRO684" s="176"/>
      <c r="QRP684" s="176"/>
      <c r="QRQ684" s="177"/>
      <c r="QRR684" s="177"/>
      <c r="QRS684" s="175"/>
      <c r="QRT684" s="175"/>
      <c r="QRU684" s="178"/>
      <c r="QRV684" s="175"/>
      <c r="QRW684" s="176"/>
      <c r="QRX684" s="176"/>
      <c r="QRY684" s="177"/>
      <c r="QRZ684" s="177"/>
      <c r="QSA684" s="175"/>
      <c r="QSB684" s="175"/>
      <c r="QSC684" s="178"/>
      <c r="QSD684" s="175"/>
      <c r="QSE684" s="176"/>
      <c r="QSF684" s="176"/>
      <c r="QSG684" s="177"/>
      <c r="QSH684" s="177"/>
      <c r="QSI684" s="175"/>
      <c r="QSJ684" s="175"/>
      <c r="QSK684" s="178"/>
      <c r="QSL684" s="175"/>
      <c r="QSM684" s="176"/>
      <c r="QSN684" s="176"/>
      <c r="QSO684" s="177"/>
      <c r="QSP684" s="177"/>
      <c r="QSQ684" s="175"/>
      <c r="QSR684" s="175"/>
      <c r="QSS684" s="178"/>
      <c r="QST684" s="175"/>
      <c r="QSU684" s="176"/>
      <c r="QSV684" s="176"/>
      <c r="QSW684" s="177"/>
      <c r="QSX684" s="177"/>
      <c r="QSY684" s="175"/>
      <c r="QSZ684" s="175"/>
      <c r="QTA684" s="178"/>
      <c r="QTB684" s="175"/>
      <c r="QTC684" s="176"/>
      <c r="QTD684" s="176"/>
      <c r="QTE684" s="177"/>
      <c r="QTF684" s="177"/>
      <c r="QTG684" s="175"/>
      <c r="QTH684" s="175"/>
      <c r="QTI684" s="178"/>
      <c r="QTJ684" s="175"/>
      <c r="QTK684" s="176"/>
      <c r="QTL684" s="176"/>
      <c r="QTM684" s="177"/>
      <c r="QTN684" s="177"/>
      <c r="QTO684" s="175"/>
      <c r="QTP684" s="175"/>
      <c r="QTQ684" s="178"/>
      <c r="QTR684" s="175"/>
      <c r="QTS684" s="176"/>
      <c r="QTT684" s="176"/>
      <c r="QTU684" s="177"/>
      <c r="QTV684" s="177"/>
      <c r="QTW684" s="175"/>
      <c r="QTX684" s="175"/>
      <c r="QTY684" s="178"/>
      <c r="QTZ684" s="175"/>
      <c r="QUA684" s="176"/>
      <c r="QUB684" s="176"/>
      <c r="QUC684" s="177"/>
      <c r="QUD684" s="177"/>
      <c r="QUE684" s="175"/>
      <c r="QUF684" s="175"/>
      <c r="QUG684" s="178"/>
      <c r="QUH684" s="175"/>
      <c r="QUI684" s="176"/>
      <c r="QUJ684" s="176"/>
      <c r="QUK684" s="177"/>
      <c r="QUL684" s="177"/>
      <c r="QUM684" s="175"/>
      <c r="QUN684" s="175"/>
      <c r="QUO684" s="178"/>
      <c r="QUP684" s="175"/>
      <c r="QUQ684" s="176"/>
      <c r="QUR684" s="176"/>
      <c r="QUS684" s="177"/>
      <c r="QUT684" s="177"/>
      <c r="QUU684" s="175"/>
      <c r="QUV684" s="175"/>
      <c r="QUW684" s="178"/>
      <c r="QUX684" s="175"/>
      <c r="QUY684" s="176"/>
      <c r="QUZ684" s="176"/>
      <c r="QVA684" s="177"/>
      <c r="QVB684" s="177"/>
      <c r="QVC684" s="175"/>
      <c r="QVD684" s="175"/>
      <c r="QVE684" s="178"/>
      <c r="QVF684" s="175"/>
      <c r="QVG684" s="176"/>
      <c r="QVH684" s="176"/>
      <c r="QVI684" s="177"/>
      <c r="QVJ684" s="177"/>
      <c r="QVK684" s="175"/>
      <c r="QVL684" s="175"/>
      <c r="QVM684" s="178"/>
      <c r="QVN684" s="175"/>
      <c r="QVO684" s="176"/>
      <c r="QVP684" s="176"/>
      <c r="QVQ684" s="177"/>
      <c r="QVR684" s="177"/>
      <c r="QVS684" s="175"/>
      <c r="QVT684" s="175"/>
      <c r="QVU684" s="178"/>
      <c r="QVV684" s="175"/>
      <c r="QVW684" s="176"/>
      <c r="QVX684" s="176"/>
      <c r="QVY684" s="177"/>
      <c r="QVZ684" s="177"/>
      <c r="QWA684" s="175"/>
      <c r="QWB684" s="175"/>
      <c r="QWC684" s="178"/>
      <c r="QWD684" s="175"/>
      <c r="QWE684" s="176"/>
      <c r="QWF684" s="176"/>
      <c r="QWG684" s="177"/>
      <c r="QWH684" s="177"/>
      <c r="QWI684" s="175"/>
      <c r="QWJ684" s="175"/>
      <c r="QWK684" s="178"/>
      <c r="QWL684" s="175"/>
      <c r="QWM684" s="176"/>
      <c r="QWN684" s="176"/>
      <c r="QWO684" s="177"/>
      <c r="QWP684" s="177"/>
      <c r="QWQ684" s="175"/>
      <c r="QWR684" s="175"/>
      <c r="QWS684" s="178"/>
      <c r="QWT684" s="175"/>
      <c r="QWU684" s="176"/>
      <c r="QWV684" s="176"/>
      <c r="QWW684" s="177"/>
      <c r="QWX684" s="177"/>
      <c r="QWY684" s="175"/>
      <c r="QWZ684" s="175"/>
      <c r="QXA684" s="178"/>
      <c r="QXB684" s="175"/>
      <c r="QXC684" s="176"/>
      <c r="QXD684" s="176"/>
      <c r="QXE684" s="177"/>
      <c r="QXF684" s="177"/>
      <c r="QXG684" s="175"/>
      <c r="QXH684" s="175"/>
      <c r="QXI684" s="178"/>
      <c r="QXJ684" s="175"/>
      <c r="QXK684" s="176"/>
      <c r="QXL684" s="176"/>
      <c r="QXM684" s="177"/>
      <c r="QXN684" s="177"/>
      <c r="QXO684" s="175"/>
      <c r="QXP684" s="175"/>
      <c r="QXQ684" s="178"/>
      <c r="QXR684" s="175"/>
      <c r="QXS684" s="176"/>
      <c r="QXT684" s="176"/>
      <c r="QXU684" s="177"/>
      <c r="QXV684" s="177"/>
      <c r="QXW684" s="175"/>
      <c r="QXX684" s="175"/>
      <c r="QXY684" s="178"/>
      <c r="QXZ684" s="175"/>
      <c r="QYA684" s="176"/>
      <c r="QYB684" s="176"/>
      <c r="QYC684" s="177"/>
      <c r="QYD684" s="177"/>
      <c r="QYE684" s="175"/>
      <c r="QYF684" s="175"/>
      <c r="QYG684" s="178"/>
      <c r="QYH684" s="175"/>
      <c r="QYI684" s="176"/>
      <c r="QYJ684" s="176"/>
      <c r="QYK684" s="177"/>
      <c r="QYL684" s="177"/>
      <c r="QYM684" s="175"/>
      <c r="QYN684" s="175"/>
      <c r="QYO684" s="178"/>
      <c r="QYP684" s="175"/>
      <c r="QYQ684" s="176"/>
      <c r="QYR684" s="176"/>
      <c r="QYS684" s="177"/>
      <c r="QYT684" s="177"/>
      <c r="QYU684" s="175"/>
      <c r="QYV684" s="175"/>
      <c r="QYW684" s="178"/>
      <c r="QYX684" s="175"/>
      <c r="QYY684" s="176"/>
      <c r="QYZ684" s="176"/>
      <c r="QZA684" s="177"/>
      <c r="QZB684" s="177"/>
      <c r="QZC684" s="175"/>
      <c r="QZD684" s="175"/>
      <c r="QZE684" s="178"/>
      <c r="QZF684" s="175"/>
      <c r="QZG684" s="176"/>
      <c r="QZH684" s="176"/>
      <c r="QZI684" s="177"/>
      <c r="QZJ684" s="177"/>
      <c r="QZK684" s="175"/>
      <c r="QZL684" s="175"/>
      <c r="QZM684" s="178"/>
      <c r="QZN684" s="175"/>
      <c r="QZO684" s="176"/>
      <c r="QZP684" s="176"/>
      <c r="QZQ684" s="177"/>
      <c r="QZR684" s="177"/>
      <c r="QZS684" s="175"/>
      <c r="QZT684" s="175"/>
      <c r="QZU684" s="178"/>
      <c r="QZV684" s="175"/>
      <c r="QZW684" s="176"/>
      <c r="QZX684" s="176"/>
      <c r="QZY684" s="177"/>
      <c r="QZZ684" s="177"/>
      <c r="RAA684" s="175"/>
      <c r="RAB684" s="175"/>
      <c r="RAC684" s="178"/>
      <c r="RAD684" s="175"/>
      <c r="RAE684" s="176"/>
      <c r="RAF684" s="176"/>
      <c r="RAG684" s="177"/>
      <c r="RAH684" s="177"/>
      <c r="RAI684" s="175"/>
      <c r="RAJ684" s="175"/>
      <c r="RAK684" s="178"/>
      <c r="RAL684" s="175"/>
      <c r="RAM684" s="176"/>
      <c r="RAN684" s="176"/>
      <c r="RAO684" s="177"/>
      <c r="RAP684" s="177"/>
      <c r="RAQ684" s="175"/>
      <c r="RAR684" s="175"/>
      <c r="RAS684" s="178"/>
      <c r="RAT684" s="175"/>
      <c r="RAU684" s="176"/>
      <c r="RAV684" s="176"/>
      <c r="RAW684" s="177"/>
      <c r="RAX684" s="177"/>
      <c r="RAY684" s="175"/>
      <c r="RAZ684" s="175"/>
      <c r="RBA684" s="178"/>
      <c r="RBB684" s="175"/>
      <c r="RBC684" s="176"/>
      <c r="RBD684" s="176"/>
      <c r="RBE684" s="177"/>
      <c r="RBF684" s="177"/>
      <c r="RBG684" s="175"/>
      <c r="RBH684" s="175"/>
      <c r="RBI684" s="178"/>
      <c r="RBJ684" s="175"/>
      <c r="RBK684" s="176"/>
      <c r="RBL684" s="176"/>
      <c r="RBM684" s="177"/>
      <c r="RBN684" s="177"/>
      <c r="RBO684" s="175"/>
      <c r="RBP684" s="175"/>
      <c r="RBQ684" s="178"/>
      <c r="RBR684" s="175"/>
      <c r="RBS684" s="176"/>
      <c r="RBT684" s="176"/>
      <c r="RBU684" s="177"/>
      <c r="RBV684" s="177"/>
      <c r="RBW684" s="175"/>
      <c r="RBX684" s="175"/>
      <c r="RBY684" s="178"/>
      <c r="RBZ684" s="175"/>
      <c r="RCA684" s="176"/>
      <c r="RCB684" s="176"/>
      <c r="RCC684" s="177"/>
      <c r="RCD684" s="177"/>
      <c r="RCE684" s="175"/>
      <c r="RCF684" s="175"/>
      <c r="RCG684" s="178"/>
      <c r="RCH684" s="175"/>
      <c r="RCI684" s="176"/>
      <c r="RCJ684" s="176"/>
      <c r="RCK684" s="177"/>
      <c r="RCL684" s="177"/>
      <c r="RCM684" s="175"/>
      <c r="RCN684" s="175"/>
      <c r="RCO684" s="178"/>
      <c r="RCP684" s="175"/>
      <c r="RCQ684" s="176"/>
      <c r="RCR684" s="176"/>
      <c r="RCS684" s="177"/>
      <c r="RCT684" s="177"/>
      <c r="RCU684" s="175"/>
      <c r="RCV684" s="175"/>
      <c r="RCW684" s="178"/>
      <c r="RCX684" s="175"/>
      <c r="RCY684" s="176"/>
      <c r="RCZ684" s="176"/>
      <c r="RDA684" s="177"/>
      <c r="RDB684" s="177"/>
      <c r="RDC684" s="175"/>
      <c r="RDD684" s="175"/>
      <c r="RDE684" s="178"/>
      <c r="RDF684" s="175"/>
      <c r="RDG684" s="176"/>
      <c r="RDH684" s="176"/>
      <c r="RDI684" s="177"/>
      <c r="RDJ684" s="177"/>
      <c r="RDK684" s="175"/>
      <c r="RDL684" s="175"/>
      <c r="RDM684" s="178"/>
      <c r="RDN684" s="175"/>
      <c r="RDO684" s="176"/>
      <c r="RDP684" s="176"/>
      <c r="RDQ684" s="177"/>
      <c r="RDR684" s="177"/>
      <c r="RDS684" s="175"/>
      <c r="RDT684" s="175"/>
      <c r="RDU684" s="178"/>
      <c r="RDV684" s="175"/>
      <c r="RDW684" s="176"/>
      <c r="RDX684" s="176"/>
      <c r="RDY684" s="177"/>
      <c r="RDZ684" s="177"/>
      <c r="REA684" s="175"/>
      <c r="REB684" s="175"/>
      <c r="REC684" s="178"/>
      <c r="RED684" s="175"/>
      <c r="REE684" s="176"/>
      <c r="REF684" s="176"/>
      <c r="REG684" s="177"/>
      <c r="REH684" s="177"/>
      <c r="REI684" s="175"/>
      <c r="REJ684" s="175"/>
      <c r="REK684" s="178"/>
      <c r="REL684" s="175"/>
      <c r="REM684" s="176"/>
      <c r="REN684" s="176"/>
      <c r="REO684" s="177"/>
      <c r="REP684" s="177"/>
      <c r="REQ684" s="175"/>
      <c r="RER684" s="175"/>
      <c r="RES684" s="178"/>
      <c r="RET684" s="175"/>
      <c r="REU684" s="176"/>
      <c r="REV684" s="176"/>
      <c r="REW684" s="177"/>
      <c r="REX684" s="177"/>
      <c r="REY684" s="175"/>
      <c r="REZ684" s="175"/>
      <c r="RFA684" s="178"/>
      <c r="RFB684" s="175"/>
      <c r="RFC684" s="176"/>
      <c r="RFD684" s="176"/>
      <c r="RFE684" s="177"/>
      <c r="RFF684" s="177"/>
      <c r="RFG684" s="175"/>
      <c r="RFH684" s="175"/>
      <c r="RFI684" s="178"/>
      <c r="RFJ684" s="175"/>
      <c r="RFK684" s="176"/>
      <c r="RFL684" s="176"/>
      <c r="RFM684" s="177"/>
      <c r="RFN684" s="177"/>
      <c r="RFO684" s="175"/>
      <c r="RFP684" s="175"/>
      <c r="RFQ684" s="178"/>
      <c r="RFR684" s="175"/>
      <c r="RFS684" s="176"/>
      <c r="RFT684" s="176"/>
      <c r="RFU684" s="177"/>
      <c r="RFV684" s="177"/>
      <c r="RFW684" s="175"/>
      <c r="RFX684" s="175"/>
      <c r="RFY684" s="178"/>
      <c r="RFZ684" s="175"/>
      <c r="RGA684" s="176"/>
      <c r="RGB684" s="176"/>
      <c r="RGC684" s="177"/>
      <c r="RGD684" s="177"/>
      <c r="RGE684" s="175"/>
      <c r="RGF684" s="175"/>
      <c r="RGG684" s="178"/>
      <c r="RGH684" s="175"/>
      <c r="RGI684" s="176"/>
      <c r="RGJ684" s="176"/>
      <c r="RGK684" s="177"/>
      <c r="RGL684" s="177"/>
      <c r="RGM684" s="175"/>
      <c r="RGN684" s="175"/>
      <c r="RGO684" s="178"/>
      <c r="RGP684" s="175"/>
      <c r="RGQ684" s="176"/>
      <c r="RGR684" s="176"/>
      <c r="RGS684" s="177"/>
      <c r="RGT684" s="177"/>
      <c r="RGU684" s="175"/>
      <c r="RGV684" s="175"/>
      <c r="RGW684" s="178"/>
      <c r="RGX684" s="175"/>
      <c r="RGY684" s="176"/>
      <c r="RGZ684" s="176"/>
      <c r="RHA684" s="177"/>
      <c r="RHB684" s="177"/>
      <c r="RHC684" s="175"/>
      <c r="RHD684" s="175"/>
      <c r="RHE684" s="178"/>
      <c r="RHF684" s="175"/>
      <c r="RHG684" s="176"/>
      <c r="RHH684" s="176"/>
      <c r="RHI684" s="177"/>
      <c r="RHJ684" s="177"/>
      <c r="RHK684" s="175"/>
      <c r="RHL684" s="175"/>
      <c r="RHM684" s="178"/>
      <c r="RHN684" s="175"/>
      <c r="RHO684" s="176"/>
      <c r="RHP684" s="176"/>
      <c r="RHQ684" s="177"/>
      <c r="RHR684" s="177"/>
      <c r="RHS684" s="175"/>
      <c r="RHT684" s="175"/>
      <c r="RHU684" s="178"/>
      <c r="RHV684" s="175"/>
      <c r="RHW684" s="176"/>
      <c r="RHX684" s="176"/>
      <c r="RHY684" s="177"/>
      <c r="RHZ684" s="177"/>
      <c r="RIA684" s="175"/>
      <c r="RIB684" s="175"/>
      <c r="RIC684" s="178"/>
      <c r="RID684" s="175"/>
      <c r="RIE684" s="176"/>
      <c r="RIF684" s="176"/>
      <c r="RIG684" s="177"/>
      <c r="RIH684" s="177"/>
      <c r="RII684" s="175"/>
      <c r="RIJ684" s="175"/>
      <c r="RIK684" s="178"/>
      <c r="RIL684" s="175"/>
      <c r="RIM684" s="176"/>
      <c r="RIN684" s="176"/>
      <c r="RIO684" s="177"/>
      <c r="RIP684" s="177"/>
      <c r="RIQ684" s="175"/>
      <c r="RIR684" s="175"/>
      <c r="RIS684" s="178"/>
      <c r="RIT684" s="175"/>
      <c r="RIU684" s="176"/>
      <c r="RIV684" s="176"/>
      <c r="RIW684" s="177"/>
      <c r="RIX684" s="177"/>
      <c r="RIY684" s="175"/>
      <c r="RIZ684" s="175"/>
      <c r="RJA684" s="178"/>
      <c r="RJB684" s="175"/>
      <c r="RJC684" s="176"/>
      <c r="RJD684" s="176"/>
      <c r="RJE684" s="177"/>
      <c r="RJF684" s="177"/>
      <c r="RJG684" s="175"/>
      <c r="RJH684" s="175"/>
      <c r="RJI684" s="178"/>
      <c r="RJJ684" s="175"/>
      <c r="RJK684" s="176"/>
      <c r="RJL684" s="176"/>
      <c r="RJM684" s="177"/>
      <c r="RJN684" s="177"/>
      <c r="RJO684" s="175"/>
      <c r="RJP684" s="175"/>
      <c r="RJQ684" s="178"/>
      <c r="RJR684" s="175"/>
      <c r="RJS684" s="176"/>
      <c r="RJT684" s="176"/>
      <c r="RJU684" s="177"/>
      <c r="RJV684" s="177"/>
      <c r="RJW684" s="175"/>
      <c r="RJX684" s="175"/>
      <c r="RJY684" s="178"/>
      <c r="RJZ684" s="175"/>
      <c r="RKA684" s="176"/>
      <c r="RKB684" s="176"/>
      <c r="RKC684" s="177"/>
      <c r="RKD684" s="177"/>
      <c r="RKE684" s="175"/>
      <c r="RKF684" s="175"/>
      <c r="RKG684" s="178"/>
      <c r="RKH684" s="175"/>
      <c r="RKI684" s="176"/>
      <c r="RKJ684" s="176"/>
      <c r="RKK684" s="177"/>
      <c r="RKL684" s="177"/>
      <c r="RKM684" s="175"/>
      <c r="RKN684" s="175"/>
      <c r="RKO684" s="178"/>
      <c r="RKP684" s="175"/>
      <c r="RKQ684" s="176"/>
      <c r="RKR684" s="176"/>
      <c r="RKS684" s="177"/>
      <c r="RKT684" s="177"/>
      <c r="RKU684" s="175"/>
      <c r="RKV684" s="175"/>
      <c r="RKW684" s="178"/>
      <c r="RKX684" s="175"/>
      <c r="RKY684" s="176"/>
      <c r="RKZ684" s="176"/>
      <c r="RLA684" s="177"/>
      <c r="RLB684" s="177"/>
      <c r="RLC684" s="175"/>
      <c r="RLD684" s="175"/>
      <c r="RLE684" s="178"/>
      <c r="RLF684" s="175"/>
      <c r="RLG684" s="176"/>
      <c r="RLH684" s="176"/>
      <c r="RLI684" s="177"/>
      <c r="RLJ684" s="177"/>
      <c r="RLK684" s="175"/>
      <c r="RLL684" s="175"/>
      <c r="RLM684" s="178"/>
      <c r="RLN684" s="175"/>
      <c r="RLO684" s="176"/>
      <c r="RLP684" s="176"/>
      <c r="RLQ684" s="177"/>
      <c r="RLR684" s="177"/>
      <c r="RLS684" s="175"/>
      <c r="RLT684" s="175"/>
      <c r="RLU684" s="178"/>
      <c r="RLV684" s="175"/>
      <c r="RLW684" s="176"/>
      <c r="RLX684" s="176"/>
      <c r="RLY684" s="177"/>
      <c r="RLZ684" s="177"/>
      <c r="RMA684" s="175"/>
      <c r="RMB684" s="175"/>
      <c r="RMC684" s="178"/>
      <c r="RMD684" s="175"/>
      <c r="RME684" s="176"/>
      <c r="RMF684" s="176"/>
      <c r="RMG684" s="177"/>
      <c r="RMH684" s="177"/>
      <c r="RMI684" s="175"/>
      <c r="RMJ684" s="175"/>
      <c r="RMK684" s="178"/>
      <c r="RML684" s="175"/>
      <c r="RMM684" s="176"/>
      <c r="RMN684" s="176"/>
      <c r="RMO684" s="177"/>
      <c r="RMP684" s="177"/>
      <c r="RMQ684" s="175"/>
      <c r="RMR684" s="175"/>
      <c r="RMS684" s="178"/>
      <c r="RMT684" s="175"/>
      <c r="RMU684" s="176"/>
      <c r="RMV684" s="176"/>
      <c r="RMW684" s="177"/>
      <c r="RMX684" s="177"/>
      <c r="RMY684" s="175"/>
      <c r="RMZ684" s="175"/>
      <c r="RNA684" s="178"/>
      <c r="RNB684" s="175"/>
      <c r="RNC684" s="176"/>
      <c r="RND684" s="176"/>
      <c r="RNE684" s="177"/>
      <c r="RNF684" s="177"/>
      <c r="RNG684" s="175"/>
      <c r="RNH684" s="175"/>
      <c r="RNI684" s="178"/>
      <c r="RNJ684" s="175"/>
      <c r="RNK684" s="176"/>
      <c r="RNL684" s="176"/>
      <c r="RNM684" s="177"/>
      <c r="RNN684" s="177"/>
      <c r="RNO684" s="175"/>
      <c r="RNP684" s="175"/>
      <c r="RNQ684" s="178"/>
      <c r="RNR684" s="175"/>
      <c r="RNS684" s="176"/>
      <c r="RNT684" s="176"/>
      <c r="RNU684" s="177"/>
      <c r="RNV684" s="177"/>
      <c r="RNW684" s="175"/>
      <c r="RNX684" s="175"/>
      <c r="RNY684" s="178"/>
      <c r="RNZ684" s="175"/>
      <c r="ROA684" s="176"/>
      <c r="ROB684" s="176"/>
      <c r="ROC684" s="177"/>
      <c r="ROD684" s="177"/>
      <c r="ROE684" s="175"/>
      <c r="ROF684" s="175"/>
      <c r="ROG684" s="178"/>
      <c r="ROH684" s="175"/>
      <c r="ROI684" s="176"/>
      <c r="ROJ684" s="176"/>
      <c r="ROK684" s="177"/>
      <c r="ROL684" s="177"/>
      <c r="ROM684" s="175"/>
      <c r="RON684" s="175"/>
      <c r="ROO684" s="178"/>
      <c r="ROP684" s="175"/>
      <c r="ROQ684" s="176"/>
      <c r="ROR684" s="176"/>
      <c r="ROS684" s="177"/>
      <c r="ROT684" s="177"/>
      <c r="ROU684" s="175"/>
      <c r="ROV684" s="175"/>
      <c r="ROW684" s="178"/>
      <c r="ROX684" s="175"/>
      <c r="ROY684" s="176"/>
      <c r="ROZ684" s="176"/>
      <c r="RPA684" s="177"/>
      <c r="RPB684" s="177"/>
      <c r="RPC684" s="175"/>
      <c r="RPD684" s="175"/>
      <c r="RPE684" s="178"/>
      <c r="RPF684" s="175"/>
      <c r="RPG684" s="176"/>
      <c r="RPH684" s="176"/>
      <c r="RPI684" s="177"/>
      <c r="RPJ684" s="177"/>
      <c r="RPK684" s="175"/>
      <c r="RPL684" s="175"/>
      <c r="RPM684" s="178"/>
      <c r="RPN684" s="175"/>
      <c r="RPO684" s="176"/>
      <c r="RPP684" s="176"/>
      <c r="RPQ684" s="177"/>
      <c r="RPR684" s="177"/>
      <c r="RPS684" s="175"/>
      <c r="RPT684" s="175"/>
      <c r="RPU684" s="178"/>
      <c r="RPV684" s="175"/>
      <c r="RPW684" s="176"/>
      <c r="RPX684" s="176"/>
      <c r="RPY684" s="177"/>
      <c r="RPZ684" s="177"/>
      <c r="RQA684" s="175"/>
      <c r="RQB684" s="175"/>
      <c r="RQC684" s="178"/>
      <c r="RQD684" s="175"/>
      <c r="RQE684" s="176"/>
      <c r="RQF684" s="176"/>
      <c r="RQG684" s="177"/>
      <c r="RQH684" s="177"/>
      <c r="RQI684" s="175"/>
      <c r="RQJ684" s="175"/>
      <c r="RQK684" s="178"/>
      <c r="RQL684" s="175"/>
      <c r="RQM684" s="176"/>
      <c r="RQN684" s="176"/>
      <c r="RQO684" s="177"/>
      <c r="RQP684" s="177"/>
      <c r="RQQ684" s="175"/>
      <c r="RQR684" s="175"/>
      <c r="RQS684" s="178"/>
      <c r="RQT684" s="175"/>
      <c r="RQU684" s="176"/>
      <c r="RQV684" s="176"/>
      <c r="RQW684" s="177"/>
      <c r="RQX684" s="177"/>
      <c r="RQY684" s="175"/>
      <c r="RQZ684" s="175"/>
      <c r="RRA684" s="178"/>
      <c r="RRB684" s="175"/>
      <c r="RRC684" s="176"/>
      <c r="RRD684" s="176"/>
      <c r="RRE684" s="177"/>
      <c r="RRF684" s="177"/>
      <c r="RRG684" s="175"/>
      <c r="RRH684" s="175"/>
      <c r="RRI684" s="178"/>
      <c r="RRJ684" s="175"/>
      <c r="RRK684" s="176"/>
      <c r="RRL684" s="176"/>
      <c r="RRM684" s="177"/>
      <c r="RRN684" s="177"/>
      <c r="RRO684" s="175"/>
      <c r="RRP684" s="175"/>
      <c r="RRQ684" s="178"/>
      <c r="RRR684" s="175"/>
      <c r="RRS684" s="176"/>
      <c r="RRT684" s="176"/>
      <c r="RRU684" s="177"/>
      <c r="RRV684" s="177"/>
      <c r="RRW684" s="175"/>
      <c r="RRX684" s="175"/>
      <c r="RRY684" s="178"/>
      <c r="RRZ684" s="175"/>
      <c r="RSA684" s="176"/>
      <c r="RSB684" s="176"/>
      <c r="RSC684" s="177"/>
      <c r="RSD684" s="177"/>
      <c r="RSE684" s="175"/>
      <c r="RSF684" s="175"/>
      <c r="RSG684" s="178"/>
      <c r="RSH684" s="175"/>
      <c r="RSI684" s="176"/>
      <c r="RSJ684" s="176"/>
      <c r="RSK684" s="177"/>
      <c r="RSL684" s="177"/>
      <c r="RSM684" s="175"/>
      <c r="RSN684" s="175"/>
      <c r="RSO684" s="178"/>
      <c r="RSP684" s="175"/>
      <c r="RSQ684" s="176"/>
      <c r="RSR684" s="176"/>
      <c r="RSS684" s="177"/>
      <c r="RST684" s="177"/>
      <c r="RSU684" s="175"/>
      <c r="RSV684" s="175"/>
      <c r="RSW684" s="178"/>
      <c r="RSX684" s="175"/>
      <c r="RSY684" s="176"/>
      <c r="RSZ684" s="176"/>
      <c r="RTA684" s="177"/>
      <c r="RTB684" s="177"/>
      <c r="RTC684" s="175"/>
      <c r="RTD684" s="175"/>
      <c r="RTE684" s="178"/>
      <c r="RTF684" s="175"/>
      <c r="RTG684" s="176"/>
      <c r="RTH684" s="176"/>
      <c r="RTI684" s="177"/>
      <c r="RTJ684" s="177"/>
      <c r="RTK684" s="175"/>
      <c r="RTL684" s="175"/>
      <c r="RTM684" s="178"/>
      <c r="RTN684" s="175"/>
      <c r="RTO684" s="176"/>
      <c r="RTP684" s="176"/>
      <c r="RTQ684" s="177"/>
      <c r="RTR684" s="177"/>
      <c r="RTS684" s="175"/>
      <c r="RTT684" s="175"/>
      <c r="RTU684" s="178"/>
      <c r="RTV684" s="175"/>
      <c r="RTW684" s="176"/>
      <c r="RTX684" s="176"/>
      <c r="RTY684" s="177"/>
      <c r="RTZ684" s="177"/>
      <c r="RUA684" s="175"/>
      <c r="RUB684" s="175"/>
      <c r="RUC684" s="178"/>
      <c r="RUD684" s="175"/>
      <c r="RUE684" s="176"/>
      <c r="RUF684" s="176"/>
      <c r="RUG684" s="177"/>
      <c r="RUH684" s="177"/>
      <c r="RUI684" s="175"/>
      <c r="RUJ684" s="175"/>
      <c r="RUK684" s="178"/>
      <c r="RUL684" s="175"/>
      <c r="RUM684" s="176"/>
      <c r="RUN684" s="176"/>
      <c r="RUO684" s="177"/>
      <c r="RUP684" s="177"/>
      <c r="RUQ684" s="175"/>
      <c r="RUR684" s="175"/>
      <c r="RUS684" s="178"/>
      <c r="RUT684" s="175"/>
      <c r="RUU684" s="176"/>
      <c r="RUV684" s="176"/>
      <c r="RUW684" s="177"/>
      <c r="RUX684" s="177"/>
      <c r="RUY684" s="175"/>
      <c r="RUZ684" s="175"/>
      <c r="RVA684" s="178"/>
      <c r="RVB684" s="175"/>
      <c r="RVC684" s="176"/>
      <c r="RVD684" s="176"/>
      <c r="RVE684" s="177"/>
      <c r="RVF684" s="177"/>
      <c r="RVG684" s="175"/>
      <c r="RVH684" s="175"/>
      <c r="RVI684" s="178"/>
      <c r="RVJ684" s="175"/>
      <c r="RVK684" s="176"/>
      <c r="RVL684" s="176"/>
      <c r="RVM684" s="177"/>
      <c r="RVN684" s="177"/>
      <c r="RVO684" s="175"/>
      <c r="RVP684" s="175"/>
      <c r="RVQ684" s="178"/>
      <c r="RVR684" s="175"/>
      <c r="RVS684" s="176"/>
      <c r="RVT684" s="176"/>
      <c r="RVU684" s="177"/>
      <c r="RVV684" s="177"/>
      <c r="RVW684" s="175"/>
      <c r="RVX684" s="175"/>
      <c r="RVY684" s="178"/>
      <c r="RVZ684" s="175"/>
      <c r="RWA684" s="176"/>
      <c r="RWB684" s="176"/>
      <c r="RWC684" s="177"/>
      <c r="RWD684" s="177"/>
      <c r="RWE684" s="175"/>
      <c r="RWF684" s="175"/>
      <c r="RWG684" s="178"/>
      <c r="RWH684" s="175"/>
      <c r="RWI684" s="176"/>
      <c r="RWJ684" s="176"/>
      <c r="RWK684" s="177"/>
      <c r="RWL684" s="177"/>
      <c r="RWM684" s="175"/>
      <c r="RWN684" s="175"/>
      <c r="RWO684" s="178"/>
      <c r="RWP684" s="175"/>
      <c r="RWQ684" s="176"/>
      <c r="RWR684" s="176"/>
      <c r="RWS684" s="177"/>
      <c r="RWT684" s="177"/>
      <c r="RWU684" s="175"/>
      <c r="RWV684" s="175"/>
      <c r="RWW684" s="178"/>
      <c r="RWX684" s="175"/>
      <c r="RWY684" s="176"/>
      <c r="RWZ684" s="176"/>
      <c r="RXA684" s="177"/>
      <c r="RXB684" s="177"/>
      <c r="RXC684" s="175"/>
      <c r="RXD684" s="175"/>
      <c r="RXE684" s="178"/>
      <c r="RXF684" s="175"/>
      <c r="RXG684" s="176"/>
      <c r="RXH684" s="176"/>
      <c r="RXI684" s="177"/>
      <c r="RXJ684" s="177"/>
      <c r="RXK684" s="175"/>
      <c r="RXL684" s="175"/>
      <c r="RXM684" s="178"/>
      <c r="RXN684" s="175"/>
      <c r="RXO684" s="176"/>
      <c r="RXP684" s="176"/>
      <c r="RXQ684" s="177"/>
      <c r="RXR684" s="177"/>
      <c r="RXS684" s="175"/>
      <c r="RXT684" s="175"/>
      <c r="RXU684" s="178"/>
      <c r="RXV684" s="175"/>
      <c r="RXW684" s="176"/>
      <c r="RXX684" s="176"/>
      <c r="RXY684" s="177"/>
      <c r="RXZ684" s="177"/>
      <c r="RYA684" s="175"/>
      <c r="RYB684" s="175"/>
      <c r="RYC684" s="178"/>
      <c r="RYD684" s="175"/>
      <c r="RYE684" s="176"/>
      <c r="RYF684" s="176"/>
      <c r="RYG684" s="177"/>
      <c r="RYH684" s="177"/>
      <c r="RYI684" s="175"/>
      <c r="RYJ684" s="175"/>
      <c r="RYK684" s="178"/>
      <c r="RYL684" s="175"/>
      <c r="RYM684" s="176"/>
      <c r="RYN684" s="176"/>
      <c r="RYO684" s="177"/>
      <c r="RYP684" s="177"/>
      <c r="RYQ684" s="175"/>
      <c r="RYR684" s="175"/>
      <c r="RYS684" s="178"/>
      <c r="RYT684" s="175"/>
      <c r="RYU684" s="176"/>
      <c r="RYV684" s="176"/>
      <c r="RYW684" s="177"/>
      <c r="RYX684" s="177"/>
      <c r="RYY684" s="175"/>
      <c r="RYZ684" s="175"/>
      <c r="RZA684" s="178"/>
      <c r="RZB684" s="175"/>
      <c r="RZC684" s="176"/>
      <c r="RZD684" s="176"/>
      <c r="RZE684" s="177"/>
      <c r="RZF684" s="177"/>
      <c r="RZG684" s="175"/>
      <c r="RZH684" s="175"/>
      <c r="RZI684" s="178"/>
      <c r="RZJ684" s="175"/>
      <c r="RZK684" s="176"/>
      <c r="RZL684" s="176"/>
      <c r="RZM684" s="177"/>
      <c r="RZN684" s="177"/>
      <c r="RZO684" s="175"/>
      <c r="RZP684" s="175"/>
      <c r="RZQ684" s="178"/>
      <c r="RZR684" s="175"/>
      <c r="RZS684" s="176"/>
      <c r="RZT684" s="176"/>
      <c r="RZU684" s="177"/>
      <c r="RZV684" s="177"/>
      <c r="RZW684" s="175"/>
      <c r="RZX684" s="175"/>
      <c r="RZY684" s="178"/>
      <c r="RZZ684" s="175"/>
      <c r="SAA684" s="176"/>
      <c r="SAB684" s="176"/>
      <c r="SAC684" s="177"/>
      <c r="SAD684" s="177"/>
      <c r="SAE684" s="175"/>
      <c r="SAF684" s="175"/>
      <c r="SAG684" s="178"/>
      <c r="SAH684" s="175"/>
      <c r="SAI684" s="176"/>
      <c r="SAJ684" s="176"/>
      <c r="SAK684" s="177"/>
      <c r="SAL684" s="177"/>
      <c r="SAM684" s="175"/>
      <c r="SAN684" s="175"/>
      <c r="SAO684" s="178"/>
      <c r="SAP684" s="175"/>
      <c r="SAQ684" s="176"/>
      <c r="SAR684" s="176"/>
      <c r="SAS684" s="177"/>
      <c r="SAT684" s="177"/>
      <c r="SAU684" s="175"/>
      <c r="SAV684" s="175"/>
      <c r="SAW684" s="178"/>
      <c r="SAX684" s="175"/>
      <c r="SAY684" s="176"/>
      <c r="SAZ684" s="176"/>
      <c r="SBA684" s="177"/>
      <c r="SBB684" s="177"/>
      <c r="SBC684" s="175"/>
      <c r="SBD684" s="175"/>
      <c r="SBE684" s="178"/>
      <c r="SBF684" s="175"/>
      <c r="SBG684" s="176"/>
      <c r="SBH684" s="176"/>
      <c r="SBI684" s="177"/>
      <c r="SBJ684" s="177"/>
      <c r="SBK684" s="175"/>
      <c r="SBL684" s="175"/>
      <c r="SBM684" s="178"/>
      <c r="SBN684" s="175"/>
      <c r="SBO684" s="176"/>
      <c r="SBP684" s="176"/>
      <c r="SBQ684" s="177"/>
      <c r="SBR684" s="177"/>
      <c r="SBS684" s="175"/>
      <c r="SBT684" s="175"/>
      <c r="SBU684" s="178"/>
      <c r="SBV684" s="175"/>
      <c r="SBW684" s="176"/>
      <c r="SBX684" s="176"/>
      <c r="SBY684" s="177"/>
      <c r="SBZ684" s="177"/>
      <c r="SCA684" s="175"/>
      <c r="SCB684" s="175"/>
      <c r="SCC684" s="178"/>
      <c r="SCD684" s="175"/>
      <c r="SCE684" s="176"/>
      <c r="SCF684" s="176"/>
      <c r="SCG684" s="177"/>
      <c r="SCH684" s="177"/>
      <c r="SCI684" s="175"/>
      <c r="SCJ684" s="175"/>
      <c r="SCK684" s="178"/>
      <c r="SCL684" s="175"/>
      <c r="SCM684" s="176"/>
      <c r="SCN684" s="176"/>
      <c r="SCO684" s="177"/>
      <c r="SCP684" s="177"/>
      <c r="SCQ684" s="175"/>
      <c r="SCR684" s="175"/>
      <c r="SCS684" s="178"/>
      <c r="SCT684" s="175"/>
      <c r="SCU684" s="176"/>
      <c r="SCV684" s="176"/>
      <c r="SCW684" s="177"/>
      <c r="SCX684" s="177"/>
      <c r="SCY684" s="175"/>
      <c r="SCZ684" s="175"/>
      <c r="SDA684" s="178"/>
      <c r="SDB684" s="175"/>
      <c r="SDC684" s="176"/>
      <c r="SDD684" s="176"/>
      <c r="SDE684" s="177"/>
      <c r="SDF684" s="177"/>
      <c r="SDG684" s="175"/>
      <c r="SDH684" s="175"/>
      <c r="SDI684" s="178"/>
      <c r="SDJ684" s="175"/>
      <c r="SDK684" s="176"/>
      <c r="SDL684" s="176"/>
      <c r="SDM684" s="177"/>
      <c r="SDN684" s="177"/>
      <c r="SDO684" s="175"/>
      <c r="SDP684" s="175"/>
      <c r="SDQ684" s="178"/>
      <c r="SDR684" s="175"/>
      <c r="SDS684" s="176"/>
      <c r="SDT684" s="176"/>
      <c r="SDU684" s="177"/>
      <c r="SDV684" s="177"/>
      <c r="SDW684" s="175"/>
      <c r="SDX684" s="175"/>
      <c r="SDY684" s="178"/>
      <c r="SDZ684" s="175"/>
      <c r="SEA684" s="176"/>
      <c r="SEB684" s="176"/>
      <c r="SEC684" s="177"/>
      <c r="SED684" s="177"/>
      <c r="SEE684" s="175"/>
      <c r="SEF684" s="175"/>
      <c r="SEG684" s="178"/>
      <c r="SEH684" s="175"/>
      <c r="SEI684" s="176"/>
      <c r="SEJ684" s="176"/>
      <c r="SEK684" s="177"/>
      <c r="SEL684" s="177"/>
      <c r="SEM684" s="175"/>
      <c r="SEN684" s="175"/>
      <c r="SEO684" s="178"/>
      <c r="SEP684" s="175"/>
      <c r="SEQ684" s="176"/>
      <c r="SER684" s="176"/>
      <c r="SES684" s="177"/>
      <c r="SET684" s="177"/>
      <c r="SEU684" s="175"/>
      <c r="SEV684" s="175"/>
      <c r="SEW684" s="178"/>
      <c r="SEX684" s="175"/>
      <c r="SEY684" s="176"/>
      <c r="SEZ684" s="176"/>
      <c r="SFA684" s="177"/>
      <c r="SFB684" s="177"/>
      <c r="SFC684" s="175"/>
      <c r="SFD684" s="175"/>
      <c r="SFE684" s="178"/>
      <c r="SFF684" s="175"/>
      <c r="SFG684" s="176"/>
      <c r="SFH684" s="176"/>
      <c r="SFI684" s="177"/>
      <c r="SFJ684" s="177"/>
      <c r="SFK684" s="175"/>
      <c r="SFL684" s="175"/>
      <c r="SFM684" s="178"/>
      <c r="SFN684" s="175"/>
      <c r="SFO684" s="176"/>
      <c r="SFP684" s="176"/>
      <c r="SFQ684" s="177"/>
      <c r="SFR684" s="177"/>
      <c r="SFS684" s="175"/>
      <c r="SFT684" s="175"/>
      <c r="SFU684" s="178"/>
      <c r="SFV684" s="175"/>
      <c r="SFW684" s="176"/>
      <c r="SFX684" s="176"/>
      <c r="SFY684" s="177"/>
      <c r="SFZ684" s="177"/>
      <c r="SGA684" s="175"/>
      <c r="SGB684" s="175"/>
      <c r="SGC684" s="178"/>
      <c r="SGD684" s="175"/>
      <c r="SGE684" s="176"/>
      <c r="SGF684" s="176"/>
      <c r="SGG684" s="177"/>
      <c r="SGH684" s="177"/>
      <c r="SGI684" s="175"/>
      <c r="SGJ684" s="175"/>
      <c r="SGK684" s="178"/>
      <c r="SGL684" s="175"/>
      <c r="SGM684" s="176"/>
      <c r="SGN684" s="176"/>
      <c r="SGO684" s="177"/>
      <c r="SGP684" s="177"/>
      <c r="SGQ684" s="175"/>
      <c r="SGR684" s="175"/>
      <c r="SGS684" s="178"/>
      <c r="SGT684" s="175"/>
      <c r="SGU684" s="176"/>
      <c r="SGV684" s="176"/>
      <c r="SGW684" s="177"/>
      <c r="SGX684" s="177"/>
      <c r="SGY684" s="175"/>
      <c r="SGZ684" s="175"/>
      <c r="SHA684" s="178"/>
      <c r="SHB684" s="175"/>
      <c r="SHC684" s="176"/>
      <c r="SHD684" s="176"/>
      <c r="SHE684" s="177"/>
      <c r="SHF684" s="177"/>
      <c r="SHG684" s="175"/>
      <c r="SHH684" s="175"/>
      <c r="SHI684" s="178"/>
      <c r="SHJ684" s="175"/>
      <c r="SHK684" s="176"/>
      <c r="SHL684" s="176"/>
      <c r="SHM684" s="177"/>
      <c r="SHN684" s="177"/>
      <c r="SHO684" s="175"/>
      <c r="SHP684" s="175"/>
      <c r="SHQ684" s="178"/>
      <c r="SHR684" s="175"/>
      <c r="SHS684" s="176"/>
      <c r="SHT684" s="176"/>
      <c r="SHU684" s="177"/>
      <c r="SHV684" s="177"/>
      <c r="SHW684" s="175"/>
      <c r="SHX684" s="175"/>
      <c r="SHY684" s="178"/>
      <c r="SHZ684" s="175"/>
      <c r="SIA684" s="176"/>
      <c r="SIB684" s="176"/>
      <c r="SIC684" s="177"/>
      <c r="SID684" s="177"/>
      <c r="SIE684" s="175"/>
      <c r="SIF684" s="175"/>
      <c r="SIG684" s="178"/>
      <c r="SIH684" s="175"/>
      <c r="SII684" s="176"/>
      <c r="SIJ684" s="176"/>
      <c r="SIK684" s="177"/>
      <c r="SIL684" s="177"/>
      <c r="SIM684" s="175"/>
      <c r="SIN684" s="175"/>
      <c r="SIO684" s="178"/>
      <c r="SIP684" s="175"/>
      <c r="SIQ684" s="176"/>
      <c r="SIR684" s="176"/>
      <c r="SIS684" s="177"/>
      <c r="SIT684" s="177"/>
      <c r="SIU684" s="175"/>
      <c r="SIV684" s="175"/>
      <c r="SIW684" s="178"/>
      <c r="SIX684" s="175"/>
      <c r="SIY684" s="176"/>
      <c r="SIZ684" s="176"/>
      <c r="SJA684" s="177"/>
      <c r="SJB684" s="177"/>
      <c r="SJC684" s="175"/>
      <c r="SJD684" s="175"/>
      <c r="SJE684" s="178"/>
      <c r="SJF684" s="175"/>
      <c r="SJG684" s="176"/>
      <c r="SJH684" s="176"/>
      <c r="SJI684" s="177"/>
      <c r="SJJ684" s="177"/>
      <c r="SJK684" s="175"/>
      <c r="SJL684" s="175"/>
      <c r="SJM684" s="178"/>
      <c r="SJN684" s="175"/>
      <c r="SJO684" s="176"/>
      <c r="SJP684" s="176"/>
      <c r="SJQ684" s="177"/>
      <c r="SJR684" s="177"/>
      <c r="SJS684" s="175"/>
      <c r="SJT684" s="175"/>
      <c r="SJU684" s="178"/>
      <c r="SJV684" s="175"/>
      <c r="SJW684" s="176"/>
      <c r="SJX684" s="176"/>
      <c r="SJY684" s="177"/>
      <c r="SJZ684" s="177"/>
      <c r="SKA684" s="175"/>
      <c r="SKB684" s="175"/>
      <c r="SKC684" s="178"/>
      <c r="SKD684" s="175"/>
      <c r="SKE684" s="176"/>
      <c r="SKF684" s="176"/>
      <c r="SKG684" s="177"/>
      <c r="SKH684" s="177"/>
      <c r="SKI684" s="175"/>
      <c r="SKJ684" s="175"/>
      <c r="SKK684" s="178"/>
      <c r="SKL684" s="175"/>
      <c r="SKM684" s="176"/>
      <c r="SKN684" s="176"/>
      <c r="SKO684" s="177"/>
      <c r="SKP684" s="177"/>
      <c r="SKQ684" s="175"/>
      <c r="SKR684" s="175"/>
      <c r="SKS684" s="178"/>
      <c r="SKT684" s="175"/>
      <c r="SKU684" s="176"/>
      <c r="SKV684" s="176"/>
      <c r="SKW684" s="177"/>
      <c r="SKX684" s="177"/>
      <c r="SKY684" s="175"/>
      <c r="SKZ684" s="175"/>
      <c r="SLA684" s="178"/>
      <c r="SLB684" s="175"/>
      <c r="SLC684" s="176"/>
      <c r="SLD684" s="176"/>
      <c r="SLE684" s="177"/>
      <c r="SLF684" s="177"/>
      <c r="SLG684" s="175"/>
      <c r="SLH684" s="175"/>
      <c r="SLI684" s="178"/>
      <c r="SLJ684" s="175"/>
      <c r="SLK684" s="176"/>
      <c r="SLL684" s="176"/>
      <c r="SLM684" s="177"/>
      <c r="SLN684" s="177"/>
      <c r="SLO684" s="175"/>
      <c r="SLP684" s="175"/>
      <c r="SLQ684" s="178"/>
      <c r="SLR684" s="175"/>
      <c r="SLS684" s="176"/>
      <c r="SLT684" s="176"/>
      <c r="SLU684" s="177"/>
      <c r="SLV684" s="177"/>
      <c r="SLW684" s="175"/>
      <c r="SLX684" s="175"/>
      <c r="SLY684" s="178"/>
      <c r="SLZ684" s="175"/>
      <c r="SMA684" s="176"/>
      <c r="SMB684" s="176"/>
      <c r="SMC684" s="177"/>
      <c r="SMD684" s="177"/>
      <c r="SME684" s="175"/>
      <c r="SMF684" s="175"/>
      <c r="SMG684" s="178"/>
      <c r="SMH684" s="175"/>
      <c r="SMI684" s="176"/>
      <c r="SMJ684" s="176"/>
      <c r="SMK684" s="177"/>
      <c r="SML684" s="177"/>
      <c r="SMM684" s="175"/>
      <c r="SMN684" s="175"/>
      <c r="SMO684" s="178"/>
      <c r="SMP684" s="175"/>
      <c r="SMQ684" s="176"/>
      <c r="SMR684" s="176"/>
      <c r="SMS684" s="177"/>
      <c r="SMT684" s="177"/>
      <c r="SMU684" s="175"/>
      <c r="SMV684" s="175"/>
      <c r="SMW684" s="178"/>
      <c r="SMX684" s="175"/>
      <c r="SMY684" s="176"/>
      <c r="SMZ684" s="176"/>
      <c r="SNA684" s="177"/>
      <c r="SNB684" s="177"/>
      <c r="SNC684" s="175"/>
      <c r="SND684" s="175"/>
      <c r="SNE684" s="178"/>
      <c r="SNF684" s="175"/>
      <c r="SNG684" s="176"/>
      <c r="SNH684" s="176"/>
      <c r="SNI684" s="177"/>
      <c r="SNJ684" s="177"/>
      <c r="SNK684" s="175"/>
      <c r="SNL684" s="175"/>
      <c r="SNM684" s="178"/>
      <c r="SNN684" s="175"/>
      <c r="SNO684" s="176"/>
      <c r="SNP684" s="176"/>
      <c r="SNQ684" s="177"/>
      <c r="SNR684" s="177"/>
      <c r="SNS684" s="175"/>
      <c r="SNT684" s="175"/>
      <c r="SNU684" s="178"/>
      <c r="SNV684" s="175"/>
      <c r="SNW684" s="176"/>
      <c r="SNX684" s="176"/>
      <c r="SNY684" s="177"/>
      <c r="SNZ684" s="177"/>
      <c r="SOA684" s="175"/>
      <c r="SOB684" s="175"/>
      <c r="SOC684" s="178"/>
      <c r="SOD684" s="175"/>
      <c r="SOE684" s="176"/>
      <c r="SOF684" s="176"/>
      <c r="SOG684" s="177"/>
      <c r="SOH684" s="177"/>
      <c r="SOI684" s="175"/>
      <c r="SOJ684" s="175"/>
      <c r="SOK684" s="178"/>
      <c r="SOL684" s="175"/>
      <c r="SOM684" s="176"/>
      <c r="SON684" s="176"/>
      <c r="SOO684" s="177"/>
      <c r="SOP684" s="177"/>
      <c r="SOQ684" s="175"/>
      <c r="SOR684" s="175"/>
      <c r="SOS684" s="178"/>
      <c r="SOT684" s="175"/>
      <c r="SOU684" s="176"/>
      <c r="SOV684" s="176"/>
      <c r="SOW684" s="177"/>
      <c r="SOX684" s="177"/>
      <c r="SOY684" s="175"/>
      <c r="SOZ684" s="175"/>
      <c r="SPA684" s="178"/>
      <c r="SPB684" s="175"/>
      <c r="SPC684" s="176"/>
      <c r="SPD684" s="176"/>
      <c r="SPE684" s="177"/>
      <c r="SPF684" s="177"/>
      <c r="SPG684" s="175"/>
      <c r="SPH684" s="175"/>
      <c r="SPI684" s="178"/>
      <c r="SPJ684" s="175"/>
      <c r="SPK684" s="176"/>
      <c r="SPL684" s="176"/>
      <c r="SPM684" s="177"/>
      <c r="SPN684" s="177"/>
      <c r="SPO684" s="175"/>
      <c r="SPP684" s="175"/>
      <c r="SPQ684" s="178"/>
      <c r="SPR684" s="175"/>
      <c r="SPS684" s="176"/>
      <c r="SPT684" s="176"/>
      <c r="SPU684" s="177"/>
      <c r="SPV684" s="177"/>
      <c r="SPW684" s="175"/>
      <c r="SPX684" s="175"/>
      <c r="SPY684" s="178"/>
      <c r="SPZ684" s="175"/>
      <c r="SQA684" s="176"/>
      <c r="SQB684" s="176"/>
      <c r="SQC684" s="177"/>
      <c r="SQD684" s="177"/>
      <c r="SQE684" s="175"/>
      <c r="SQF684" s="175"/>
      <c r="SQG684" s="178"/>
      <c r="SQH684" s="175"/>
      <c r="SQI684" s="176"/>
      <c r="SQJ684" s="176"/>
      <c r="SQK684" s="177"/>
      <c r="SQL684" s="177"/>
      <c r="SQM684" s="175"/>
      <c r="SQN684" s="175"/>
      <c r="SQO684" s="178"/>
      <c r="SQP684" s="175"/>
      <c r="SQQ684" s="176"/>
      <c r="SQR684" s="176"/>
      <c r="SQS684" s="177"/>
      <c r="SQT684" s="177"/>
      <c r="SQU684" s="175"/>
      <c r="SQV684" s="175"/>
      <c r="SQW684" s="178"/>
      <c r="SQX684" s="175"/>
      <c r="SQY684" s="176"/>
      <c r="SQZ684" s="176"/>
      <c r="SRA684" s="177"/>
      <c r="SRB684" s="177"/>
      <c r="SRC684" s="175"/>
      <c r="SRD684" s="175"/>
      <c r="SRE684" s="178"/>
      <c r="SRF684" s="175"/>
      <c r="SRG684" s="176"/>
      <c r="SRH684" s="176"/>
      <c r="SRI684" s="177"/>
      <c r="SRJ684" s="177"/>
      <c r="SRK684" s="175"/>
      <c r="SRL684" s="175"/>
      <c r="SRM684" s="178"/>
      <c r="SRN684" s="175"/>
      <c r="SRO684" s="176"/>
      <c r="SRP684" s="176"/>
      <c r="SRQ684" s="177"/>
      <c r="SRR684" s="177"/>
      <c r="SRS684" s="175"/>
      <c r="SRT684" s="175"/>
      <c r="SRU684" s="178"/>
      <c r="SRV684" s="175"/>
      <c r="SRW684" s="176"/>
      <c r="SRX684" s="176"/>
      <c r="SRY684" s="177"/>
      <c r="SRZ684" s="177"/>
      <c r="SSA684" s="175"/>
      <c r="SSB684" s="175"/>
      <c r="SSC684" s="178"/>
      <c r="SSD684" s="175"/>
      <c r="SSE684" s="176"/>
      <c r="SSF684" s="176"/>
      <c r="SSG684" s="177"/>
      <c r="SSH684" s="177"/>
      <c r="SSI684" s="175"/>
      <c r="SSJ684" s="175"/>
      <c r="SSK684" s="178"/>
      <c r="SSL684" s="175"/>
      <c r="SSM684" s="176"/>
      <c r="SSN684" s="176"/>
      <c r="SSO684" s="177"/>
      <c r="SSP684" s="177"/>
      <c r="SSQ684" s="175"/>
      <c r="SSR684" s="175"/>
      <c r="SSS684" s="178"/>
      <c r="SST684" s="175"/>
      <c r="SSU684" s="176"/>
      <c r="SSV684" s="176"/>
      <c r="SSW684" s="177"/>
      <c r="SSX684" s="177"/>
      <c r="SSY684" s="175"/>
      <c r="SSZ684" s="175"/>
      <c r="STA684" s="178"/>
      <c r="STB684" s="175"/>
      <c r="STC684" s="176"/>
      <c r="STD684" s="176"/>
      <c r="STE684" s="177"/>
      <c r="STF684" s="177"/>
      <c r="STG684" s="175"/>
      <c r="STH684" s="175"/>
      <c r="STI684" s="178"/>
      <c r="STJ684" s="175"/>
      <c r="STK684" s="176"/>
      <c r="STL684" s="176"/>
      <c r="STM684" s="177"/>
      <c r="STN684" s="177"/>
      <c r="STO684" s="175"/>
      <c r="STP684" s="175"/>
      <c r="STQ684" s="178"/>
      <c r="STR684" s="175"/>
      <c r="STS684" s="176"/>
      <c r="STT684" s="176"/>
      <c r="STU684" s="177"/>
      <c r="STV684" s="177"/>
      <c r="STW684" s="175"/>
      <c r="STX684" s="175"/>
      <c r="STY684" s="178"/>
      <c r="STZ684" s="175"/>
      <c r="SUA684" s="176"/>
      <c r="SUB684" s="176"/>
      <c r="SUC684" s="177"/>
      <c r="SUD684" s="177"/>
      <c r="SUE684" s="175"/>
      <c r="SUF684" s="175"/>
      <c r="SUG684" s="178"/>
      <c r="SUH684" s="175"/>
      <c r="SUI684" s="176"/>
      <c r="SUJ684" s="176"/>
      <c r="SUK684" s="177"/>
      <c r="SUL684" s="177"/>
      <c r="SUM684" s="175"/>
      <c r="SUN684" s="175"/>
      <c r="SUO684" s="178"/>
      <c r="SUP684" s="175"/>
      <c r="SUQ684" s="176"/>
      <c r="SUR684" s="176"/>
      <c r="SUS684" s="177"/>
      <c r="SUT684" s="177"/>
      <c r="SUU684" s="175"/>
      <c r="SUV684" s="175"/>
      <c r="SUW684" s="178"/>
      <c r="SUX684" s="175"/>
      <c r="SUY684" s="176"/>
      <c r="SUZ684" s="176"/>
      <c r="SVA684" s="177"/>
      <c r="SVB684" s="177"/>
      <c r="SVC684" s="175"/>
      <c r="SVD684" s="175"/>
      <c r="SVE684" s="178"/>
      <c r="SVF684" s="175"/>
      <c r="SVG684" s="176"/>
      <c r="SVH684" s="176"/>
      <c r="SVI684" s="177"/>
      <c r="SVJ684" s="177"/>
      <c r="SVK684" s="175"/>
      <c r="SVL684" s="175"/>
      <c r="SVM684" s="178"/>
      <c r="SVN684" s="175"/>
      <c r="SVO684" s="176"/>
      <c r="SVP684" s="176"/>
      <c r="SVQ684" s="177"/>
      <c r="SVR684" s="177"/>
      <c r="SVS684" s="175"/>
      <c r="SVT684" s="175"/>
      <c r="SVU684" s="178"/>
      <c r="SVV684" s="175"/>
      <c r="SVW684" s="176"/>
      <c r="SVX684" s="176"/>
      <c r="SVY684" s="177"/>
      <c r="SVZ684" s="177"/>
      <c r="SWA684" s="175"/>
      <c r="SWB684" s="175"/>
      <c r="SWC684" s="178"/>
      <c r="SWD684" s="175"/>
      <c r="SWE684" s="176"/>
      <c r="SWF684" s="176"/>
      <c r="SWG684" s="177"/>
      <c r="SWH684" s="177"/>
      <c r="SWI684" s="175"/>
      <c r="SWJ684" s="175"/>
      <c r="SWK684" s="178"/>
      <c r="SWL684" s="175"/>
      <c r="SWM684" s="176"/>
      <c r="SWN684" s="176"/>
      <c r="SWO684" s="177"/>
      <c r="SWP684" s="177"/>
      <c r="SWQ684" s="175"/>
      <c r="SWR684" s="175"/>
      <c r="SWS684" s="178"/>
      <c r="SWT684" s="175"/>
      <c r="SWU684" s="176"/>
      <c r="SWV684" s="176"/>
      <c r="SWW684" s="177"/>
      <c r="SWX684" s="177"/>
      <c r="SWY684" s="175"/>
      <c r="SWZ684" s="175"/>
      <c r="SXA684" s="178"/>
      <c r="SXB684" s="175"/>
      <c r="SXC684" s="176"/>
      <c r="SXD684" s="176"/>
      <c r="SXE684" s="177"/>
      <c r="SXF684" s="177"/>
      <c r="SXG684" s="175"/>
      <c r="SXH684" s="175"/>
      <c r="SXI684" s="178"/>
      <c r="SXJ684" s="175"/>
      <c r="SXK684" s="176"/>
      <c r="SXL684" s="176"/>
      <c r="SXM684" s="177"/>
      <c r="SXN684" s="177"/>
      <c r="SXO684" s="175"/>
      <c r="SXP684" s="175"/>
      <c r="SXQ684" s="178"/>
      <c r="SXR684" s="175"/>
      <c r="SXS684" s="176"/>
      <c r="SXT684" s="176"/>
      <c r="SXU684" s="177"/>
      <c r="SXV684" s="177"/>
      <c r="SXW684" s="175"/>
      <c r="SXX684" s="175"/>
      <c r="SXY684" s="178"/>
      <c r="SXZ684" s="175"/>
      <c r="SYA684" s="176"/>
      <c r="SYB684" s="176"/>
      <c r="SYC684" s="177"/>
      <c r="SYD684" s="177"/>
      <c r="SYE684" s="175"/>
      <c r="SYF684" s="175"/>
      <c r="SYG684" s="178"/>
      <c r="SYH684" s="175"/>
      <c r="SYI684" s="176"/>
      <c r="SYJ684" s="176"/>
      <c r="SYK684" s="177"/>
      <c r="SYL684" s="177"/>
      <c r="SYM684" s="175"/>
      <c r="SYN684" s="175"/>
      <c r="SYO684" s="178"/>
      <c r="SYP684" s="175"/>
      <c r="SYQ684" s="176"/>
      <c r="SYR684" s="176"/>
      <c r="SYS684" s="177"/>
      <c r="SYT684" s="177"/>
      <c r="SYU684" s="175"/>
      <c r="SYV684" s="175"/>
      <c r="SYW684" s="178"/>
      <c r="SYX684" s="175"/>
      <c r="SYY684" s="176"/>
      <c r="SYZ684" s="176"/>
      <c r="SZA684" s="177"/>
      <c r="SZB684" s="177"/>
      <c r="SZC684" s="175"/>
      <c r="SZD684" s="175"/>
      <c r="SZE684" s="178"/>
      <c r="SZF684" s="175"/>
      <c r="SZG684" s="176"/>
      <c r="SZH684" s="176"/>
      <c r="SZI684" s="177"/>
      <c r="SZJ684" s="177"/>
      <c r="SZK684" s="175"/>
      <c r="SZL684" s="175"/>
      <c r="SZM684" s="178"/>
      <c r="SZN684" s="175"/>
      <c r="SZO684" s="176"/>
      <c r="SZP684" s="176"/>
      <c r="SZQ684" s="177"/>
      <c r="SZR684" s="177"/>
      <c r="SZS684" s="175"/>
      <c r="SZT684" s="175"/>
      <c r="SZU684" s="178"/>
      <c r="SZV684" s="175"/>
      <c r="SZW684" s="176"/>
      <c r="SZX684" s="176"/>
      <c r="SZY684" s="177"/>
      <c r="SZZ684" s="177"/>
      <c r="TAA684" s="175"/>
      <c r="TAB684" s="175"/>
      <c r="TAC684" s="178"/>
      <c r="TAD684" s="175"/>
      <c r="TAE684" s="176"/>
      <c r="TAF684" s="176"/>
      <c r="TAG684" s="177"/>
      <c r="TAH684" s="177"/>
      <c r="TAI684" s="175"/>
      <c r="TAJ684" s="175"/>
      <c r="TAK684" s="178"/>
      <c r="TAL684" s="175"/>
      <c r="TAM684" s="176"/>
      <c r="TAN684" s="176"/>
      <c r="TAO684" s="177"/>
      <c r="TAP684" s="177"/>
      <c r="TAQ684" s="175"/>
      <c r="TAR684" s="175"/>
      <c r="TAS684" s="178"/>
      <c r="TAT684" s="175"/>
      <c r="TAU684" s="176"/>
      <c r="TAV684" s="176"/>
      <c r="TAW684" s="177"/>
      <c r="TAX684" s="177"/>
      <c r="TAY684" s="175"/>
      <c r="TAZ684" s="175"/>
      <c r="TBA684" s="178"/>
      <c r="TBB684" s="175"/>
      <c r="TBC684" s="176"/>
      <c r="TBD684" s="176"/>
      <c r="TBE684" s="177"/>
      <c r="TBF684" s="177"/>
      <c r="TBG684" s="175"/>
      <c r="TBH684" s="175"/>
      <c r="TBI684" s="178"/>
      <c r="TBJ684" s="175"/>
      <c r="TBK684" s="176"/>
      <c r="TBL684" s="176"/>
      <c r="TBM684" s="177"/>
      <c r="TBN684" s="177"/>
      <c r="TBO684" s="175"/>
      <c r="TBP684" s="175"/>
      <c r="TBQ684" s="178"/>
      <c r="TBR684" s="175"/>
      <c r="TBS684" s="176"/>
      <c r="TBT684" s="176"/>
      <c r="TBU684" s="177"/>
      <c r="TBV684" s="177"/>
      <c r="TBW684" s="175"/>
      <c r="TBX684" s="175"/>
      <c r="TBY684" s="178"/>
      <c r="TBZ684" s="175"/>
      <c r="TCA684" s="176"/>
      <c r="TCB684" s="176"/>
      <c r="TCC684" s="177"/>
      <c r="TCD684" s="177"/>
      <c r="TCE684" s="175"/>
      <c r="TCF684" s="175"/>
      <c r="TCG684" s="178"/>
      <c r="TCH684" s="175"/>
      <c r="TCI684" s="176"/>
      <c r="TCJ684" s="176"/>
      <c r="TCK684" s="177"/>
      <c r="TCL684" s="177"/>
      <c r="TCM684" s="175"/>
      <c r="TCN684" s="175"/>
      <c r="TCO684" s="178"/>
      <c r="TCP684" s="175"/>
      <c r="TCQ684" s="176"/>
      <c r="TCR684" s="176"/>
      <c r="TCS684" s="177"/>
      <c r="TCT684" s="177"/>
      <c r="TCU684" s="175"/>
      <c r="TCV684" s="175"/>
      <c r="TCW684" s="178"/>
      <c r="TCX684" s="175"/>
      <c r="TCY684" s="176"/>
      <c r="TCZ684" s="176"/>
      <c r="TDA684" s="177"/>
      <c r="TDB684" s="177"/>
      <c r="TDC684" s="175"/>
      <c r="TDD684" s="175"/>
      <c r="TDE684" s="178"/>
      <c r="TDF684" s="175"/>
      <c r="TDG684" s="176"/>
      <c r="TDH684" s="176"/>
      <c r="TDI684" s="177"/>
      <c r="TDJ684" s="177"/>
      <c r="TDK684" s="175"/>
      <c r="TDL684" s="175"/>
      <c r="TDM684" s="178"/>
      <c r="TDN684" s="175"/>
      <c r="TDO684" s="176"/>
      <c r="TDP684" s="176"/>
      <c r="TDQ684" s="177"/>
      <c r="TDR684" s="177"/>
      <c r="TDS684" s="175"/>
      <c r="TDT684" s="175"/>
      <c r="TDU684" s="178"/>
      <c r="TDV684" s="175"/>
      <c r="TDW684" s="176"/>
      <c r="TDX684" s="176"/>
      <c r="TDY684" s="177"/>
      <c r="TDZ684" s="177"/>
      <c r="TEA684" s="175"/>
      <c r="TEB684" s="175"/>
      <c r="TEC684" s="178"/>
      <c r="TED684" s="175"/>
      <c r="TEE684" s="176"/>
      <c r="TEF684" s="176"/>
      <c r="TEG684" s="177"/>
      <c r="TEH684" s="177"/>
      <c r="TEI684" s="175"/>
      <c r="TEJ684" s="175"/>
      <c r="TEK684" s="178"/>
      <c r="TEL684" s="175"/>
      <c r="TEM684" s="176"/>
      <c r="TEN684" s="176"/>
      <c r="TEO684" s="177"/>
      <c r="TEP684" s="177"/>
      <c r="TEQ684" s="175"/>
      <c r="TER684" s="175"/>
      <c r="TES684" s="178"/>
      <c r="TET684" s="175"/>
      <c r="TEU684" s="176"/>
      <c r="TEV684" s="176"/>
      <c r="TEW684" s="177"/>
      <c r="TEX684" s="177"/>
      <c r="TEY684" s="175"/>
      <c r="TEZ684" s="175"/>
      <c r="TFA684" s="178"/>
      <c r="TFB684" s="175"/>
      <c r="TFC684" s="176"/>
      <c r="TFD684" s="176"/>
      <c r="TFE684" s="177"/>
      <c r="TFF684" s="177"/>
      <c r="TFG684" s="175"/>
      <c r="TFH684" s="175"/>
      <c r="TFI684" s="178"/>
      <c r="TFJ684" s="175"/>
      <c r="TFK684" s="176"/>
      <c r="TFL684" s="176"/>
      <c r="TFM684" s="177"/>
      <c r="TFN684" s="177"/>
      <c r="TFO684" s="175"/>
      <c r="TFP684" s="175"/>
      <c r="TFQ684" s="178"/>
      <c r="TFR684" s="175"/>
      <c r="TFS684" s="176"/>
      <c r="TFT684" s="176"/>
      <c r="TFU684" s="177"/>
      <c r="TFV684" s="177"/>
      <c r="TFW684" s="175"/>
      <c r="TFX684" s="175"/>
      <c r="TFY684" s="178"/>
      <c r="TFZ684" s="175"/>
      <c r="TGA684" s="176"/>
      <c r="TGB684" s="176"/>
      <c r="TGC684" s="177"/>
      <c r="TGD684" s="177"/>
      <c r="TGE684" s="175"/>
      <c r="TGF684" s="175"/>
      <c r="TGG684" s="178"/>
      <c r="TGH684" s="175"/>
      <c r="TGI684" s="176"/>
      <c r="TGJ684" s="176"/>
      <c r="TGK684" s="177"/>
      <c r="TGL684" s="177"/>
      <c r="TGM684" s="175"/>
      <c r="TGN684" s="175"/>
      <c r="TGO684" s="178"/>
      <c r="TGP684" s="175"/>
      <c r="TGQ684" s="176"/>
      <c r="TGR684" s="176"/>
      <c r="TGS684" s="177"/>
      <c r="TGT684" s="177"/>
      <c r="TGU684" s="175"/>
      <c r="TGV684" s="175"/>
      <c r="TGW684" s="178"/>
      <c r="TGX684" s="175"/>
      <c r="TGY684" s="176"/>
      <c r="TGZ684" s="176"/>
      <c r="THA684" s="177"/>
      <c r="THB684" s="177"/>
      <c r="THC684" s="175"/>
      <c r="THD684" s="175"/>
      <c r="THE684" s="178"/>
      <c r="THF684" s="175"/>
      <c r="THG684" s="176"/>
      <c r="THH684" s="176"/>
      <c r="THI684" s="177"/>
      <c r="THJ684" s="177"/>
      <c r="THK684" s="175"/>
      <c r="THL684" s="175"/>
      <c r="THM684" s="178"/>
      <c r="THN684" s="175"/>
      <c r="THO684" s="176"/>
      <c r="THP684" s="176"/>
      <c r="THQ684" s="177"/>
      <c r="THR684" s="177"/>
      <c r="THS684" s="175"/>
      <c r="THT684" s="175"/>
      <c r="THU684" s="178"/>
      <c r="THV684" s="175"/>
      <c r="THW684" s="176"/>
      <c r="THX684" s="176"/>
      <c r="THY684" s="177"/>
      <c r="THZ684" s="177"/>
      <c r="TIA684" s="175"/>
      <c r="TIB684" s="175"/>
      <c r="TIC684" s="178"/>
      <c r="TID684" s="175"/>
      <c r="TIE684" s="176"/>
      <c r="TIF684" s="176"/>
      <c r="TIG684" s="177"/>
      <c r="TIH684" s="177"/>
      <c r="TII684" s="175"/>
      <c r="TIJ684" s="175"/>
      <c r="TIK684" s="178"/>
      <c r="TIL684" s="175"/>
      <c r="TIM684" s="176"/>
      <c r="TIN684" s="176"/>
      <c r="TIO684" s="177"/>
      <c r="TIP684" s="177"/>
      <c r="TIQ684" s="175"/>
      <c r="TIR684" s="175"/>
      <c r="TIS684" s="178"/>
      <c r="TIT684" s="175"/>
      <c r="TIU684" s="176"/>
      <c r="TIV684" s="176"/>
      <c r="TIW684" s="177"/>
      <c r="TIX684" s="177"/>
      <c r="TIY684" s="175"/>
      <c r="TIZ684" s="175"/>
      <c r="TJA684" s="178"/>
      <c r="TJB684" s="175"/>
      <c r="TJC684" s="176"/>
      <c r="TJD684" s="176"/>
      <c r="TJE684" s="177"/>
      <c r="TJF684" s="177"/>
      <c r="TJG684" s="175"/>
      <c r="TJH684" s="175"/>
      <c r="TJI684" s="178"/>
      <c r="TJJ684" s="175"/>
      <c r="TJK684" s="176"/>
      <c r="TJL684" s="176"/>
      <c r="TJM684" s="177"/>
      <c r="TJN684" s="177"/>
      <c r="TJO684" s="175"/>
      <c r="TJP684" s="175"/>
      <c r="TJQ684" s="178"/>
      <c r="TJR684" s="175"/>
      <c r="TJS684" s="176"/>
      <c r="TJT684" s="176"/>
      <c r="TJU684" s="177"/>
      <c r="TJV684" s="177"/>
      <c r="TJW684" s="175"/>
      <c r="TJX684" s="175"/>
      <c r="TJY684" s="178"/>
      <c r="TJZ684" s="175"/>
      <c r="TKA684" s="176"/>
      <c r="TKB684" s="176"/>
      <c r="TKC684" s="177"/>
      <c r="TKD684" s="177"/>
      <c r="TKE684" s="175"/>
      <c r="TKF684" s="175"/>
      <c r="TKG684" s="178"/>
      <c r="TKH684" s="175"/>
      <c r="TKI684" s="176"/>
      <c r="TKJ684" s="176"/>
      <c r="TKK684" s="177"/>
      <c r="TKL684" s="177"/>
      <c r="TKM684" s="175"/>
      <c r="TKN684" s="175"/>
      <c r="TKO684" s="178"/>
      <c r="TKP684" s="175"/>
      <c r="TKQ684" s="176"/>
      <c r="TKR684" s="176"/>
      <c r="TKS684" s="177"/>
      <c r="TKT684" s="177"/>
      <c r="TKU684" s="175"/>
      <c r="TKV684" s="175"/>
      <c r="TKW684" s="178"/>
      <c r="TKX684" s="175"/>
      <c r="TKY684" s="176"/>
      <c r="TKZ684" s="176"/>
      <c r="TLA684" s="177"/>
      <c r="TLB684" s="177"/>
      <c r="TLC684" s="175"/>
      <c r="TLD684" s="175"/>
      <c r="TLE684" s="178"/>
      <c r="TLF684" s="175"/>
      <c r="TLG684" s="176"/>
      <c r="TLH684" s="176"/>
      <c r="TLI684" s="177"/>
      <c r="TLJ684" s="177"/>
      <c r="TLK684" s="175"/>
      <c r="TLL684" s="175"/>
      <c r="TLM684" s="178"/>
      <c r="TLN684" s="175"/>
      <c r="TLO684" s="176"/>
      <c r="TLP684" s="176"/>
      <c r="TLQ684" s="177"/>
      <c r="TLR684" s="177"/>
      <c r="TLS684" s="175"/>
      <c r="TLT684" s="175"/>
      <c r="TLU684" s="178"/>
      <c r="TLV684" s="175"/>
      <c r="TLW684" s="176"/>
      <c r="TLX684" s="176"/>
      <c r="TLY684" s="177"/>
      <c r="TLZ684" s="177"/>
      <c r="TMA684" s="175"/>
      <c r="TMB684" s="175"/>
      <c r="TMC684" s="178"/>
      <c r="TMD684" s="175"/>
      <c r="TME684" s="176"/>
      <c r="TMF684" s="176"/>
      <c r="TMG684" s="177"/>
      <c r="TMH684" s="177"/>
      <c r="TMI684" s="175"/>
      <c r="TMJ684" s="175"/>
      <c r="TMK684" s="178"/>
      <c r="TML684" s="175"/>
      <c r="TMM684" s="176"/>
      <c r="TMN684" s="176"/>
      <c r="TMO684" s="177"/>
      <c r="TMP684" s="177"/>
      <c r="TMQ684" s="175"/>
      <c r="TMR684" s="175"/>
      <c r="TMS684" s="178"/>
      <c r="TMT684" s="175"/>
      <c r="TMU684" s="176"/>
      <c r="TMV684" s="176"/>
      <c r="TMW684" s="177"/>
      <c r="TMX684" s="177"/>
      <c r="TMY684" s="175"/>
      <c r="TMZ684" s="175"/>
      <c r="TNA684" s="178"/>
      <c r="TNB684" s="175"/>
      <c r="TNC684" s="176"/>
      <c r="TND684" s="176"/>
      <c r="TNE684" s="177"/>
      <c r="TNF684" s="177"/>
      <c r="TNG684" s="175"/>
      <c r="TNH684" s="175"/>
      <c r="TNI684" s="178"/>
      <c r="TNJ684" s="175"/>
      <c r="TNK684" s="176"/>
      <c r="TNL684" s="176"/>
      <c r="TNM684" s="177"/>
      <c r="TNN684" s="177"/>
      <c r="TNO684" s="175"/>
      <c r="TNP684" s="175"/>
      <c r="TNQ684" s="178"/>
      <c r="TNR684" s="175"/>
      <c r="TNS684" s="176"/>
      <c r="TNT684" s="176"/>
      <c r="TNU684" s="177"/>
      <c r="TNV684" s="177"/>
      <c r="TNW684" s="175"/>
      <c r="TNX684" s="175"/>
      <c r="TNY684" s="178"/>
      <c r="TNZ684" s="175"/>
      <c r="TOA684" s="176"/>
      <c r="TOB684" s="176"/>
      <c r="TOC684" s="177"/>
      <c r="TOD684" s="177"/>
      <c r="TOE684" s="175"/>
      <c r="TOF684" s="175"/>
      <c r="TOG684" s="178"/>
      <c r="TOH684" s="175"/>
      <c r="TOI684" s="176"/>
      <c r="TOJ684" s="176"/>
      <c r="TOK684" s="177"/>
      <c r="TOL684" s="177"/>
      <c r="TOM684" s="175"/>
      <c r="TON684" s="175"/>
      <c r="TOO684" s="178"/>
      <c r="TOP684" s="175"/>
      <c r="TOQ684" s="176"/>
      <c r="TOR684" s="176"/>
      <c r="TOS684" s="177"/>
      <c r="TOT684" s="177"/>
      <c r="TOU684" s="175"/>
      <c r="TOV684" s="175"/>
      <c r="TOW684" s="178"/>
      <c r="TOX684" s="175"/>
      <c r="TOY684" s="176"/>
      <c r="TOZ684" s="176"/>
      <c r="TPA684" s="177"/>
      <c r="TPB684" s="177"/>
      <c r="TPC684" s="175"/>
      <c r="TPD684" s="175"/>
      <c r="TPE684" s="178"/>
      <c r="TPF684" s="175"/>
      <c r="TPG684" s="176"/>
      <c r="TPH684" s="176"/>
      <c r="TPI684" s="177"/>
      <c r="TPJ684" s="177"/>
      <c r="TPK684" s="175"/>
      <c r="TPL684" s="175"/>
      <c r="TPM684" s="178"/>
      <c r="TPN684" s="175"/>
      <c r="TPO684" s="176"/>
      <c r="TPP684" s="176"/>
      <c r="TPQ684" s="177"/>
      <c r="TPR684" s="177"/>
      <c r="TPS684" s="175"/>
      <c r="TPT684" s="175"/>
      <c r="TPU684" s="178"/>
      <c r="TPV684" s="175"/>
      <c r="TPW684" s="176"/>
      <c r="TPX684" s="176"/>
      <c r="TPY684" s="177"/>
      <c r="TPZ684" s="177"/>
      <c r="TQA684" s="175"/>
      <c r="TQB684" s="175"/>
      <c r="TQC684" s="178"/>
      <c r="TQD684" s="175"/>
      <c r="TQE684" s="176"/>
      <c r="TQF684" s="176"/>
      <c r="TQG684" s="177"/>
      <c r="TQH684" s="177"/>
      <c r="TQI684" s="175"/>
      <c r="TQJ684" s="175"/>
      <c r="TQK684" s="178"/>
      <c r="TQL684" s="175"/>
      <c r="TQM684" s="176"/>
      <c r="TQN684" s="176"/>
      <c r="TQO684" s="177"/>
      <c r="TQP684" s="177"/>
      <c r="TQQ684" s="175"/>
      <c r="TQR684" s="175"/>
      <c r="TQS684" s="178"/>
      <c r="TQT684" s="175"/>
      <c r="TQU684" s="176"/>
      <c r="TQV684" s="176"/>
      <c r="TQW684" s="177"/>
      <c r="TQX684" s="177"/>
      <c r="TQY684" s="175"/>
      <c r="TQZ684" s="175"/>
      <c r="TRA684" s="178"/>
      <c r="TRB684" s="175"/>
      <c r="TRC684" s="176"/>
      <c r="TRD684" s="176"/>
      <c r="TRE684" s="177"/>
      <c r="TRF684" s="177"/>
      <c r="TRG684" s="175"/>
      <c r="TRH684" s="175"/>
      <c r="TRI684" s="178"/>
      <c r="TRJ684" s="175"/>
      <c r="TRK684" s="176"/>
      <c r="TRL684" s="176"/>
      <c r="TRM684" s="177"/>
      <c r="TRN684" s="177"/>
      <c r="TRO684" s="175"/>
      <c r="TRP684" s="175"/>
      <c r="TRQ684" s="178"/>
      <c r="TRR684" s="175"/>
      <c r="TRS684" s="176"/>
      <c r="TRT684" s="176"/>
      <c r="TRU684" s="177"/>
      <c r="TRV684" s="177"/>
      <c r="TRW684" s="175"/>
      <c r="TRX684" s="175"/>
      <c r="TRY684" s="178"/>
      <c r="TRZ684" s="175"/>
      <c r="TSA684" s="176"/>
      <c r="TSB684" s="176"/>
      <c r="TSC684" s="177"/>
      <c r="TSD684" s="177"/>
      <c r="TSE684" s="175"/>
      <c r="TSF684" s="175"/>
      <c r="TSG684" s="178"/>
      <c r="TSH684" s="175"/>
      <c r="TSI684" s="176"/>
      <c r="TSJ684" s="176"/>
      <c r="TSK684" s="177"/>
      <c r="TSL684" s="177"/>
      <c r="TSM684" s="175"/>
      <c r="TSN684" s="175"/>
      <c r="TSO684" s="178"/>
      <c r="TSP684" s="175"/>
      <c r="TSQ684" s="176"/>
      <c r="TSR684" s="176"/>
      <c r="TSS684" s="177"/>
      <c r="TST684" s="177"/>
      <c r="TSU684" s="175"/>
      <c r="TSV684" s="175"/>
      <c r="TSW684" s="178"/>
      <c r="TSX684" s="175"/>
      <c r="TSY684" s="176"/>
      <c r="TSZ684" s="176"/>
      <c r="TTA684" s="177"/>
      <c r="TTB684" s="177"/>
      <c r="TTC684" s="175"/>
      <c r="TTD684" s="175"/>
      <c r="TTE684" s="178"/>
      <c r="TTF684" s="175"/>
      <c r="TTG684" s="176"/>
      <c r="TTH684" s="176"/>
      <c r="TTI684" s="177"/>
      <c r="TTJ684" s="177"/>
      <c r="TTK684" s="175"/>
      <c r="TTL684" s="175"/>
      <c r="TTM684" s="178"/>
      <c r="TTN684" s="175"/>
      <c r="TTO684" s="176"/>
      <c r="TTP684" s="176"/>
      <c r="TTQ684" s="177"/>
      <c r="TTR684" s="177"/>
      <c r="TTS684" s="175"/>
      <c r="TTT684" s="175"/>
      <c r="TTU684" s="178"/>
      <c r="TTV684" s="175"/>
      <c r="TTW684" s="176"/>
      <c r="TTX684" s="176"/>
      <c r="TTY684" s="177"/>
      <c r="TTZ684" s="177"/>
      <c r="TUA684" s="175"/>
      <c r="TUB684" s="175"/>
      <c r="TUC684" s="178"/>
      <c r="TUD684" s="175"/>
      <c r="TUE684" s="176"/>
      <c r="TUF684" s="176"/>
      <c r="TUG684" s="177"/>
      <c r="TUH684" s="177"/>
      <c r="TUI684" s="175"/>
      <c r="TUJ684" s="175"/>
      <c r="TUK684" s="178"/>
      <c r="TUL684" s="175"/>
      <c r="TUM684" s="176"/>
      <c r="TUN684" s="176"/>
      <c r="TUO684" s="177"/>
      <c r="TUP684" s="177"/>
      <c r="TUQ684" s="175"/>
      <c r="TUR684" s="175"/>
      <c r="TUS684" s="178"/>
      <c r="TUT684" s="175"/>
      <c r="TUU684" s="176"/>
      <c r="TUV684" s="176"/>
      <c r="TUW684" s="177"/>
      <c r="TUX684" s="177"/>
      <c r="TUY684" s="175"/>
      <c r="TUZ684" s="175"/>
      <c r="TVA684" s="178"/>
      <c r="TVB684" s="175"/>
      <c r="TVC684" s="176"/>
      <c r="TVD684" s="176"/>
      <c r="TVE684" s="177"/>
      <c r="TVF684" s="177"/>
      <c r="TVG684" s="175"/>
      <c r="TVH684" s="175"/>
      <c r="TVI684" s="178"/>
      <c r="TVJ684" s="175"/>
      <c r="TVK684" s="176"/>
      <c r="TVL684" s="176"/>
      <c r="TVM684" s="177"/>
      <c r="TVN684" s="177"/>
      <c r="TVO684" s="175"/>
      <c r="TVP684" s="175"/>
      <c r="TVQ684" s="178"/>
      <c r="TVR684" s="175"/>
      <c r="TVS684" s="176"/>
      <c r="TVT684" s="176"/>
      <c r="TVU684" s="177"/>
      <c r="TVV684" s="177"/>
      <c r="TVW684" s="175"/>
      <c r="TVX684" s="175"/>
      <c r="TVY684" s="178"/>
      <c r="TVZ684" s="175"/>
      <c r="TWA684" s="176"/>
      <c r="TWB684" s="176"/>
      <c r="TWC684" s="177"/>
      <c r="TWD684" s="177"/>
      <c r="TWE684" s="175"/>
      <c r="TWF684" s="175"/>
      <c r="TWG684" s="178"/>
      <c r="TWH684" s="175"/>
      <c r="TWI684" s="176"/>
      <c r="TWJ684" s="176"/>
      <c r="TWK684" s="177"/>
      <c r="TWL684" s="177"/>
      <c r="TWM684" s="175"/>
      <c r="TWN684" s="175"/>
      <c r="TWO684" s="178"/>
      <c r="TWP684" s="175"/>
      <c r="TWQ684" s="176"/>
      <c r="TWR684" s="176"/>
      <c r="TWS684" s="177"/>
      <c r="TWT684" s="177"/>
      <c r="TWU684" s="175"/>
      <c r="TWV684" s="175"/>
      <c r="TWW684" s="178"/>
      <c r="TWX684" s="175"/>
      <c r="TWY684" s="176"/>
      <c r="TWZ684" s="176"/>
      <c r="TXA684" s="177"/>
      <c r="TXB684" s="177"/>
      <c r="TXC684" s="175"/>
      <c r="TXD684" s="175"/>
      <c r="TXE684" s="178"/>
      <c r="TXF684" s="175"/>
      <c r="TXG684" s="176"/>
      <c r="TXH684" s="176"/>
      <c r="TXI684" s="177"/>
      <c r="TXJ684" s="177"/>
      <c r="TXK684" s="175"/>
      <c r="TXL684" s="175"/>
      <c r="TXM684" s="178"/>
      <c r="TXN684" s="175"/>
      <c r="TXO684" s="176"/>
      <c r="TXP684" s="176"/>
      <c r="TXQ684" s="177"/>
      <c r="TXR684" s="177"/>
      <c r="TXS684" s="175"/>
      <c r="TXT684" s="175"/>
      <c r="TXU684" s="178"/>
      <c r="TXV684" s="175"/>
      <c r="TXW684" s="176"/>
      <c r="TXX684" s="176"/>
      <c r="TXY684" s="177"/>
      <c r="TXZ684" s="177"/>
      <c r="TYA684" s="175"/>
      <c r="TYB684" s="175"/>
      <c r="TYC684" s="178"/>
      <c r="TYD684" s="175"/>
      <c r="TYE684" s="176"/>
      <c r="TYF684" s="176"/>
      <c r="TYG684" s="177"/>
      <c r="TYH684" s="177"/>
      <c r="TYI684" s="175"/>
      <c r="TYJ684" s="175"/>
      <c r="TYK684" s="178"/>
      <c r="TYL684" s="175"/>
      <c r="TYM684" s="176"/>
      <c r="TYN684" s="176"/>
      <c r="TYO684" s="177"/>
      <c r="TYP684" s="177"/>
      <c r="TYQ684" s="175"/>
      <c r="TYR684" s="175"/>
      <c r="TYS684" s="178"/>
      <c r="TYT684" s="175"/>
      <c r="TYU684" s="176"/>
      <c r="TYV684" s="176"/>
      <c r="TYW684" s="177"/>
      <c r="TYX684" s="177"/>
      <c r="TYY684" s="175"/>
      <c r="TYZ684" s="175"/>
      <c r="TZA684" s="178"/>
      <c r="TZB684" s="175"/>
      <c r="TZC684" s="176"/>
      <c r="TZD684" s="176"/>
      <c r="TZE684" s="177"/>
      <c r="TZF684" s="177"/>
      <c r="TZG684" s="175"/>
      <c r="TZH684" s="175"/>
      <c r="TZI684" s="178"/>
      <c r="TZJ684" s="175"/>
      <c r="TZK684" s="176"/>
      <c r="TZL684" s="176"/>
      <c r="TZM684" s="177"/>
      <c r="TZN684" s="177"/>
      <c r="TZO684" s="175"/>
      <c r="TZP684" s="175"/>
      <c r="TZQ684" s="178"/>
      <c r="TZR684" s="175"/>
      <c r="TZS684" s="176"/>
      <c r="TZT684" s="176"/>
      <c r="TZU684" s="177"/>
      <c r="TZV684" s="177"/>
      <c r="TZW684" s="175"/>
      <c r="TZX684" s="175"/>
      <c r="TZY684" s="178"/>
      <c r="TZZ684" s="175"/>
      <c r="UAA684" s="176"/>
      <c r="UAB684" s="176"/>
      <c r="UAC684" s="177"/>
      <c r="UAD684" s="177"/>
      <c r="UAE684" s="175"/>
      <c r="UAF684" s="175"/>
      <c r="UAG684" s="178"/>
      <c r="UAH684" s="175"/>
      <c r="UAI684" s="176"/>
      <c r="UAJ684" s="176"/>
      <c r="UAK684" s="177"/>
      <c r="UAL684" s="177"/>
      <c r="UAM684" s="175"/>
      <c r="UAN684" s="175"/>
      <c r="UAO684" s="178"/>
      <c r="UAP684" s="175"/>
      <c r="UAQ684" s="176"/>
      <c r="UAR684" s="176"/>
      <c r="UAS684" s="177"/>
      <c r="UAT684" s="177"/>
      <c r="UAU684" s="175"/>
      <c r="UAV684" s="175"/>
      <c r="UAW684" s="178"/>
      <c r="UAX684" s="175"/>
      <c r="UAY684" s="176"/>
      <c r="UAZ684" s="176"/>
      <c r="UBA684" s="177"/>
      <c r="UBB684" s="177"/>
      <c r="UBC684" s="175"/>
      <c r="UBD684" s="175"/>
      <c r="UBE684" s="178"/>
      <c r="UBF684" s="175"/>
      <c r="UBG684" s="176"/>
      <c r="UBH684" s="176"/>
      <c r="UBI684" s="177"/>
      <c r="UBJ684" s="177"/>
      <c r="UBK684" s="175"/>
      <c r="UBL684" s="175"/>
      <c r="UBM684" s="178"/>
      <c r="UBN684" s="175"/>
      <c r="UBO684" s="176"/>
      <c r="UBP684" s="176"/>
      <c r="UBQ684" s="177"/>
      <c r="UBR684" s="177"/>
      <c r="UBS684" s="175"/>
      <c r="UBT684" s="175"/>
      <c r="UBU684" s="178"/>
      <c r="UBV684" s="175"/>
      <c r="UBW684" s="176"/>
      <c r="UBX684" s="176"/>
      <c r="UBY684" s="177"/>
      <c r="UBZ684" s="177"/>
      <c r="UCA684" s="175"/>
      <c r="UCB684" s="175"/>
      <c r="UCC684" s="178"/>
      <c r="UCD684" s="175"/>
      <c r="UCE684" s="176"/>
      <c r="UCF684" s="176"/>
      <c r="UCG684" s="177"/>
      <c r="UCH684" s="177"/>
      <c r="UCI684" s="175"/>
      <c r="UCJ684" s="175"/>
      <c r="UCK684" s="178"/>
      <c r="UCL684" s="175"/>
      <c r="UCM684" s="176"/>
      <c r="UCN684" s="176"/>
      <c r="UCO684" s="177"/>
      <c r="UCP684" s="177"/>
      <c r="UCQ684" s="175"/>
      <c r="UCR684" s="175"/>
      <c r="UCS684" s="178"/>
      <c r="UCT684" s="175"/>
      <c r="UCU684" s="176"/>
      <c r="UCV684" s="176"/>
      <c r="UCW684" s="177"/>
      <c r="UCX684" s="177"/>
      <c r="UCY684" s="175"/>
      <c r="UCZ684" s="175"/>
      <c r="UDA684" s="178"/>
      <c r="UDB684" s="175"/>
      <c r="UDC684" s="176"/>
      <c r="UDD684" s="176"/>
      <c r="UDE684" s="177"/>
      <c r="UDF684" s="177"/>
      <c r="UDG684" s="175"/>
      <c r="UDH684" s="175"/>
      <c r="UDI684" s="178"/>
      <c r="UDJ684" s="175"/>
      <c r="UDK684" s="176"/>
      <c r="UDL684" s="176"/>
      <c r="UDM684" s="177"/>
      <c r="UDN684" s="177"/>
      <c r="UDO684" s="175"/>
      <c r="UDP684" s="175"/>
      <c r="UDQ684" s="178"/>
      <c r="UDR684" s="175"/>
      <c r="UDS684" s="176"/>
      <c r="UDT684" s="176"/>
      <c r="UDU684" s="177"/>
      <c r="UDV684" s="177"/>
      <c r="UDW684" s="175"/>
      <c r="UDX684" s="175"/>
      <c r="UDY684" s="178"/>
      <c r="UDZ684" s="175"/>
      <c r="UEA684" s="176"/>
      <c r="UEB684" s="176"/>
      <c r="UEC684" s="177"/>
      <c r="UED684" s="177"/>
      <c r="UEE684" s="175"/>
      <c r="UEF684" s="175"/>
      <c r="UEG684" s="178"/>
      <c r="UEH684" s="175"/>
      <c r="UEI684" s="176"/>
      <c r="UEJ684" s="176"/>
      <c r="UEK684" s="177"/>
      <c r="UEL684" s="177"/>
      <c r="UEM684" s="175"/>
      <c r="UEN684" s="175"/>
      <c r="UEO684" s="178"/>
      <c r="UEP684" s="175"/>
      <c r="UEQ684" s="176"/>
      <c r="UER684" s="176"/>
      <c r="UES684" s="177"/>
      <c r="UET684" s="177"/>
      <c r="UEU684" s="175"/>
      <c r="UEV684" s="175"/>
      <c r="UEW684" s="178"/>
      <c r="UEX684" s="175"/>
      <c r="UEY684" s="176"/>
      <c r="UEZ684" s="176"/>
      <c r="UFA684" s="177"/>
      <c r="UFB684" s="177"/>
      <c r="UFC684" s="175"/>
      <c r="UFD684" s="175"/>
      <c r="UFE684" s="178"/>
      <c r="UFF684" s="175"/>
      <c r="UFG684" s="176"/>
      <c r="UFH684" s="176"/>
      <c r="UFI684" s="177"/>
      <c r="UFJ684" s="177"/>
      <c r="UFK684" s="175"/>
      <c r="UFL684" s="175"/>
      <c r="UFM684" s="178"/>
      <c r="UFN684" s="175"/>
      <c r="UFO684" s="176"/>
      <c r="UFP684" s="176"/>
      <c r="UFQ684" s="177"/>
      <c r="UFR684" s="177"/>
      <c r="UFS684" s="175"/>
      <c r="UFT684" s="175"/>
      <c r="UFU684" s="178"/>
      <c r="UFV684" s="175"/>
      <c r="UFW684" s="176"/>
      <c r="UFX684" s="176"/>
      <c r="UFY684" s="177"/>
      <c r="UFZ684" s="177"/>
      <c r="UGA684" s="175"/>
      <c r="UGB684" s="175"/>
      <c r="UGC684" s="178"/>
      <c r="UGD684" s="175"/>
      <c r="UGE684" s="176"/>
      <c r="UGF684" s="176"/>
      <c r="UGG684" s="177"/>
      <c r="UGH684" s="177"/>
      <c r="UGI684" s="175"/>
      <c r="UGJ684" s="175"/>
      <c r="UGK684" s="178"/>
      <c r="UGL684" s="175"/>
      <c r="UGM684" s="176"/>
      <c r="UGN684" s="176"/>
      <c r="UGO684" s="177"/>
      <c r="UGP684" s="177"/>
      <c r="UGQ684" s="175"/>
      <c r="UGR684" s="175"/>
      <c r="UGS684" s="178"/>
      <c r="UGT684" s="175"/>
      <c r="UGU684" s="176"/>
      <c r="UGV684" s="176"/>
      <c r="UGW684" s="177"/>
      <c r="UGX684" s="177"/>
      <c r="UGY684" s="175"/>
      <c r="UGZ684" s="175"/>
      <c r="UHA684" s="178"/>
      <c r="UHB684" s="175"/>
      <c r="UHC684" s="176"/>
      <c r="UHD684" s="176"/>
      <c r="UHE684" s="177"/>
      <c r="UHF684" s="177"/>
      <c r="UHG684" s="175"/>
      <c r="UHH684" s="175"/>
      <c r="UHI684" s="178"/>
      <c r="UHJ684" s="175"/>
      <c r="UHK684" s="176"/>
      <c r="UHL684" s="176"/>
      <c r="UHM684" s="177"/>
      <c r="UHN684" s="177"/>
      <c r="UHO684" s="175"/>
      <c r="UHP684" s="175"/>
      <c r="UHQ684" s="178"/>
      <c r="UHR684" s="175"/>
      <c r="UHS684" s="176"/>
      <c r="UHT684" s="176"/>
      <c r="UHU684" s="177"/>
      <c r="UHV684" s="177"/>
      <c r="UHW684" s="175"/>
      <c r="UHX684" s="175"/>
      <c r="UHY684" s="178"/>
      <c r="UHZ684" s="175"/>
      <c r="UIA684" s="176"/>
      <c r="UIB684" s="176"/>
      <c r="UIC684" s="177"/>
      <c r="UID684" s="177"/>
      <c r="UIE684" s="175"/>
      <c r="UIF684" s="175"/>
      <c r="UIG684" s="178"/>
      <c r="UIH684" s="175"/>
      <c r="UII684" s="176"/>
      <c r="UIJ684" s="176"/>
      <c r="UIK684" s="177"/>
      <c r="UIL684" s="177"/>
      <c r="UIM684" s="175"/>
      <c r="UIN684" s="175"/>
      <c r="UIO684" s="178"/>
      <c r="UIP684" s="175"/>
      <c r="UIQ684" s="176"/>
      <c r="UIR684" s="176"/>
      <c r="UIS684" s="177"/>
      <c r="UIT684" s="177"/>
      <c r="UIU684" s="175"/>
      <c r="UIV684" s="175"/>
      <c r="UIW684" s="178"/>
      <c r="UIX684" s="175"/>
      <c r="UIY684" s="176"/>
      <c r="UIZ684" s="176"/>
      <c r="UJA684" s="177"/>
      <c r="UJB684" s="177"/>
      <c r="UJC684" s="175"/>
      <c r="UJD684" s="175"/>
      <c r="UJE684" s="178"/>
      <c r="UJF684" s="175"/>
      <c r="UJG684" s="176"/>
      <c r="UJH684" s="176"/>
      <c r="UJI684" s="177"/>
      <c r="UJJ684" s="177"/>
      <c r="UJK684" s="175"/>
      <c r="UJL684" s="175"/>
      <c r="UJM684" s="178"/>
      <c r="UJN684" s="175"/>
      <c r="UJO684" s="176"/>
      <c r="UJP684" s="176"/>
      <c r="UJQ684" s="177"/>
      <c r="UJR684" s="177"/>
      <c r="UJS684" s="175"/>
      <c r="UJT684" s="175"/>
      <c r="UJU684" s="178"/>
      <c r="UJV684" s="175"/>
      <c r="UJW684" s="176"/>
      <c r="UJX684" s="176"/>
      <c r="UJY684" s="177"/>
      <c r="UJZ684" s="177"/>
      <c r="UKA684" s="175"/>
      <c r="UKB684" s="175"/>
      <c r="UKC684" s="178"/>
      <c r="UKD684" s="175"/>
      <c r="UKE684" s="176"/>
      <c r="UKF684" s="176"/>
      <c r="UKG684" s="177"/>
      <c r="UKH684" s="177"/>
      <c r="UKI684" s="175"/>
      <c r="UKJ684" s="175"/>
      <c r="UKK684" s="178"/>
      <c r="UKL684" s="175"/>
      <c r="UKM684" s="176"/>
      <c r="UKN684" s="176"/>
      <c r="UKO684" s="177"/>
      <c r="UKP684" s="177"/>
      <c r="UKQ684" s="175"/>
      <c r="UKR684" s="175"/>
      <c r="UKS684" s="178"/>
      <c r="UKT684" s="175"/>
      <c r="UKU684" s="176"/>
      <c r="UKV684" s="176"/>
      <c r="UKW684" s="177"/>
      <c r="UKX684" s="177"/>
      <c r="UKY684" s="175"/>
      <c r="UKZ684" s="175"/>
      <c r="ULA684" s="178"/>
      <c r="ULB684" s="175"/>
      <c r="ULC684" s="176"/>
      <c r="ULD684" s="176"/>
      <c r="ULE684" s="177"/>
      <c r="ULF684" s="177"/>
      <c r="ULG684" s="175"/>
      <c r="ULH684" s="175"/>
      <c r="ULI684" s="178"/>
      <c r="ULJ684" s="175"/>
      <c r="ULK684" s="176"/>
      <c r="ULL684" s="176"/>
      <c r="ULM684" s="177"/>
      <c r="ULN684" s="177"/>
      <c r="ULO684" s="175"/>
      <c r="ULP684" s="175"/>
      <c r="ULQ684" s="178"/>
      <c r="ULR684" s="175"/>
      <c r="ULS684" s="176"/>
      <c r="ULT684" s="176"/>
      <c r="ULU684" s="177"/>
      <c r="ULV684" s="177"/>
      <c r="ULW684" s="175"/>
      <c r="ULX684" s="175"/>
      <c r="ULY684" s="178"/>
      <c r="ULZ684" s="175"/>
      <c r="UMA684" s="176"/>
      <c r="UMB684" s="176"/>
      <c r="UMC684" s="177"/>
      <c r="UMD684" s="177"/>
      <c r="UME684" s="175"/>
      <c r="UMF684" s="175"/>
      <c r="UMG684" s="178"/>
      <c r="UMH684" s="175"/>
      <c r="UMI684" s="176"/>
      <c r="UMJ684" s="176"/>
      <c r="UMK684" s="177"/>
      <c r="UML684" s="177"/>
      <c r="UMM684" s="175"/>
      <c r="UMN684" s="175"/>
      <c r="UMO684" s="178"/>
      <c r="UMP684" s="175"/>
      <c r="UMQ684" s="176"/>
      <c r="UMR684" s="176"/>
      <c r="UMS684" s="177"/>
      <c r="UMT684" s="177"/>
      <c r="UMU684" s="175"/>
      <c r="UMV684" s="175"/>
      <c r="UMW684" s="178"/>
      <c r="UMX684" s="175"/>
      <c r="UMY684" s="176"/>
      <c r="UMZ684" s="176"/>
      <c r="UNA684" s="177"/>
      <c r="UNB684" s="177"/>
      <c r="UNC684" s="175"/>
      <c r="UND684" s="175"/>
      <c r="UNE684" s="178"/>
      <c r="UNF684" s="175"/>
      <c r="UNG684" s="176"/>
      <c r="UNH684" s="176"/>
      <c r="UNI684" s="177"/>
      <c r="UNJ684" s="177"/>
      <c r="UNK684" s="175"/>
      <c r="UNL684" s="175"/>
      <c r="UNM684" s="178"/>
      <c r="UNN684" s="175"/>
      <c r="UNO684" s="176"/>
      <c r="UNP684" s="176"/>
      <c r="UNQ684" s="177"/>
      <c r="UNR684" s="177"/>
      <c r="UNS684" s="175"/>
      <c r="UNT684" s="175"/>
      <c r="UNU684" s="178"/>
      <c r="UNV684" s="175"/>
      <c r="UNW684" s="176"/>
      <c r="UNX684" s="176"/>
      <c r="UNY684" s="177"/>
      <c r="UNZ684" s="177"/>
      <c r="UOA684" s="175"/>
      <c r="UOB684" s="175"/>
      <c r="UOC684" s="178"/>
      <c r="UOD684" s="175"/>
      <c r="UOE684" s="176"/>
      <c r="UOF684" s="176"/>
      <c r="UOG684" s="177"/>
      <c r="UOH684" s="177"/>
      <c r="UOI684" s="175"/>
      <c r="UOJ684" s="175"/>
      <c r="UOK684" s="178"/>
      <c r="UOL684" s="175"/>
      <c r="UOM684" s="176"/>
      <c r="UON684" s="176"/>
      <c r="UOO684" s="177"/>
      <c r="UOP684" s="177"/>
      <c r="UOQ684" s="175"/>
      <c r="UOR684" s="175"/>
      <c r="UOS684" s="178"/>
      <c r="UOT684" s="175"/>
      <c r="UOU684" s="176"/>
      <c r="UOV684" s="176"/>
      <c r="UOW684" s="177"/>
      <c r="UOX684" s="177"/>
      <c r="UOY684" s="175"/>
      <c r="UOZ684" s="175"/>
      <c r="UPA684" s="178"/>
      <c r="UPB684" s="175"/>
      <c r="UPC684" s="176"/>
      <c r="UPD684" s="176"/>
      <c r="UPE684" s="177"/>
      <c r="UPF684" s="177"/>
      <c r="UPG684" s="175"/>
      <c r="UPH684" s="175"/>
      <c r="UPI684" s="178"/>
      <c r="UPJ684" s="175"/>
      <c r="UPK684" s="176"/>
      <c r="UPL684" s="176"/>
      <c r="UPM684" s="177"/>
      <c r="UPN684" s="177"/>
      <c r="UPO684" s="175"/>
      <c r="UPP684" s="175"/>
      <c r="UPQ684" s="178"/>
      <c r="UPR684" s="175"/>
      <c r="UPS684" s="176"/>
      <c r="UPT684" s="176"/>
      <c r="UPU684" s="177"/>
      <c r="UPV684" s="177"/>
      <c r="UPW684" s="175"/>
      <c r="UPX684" s="175"/>
      <c r="UPY684" s="178"/>
      <c r="UPZ684" s="175"/>
      <c r="UQA684" s="176"/>
      <c r="UQB684" s="176"/>
      <c r="UQC684" s="177"/>
      <c r="UQD684" s="177"/>
      <c r="UQE684" s="175"/>
      <c r="UQF684" s="175"/>
      <c r="UQG684" s="178"/>
      <c r="UQH684" s="175"/>
      <c r="UQI684" s="176"/>
      <c r="UQJ684" s="176"/>
      <c r="UQK684" s="177"/>
      <c r="UQL684" s="177"/>
      <c r="UQM684" s="175"/>
      <c r="UQN684" s="175"/>
      <c r="UQO684" s="178"/>
      <c r="UQP684" s="175"/>
      <c r="UQQ684" s="176"/>
      <c r="UQR684" s="176"/>
      <c r="UQS684" s="177"/>
      <c r="UQT684" s="177"/>
      <c r="UQU684" s="175"/>
      <c r="UQV684" s="175"/>
      <c r="UQW684" s="178"/>
      <c r="UQX684" s="175"/>
      <c r="UQY684" s="176"/>
      <c r="UQZ684" s="176"/>
      <c r="URA684" s="177"/>
      <c r="URB684" s="177"/>
      <c r="URC684" s="175"/>
      <c r="URD684" s="175"/>
      <c r="URE684" s="178"/>
      <c r="URF684" s="175"/>
      <c r="URG684" s="176"/>
      <c r="URH684" s="176"/>
      <c r="URI684" s="177"/>
      <c r="URJ684" s="177"/>
      <c r="URK684" s="175"/>
      <c r="URL684" s="175"/>
      <c r="URM684" s="178"/>
      <c r="URN684" s="175"/>
      <c r="URO684" s="176"/>
      <c r="URP684" s="176"/>
      <c r="URQ684" s="177"/>
      <c r="URR684" s="177"/>
      <c r="URS684" s="175"/>
      <c r="URT684" s="175"/>
      <c r="URU684" s="178"/>
      <c r="URV684" s="175"/>
      <c r="URW684" s="176"/>
      <c r="URX684" s="176"/>
      <c r="URY684" s="177"/>
      <c r="URZ684" s="177"/>
      <c r="USA684" s="175"/>
      <c r="USB684" s="175"/>
      <c r="USC684" s="178"/>
      <c r="USD684" s="175"/>
      <c r="USE684" s="176"/>
      <c r="USF684" s="176"/>
      <c r="USG684" s="177"/>
      <c r="USH684" s="177"/>
      <c r="USI684" s="175"/>
      <c r="USJ684" s="175"/>
      <c r="USK684" s="178"/>
      <c r="USL684" s="175"/>
      <c r="USM684" s="176"/>
      <c r="USN684" s="176"/>
      <c r="USO684" s="177"/>
      <c r="USP684" s="177"/>
      <c r="USQ684" s="175"/>
      <c r="USR684" s="175"/>
      <c r="USS684" s="178"/>
      <c r="UST684" s="175"/>
      <c r="USU684" s="176"/>
      <c r="USV684" s="176"/>
      <c r="USW684" s="177"/>
      <c r="USX684" s="177"/>
      <c r="USY684" s="175"/>
      <c r="USZ684" s="175"/>
      <c r="UTA684" s="178"/>
      <c r="UTB684" s="175"/>
      <c r="UTC684" s="176"/>
      <c r="UTD684" s="176"/>
      <c r="UTE684" s="177"/>
      <c r="UTF684" s="177"/>
      <c r="UTG684" s="175"/>
      <c r="UTH684" s="175"/>
      <c r="UTI684" s="178"/>
      <c r="UTJ684" s="175"/>
      <c r="UTK684" s="176"/>
      <c r="UTL684" s="176"/>
      <c r="UTM684" s="177"/>
      <c r="UTN684" s="177"/>
      <c r="UTO684" s="175"/>
      <c r="UTP684" s="175"/>
      <c r="UTQ684" s="178"/>
      <c r="UTR684" s="175"/>
      <c r="UTS684" s="176"/>
      <c r="UTT684" s="176"/>
      <c r="UTU684" s="177"/>
      <c r="UTV684" s="177"/>
      <c r="UTW684" s="175"/>
      <c r="UTX684" s="175"/>
      <c r="UTY684" s="178"/>
      <c r="UTZ684" s="175"/>
      <c r="UUA684" s="176"/>
      <c r="UUB684" s="176"/>
      <c r="UUC684" s="177"/>
      <c r="UUD684" s="177"/>
      <c r="UUE684" s="175"/>
      <c r="UUF684" s="175"/>
      <c r="UUG684" s="178"/>
      <c r="UUH684" s="175"/>
      <c r="UUI684" s="176"/>
      <c r="UUJ684" s="176"/>
      <c r="UUK684" s="177"/>
      <c r="UUL684" s="177"/>
      <c r="UUM684" s="175"/>
      <c r="UUN684" s="175"/>
      <c r="UUO684" s="178"/>
      <c r="UUP684" s="175"/>
      <c r="UUQ684" s="176"/>
      <c r="UUR684" s="176"/>
      <c r="UUS684" s="177"/>
      <c r="UUT684" s="177"/>
      <c r="UUU684" s="175"/>
      <c r="UUV684" s="175"/>
      <c r="UUW684" s="178"/>
      <c r="UUX684" s="175"/>
      <c r="UUY684" s="176"/>
      <c r="UUZ684" s="176"/>
      <c r="UVA684" s="177"/>
      <c r="UVB684" s="177"/>
      <c r="UVC684" s="175"/>
      <c r="UVD684" s="175"/>
      <c r="UVE684" s="178"/>
      <c r="UVF684" s="175"/>
      <c r="UVG684" s="176"/>
      <c r="UVH684" s="176"/>
      <c r="UVI684" s="177"/>
      <c r="UVJ684" s="177"/>
      <c r="UVK684" s="175"/>
      <c r="UVL684" s="175"/>
      <c r="UVM684" s="178"/>
      <c r="UVN684" s="175"/>
      <c r="UVO684" s="176"/>
      <c r="UVP684" s="176"/>
      <c r="UVQ684" s="177"/>
      <c r="UVR684" s="177"/>
      <c r="UVS684" s="175"/>
      <c r="UVT684" s="175"/>
      <c r="UVU684" s="178"/>
      <c r="UVV684" s="175"/>
      <c r="UVW684" s="176"/>
      <c r="UVX684" s="176"/>
      <c r="UVY684" s="177"/>
      <c r="UVZ684" s="177"/>
      <c r="UWA684" s="175"/>
      <c r="UWB684" s="175"/>
      <c r="UWC684" s="178"/>
      <c r="UWD684" s="175"/>
      <c r="UWE684" s="176"/>
      <c r="UWF684" s="176"/>
      <c r="UWG684" s="177"/>
      <c r="UWH684" s="177"/>
      <c r="UWI684" s="175"/>
      <c r="UWJ684" s="175"/>
      <c r="UWK684" s="178"/>
      <c r="UWL684" s="175"/>
      <c r="UWM684" s="176"/>
      <c r="UWN684" s="176"/>
      <c r="UWO684" s="177"/>
      <c r="UWP684" s="177"/>
      <c r="UWQ684" s="175"/>
      <c r="UWR684" s="175"/>
      <c r="UWS684" s="178"/>
      <c r="UWT684" s="175"/>
      <c r="UWU684" s="176"/>
      <c r="UWV684" s="176"/>
      <c r="UWW684" s="177"/>
      <c r="UWX684" s="177"/>
      <c r="UWY684" s="175"/>
      <c r="UWZ684" s="175"/>
      <c r="UXA684" s="178"/>
      <c r="UXB684" s="175"/>
      <c r="UXC684" s="176"/>
      <c r="UXD684" s="176"/>
      <c r="UXE684" s="177"/>
      <c r="UXF684" s="177"/>
      <c r="UXG684" s="175"/>
      <c r="UXH684" s="175"/>
      <c r="UXI684" s="178"/>
      <c r="UXJ684" s="175"/>
      <c r="UXK684" s="176"/>
      <c r="UXL684" s="176"/>
      <c r="UXM684" s="177"/>
      <c r="UXN684" s="177"/>
      <c r="UXO684" s="175"/>
      <c r="UXP684" s="175"/>
      <c r="UXQ684" s="178"/>
      <c r="UXR684" s="175"/>
      <c r="UXS684" s="176"/>
      <c r="UXT684" s="176"/>
      <c r="UXU684" s="177"/>
      <c r="UXV684" s="177"/>
      <c r="UXW684" s="175"/>
      <c r="UXX684" s="175"/>
      <c r="UXY684" s="178"/>
      <c r="UXZ684" s="175"/>
      <c r="UYA684" s="176"/>
      <c r="UYB684" s="176"/>
      <c r="UYC684" s="177"/>
      <c r="UYD684" s="177"/>
      <c r="UYE684" s="175"/>
      <c r="UYF684" s="175"/>
      <c r="UYG684" s="178"/>
      <c r="UYH684" s="175"/>
      <c r="UYI684" s="176"/>
      <c r="UYJ684" s="176"/>
      <c r="UYK684" s="177"/>
      <c r="UYL684" s="177"/>
      <c r="UYM684" s="175"/>
      <c r="UYN684" s="175"/>
      <c r="UYO684" s="178"/>
      <c r="UYP684" s="175"/>
      <c r="UYQ684" s="176"/>
      <c r="UYR684" s="176"/>
      <c r="UYS684" s="177"/>
      <c r="UYT684" s="177"/>
      <c r="UYU684" s="175"/>
      <c r="UYV684" s="175"/>
      <c r="UYW684" s="178"/>
      <c r="UYX684" s="175"/>
      <c r="UYY684" s="176"/>
      <c r="UYZ684" s="176"/>
      <c r="UZA684" s="177"/>
      <c r="UZB684" s="177"/>
      <c r="UZC684" s="175"/>
      <c r="UZD684" s="175"/>
      <c r="UZE684" s="178"/>
      <c r="UZF684" s="175"/>
      <c r="UZG684" s="176"/>
      <c r="UZH684" s="176"/>
      <c r="UZI684" s="177"/>
      <c r="UZJ684" s="177"/>
      <c r="UZK684" s="175"/>
      <c r="UZL684" s="175"/>
      <c r="UZM684" s="178"/>
      <c r="UZN684" s="175"/>
      <c r="UZO684" s="176"/>
      <c r="UZP684" s="176"/>
      <c r="UZQ684" s="177"/>
      <c r="UZR684" s="177"/>
      <c r="UZS684" s="175"/>
      <c r="UZT684" s="175"/>
      <c r="UZU684" s="178"/>
      <c r="UZV684" s="175"/>
      <c r="UZW684" s="176"/>
      <c r="UZX684" s="176"/>
      <c r="UZY684" s="177"/>
      <c r="UZZ684" s="177"/>
      <c r="VAA684" s="175"/>
      <c r="VAB684" s="175"/>
      <c r="VAC684" s="178"/>
      <c r="VAD684" s="175"/>
      <c r="VAE684" s="176"/>
      <c r="VAF684" s="176"/>
      <c r="VAG684" s="177"/>
      <c r="VAH684" s="177"/>
      <c r="VAI684" s="175"/>
      <c r="VAJ684" s="175"/>
      <c r="VAK684" s="178"/>
      <c r="VAL684" s="175"/>
      <c r="VAM684" s="176"/>
      <c r="VAN684" s="176"/>
      <c r="VAO684" s="177"/>
      <c r="VAP684" s="177"/>
      <c r="VAQ684" s="175"/>
      <c r="VAR684" s="175"/>
      <c r="VAS684" s="178"/>
      <c r="VAT684" s="175"/>
      <c r="VAU684" s="176"/>
      <c r="VAV684" s="176"/>
      <c r="VAW684" s="177"/>
      <c r="VAX684" s="177"/>
      <c r="VAY684" s="175"/>
      <c r="VAZ684" s="175"/>
      <c r="VBA684" s="178"/>
      <c r="VBB684" s="175"/>
      <c r="VBC684" s="176"/>
      <c r="VBD684" s="176"/>
      <c r="VBE684" s="177"/>
      <c r="VBF684" s="177"/>
      <c r="VBG684" s="175"/>
      <c r="VBH684" s="175"/>
      <c r="VBI684" s="178"/>
      <c r="VBJ684" s="175"/>
      <c r="VBK684" s="176"/>
      <c r="VBL684" s="176"/>
      <c r="VBM684" s="177"/>
      <c r="VBN684" s="177"/>
      <c r="VBO684" s="175"/>
      <c r="VBP684" s="175"/>
      <c r="VBQ684" s="178"/>
      <c r="VBR684" s="175"/>
      <c r="VBS684" s="176"/>
      <c r="VBT684" s="176"/>
      <c r="VBU684" s="177"/>
      <c r="VBV684" s="177"/>
      <c r="VBW684" s="175"/>
      <c r="VBX684" s="175"/>
      <c r="VBY684" s="178"/>
      <c r="VBZ684" s="175"/>
      <c r="VCA684" s="176"/>
      <c r="VCB684" s="176"/>
      <c r="VCC684" s="177"/>
      <c r="VCD684" s="177"/>
      <c r="VCE684" s="175"/>
      <c r="VCF684" s="175"/>
      <c r="VCG684" s="178"/>
      <c r="VCH684" s="175"/>
      <c r="VCI684" s="176"/>
      <c r="VCJ684" s="176"/>
      <c r="VCK684" s="177"/>
      <c r="VCL684" s="177"/>
      <c r="VCM684" s="175"/>
      <c r="VCN684" s="175"/>
      <c r="VCO684" s="178"/>
      <c r="VCP684" s="175"/>
      <c r="VCQ684" s="176"/>
      <c r="VCR684" s="176"/>
      <c r="VCS684" s="177"/>
      <c r="VCT684" s="177"/>
      <c r="VCU684" s="175"/>
      <c r="VCV684" s="175"/>
      <c r="VCW684" s="178"/>
      <c r="VCX684" s="175"/>
      <c r="VCY684" s="176"/>
      <c r="VCZ684" s="176"/>
      <c r="VDA684" s="177"/>
      <c r="VDB684" s="177"/>
      <c r="VDC684" s="175"/>
      <c r="VDD684" s="175"/>
      <c r="VDE684" s="178"/>
      <c r="VDF684" s="175"/>
      <c r="VDG684" s="176"/>
      <c r="VDH684" s="176"/>
      <c r="VDI684" s="177"/>
      <c r="VDJ684" s="177"/>
      <c r="VDK684" s="175"/>
      <c r="VDL684" s="175"/>
      <c r="VDM684" s="178"/>
      <c r="VDN684" s="175"/>
      <c r="VDO684" s="176"/>
      <c r="VDP684" s="176"/>
      <c r="VDQ684" s="177"/>
      <c r="VDR684" s="177"/>
      <c r="VDS684" s="175"/>
      <c r="VDT684" s="175"/>
      <c r="VDU684" s="178"/>
      <c r="VDV684" s="175"/>
      <c r="VDW684" s="176"/>
      <c r="VDX684" s="176"/>
      <c r="VDY684" s="177"/>
      <c r="VDZ684" s="177"/>
      <c r="VEA684" s="175"/>
      <c r="VEB684" s="175"/>
      <c r="VEC684" s="178"/>
      <c r="VED684" s="175"/>
      <c r="VEE684" s="176"/>
      <c r="VEF684" s="176"/>
      <c r="VEG684" s="177"/>
      <c r="VEH684" s="177"/>
      <c r="VEI684" s="175"/>
      <c r="VEJ684" s="175"/>
      <c r="VEK684" s="178"/>
      <c r="VEL684" s="175"/>
      <c r="VEM684" s="176"/>
      <c r="VEN684" s="176"/>
      <c r="VEO684" s="177"/>
      <c r="VEP684" s="177"/>
      <c r="VEQ684" s="175"/>
      <c r="VER684" s="175"/>
      <c r="VES684" s="178"/>
      <c r="VET684" s="175"/>
      <c r="VEU684" s="176"/>
      <c r="VEV684" s="176"/>
      <c r="VEW684" s="177"/>
      <c r="VEX684" s="177"/>
      <c r="VEY684" s="175"/>
      <c r="VEZ684" s="175"/>
      <c r="VFA684" s="178"/>
      <c r="VFB684" s="175"/>
      <c r="VFC684" s="176"/>
      <c r="VFD684" s="176"/>
      <c r="VFE684" s="177"/>
      <c r="VFF684" s="177"/>
      <c r="VFG684" s="175"/>
      <c r="VFH684" s="175"/>
      <c r="VFI684" s="178"/>
      <c r="VFJ684" s="175"/>
      <c r="VFK684" s="176"/>
      <c r="VFL684" s="176"/>
      <c r="VFM684" s="177"/>
      <c r="VFN684" s="177"/>
      <c r="VFO684" s="175"/>
      <c r="VFP684" s="175"/>
      <c r="VFQ684" s="178"/>
      <c r="VFR684" s="175"/>
      <c r="VFS684" s="176"/>
      <c r="VFT684" s="176"/>
      <c r="VFU684" s="177"/>
      <c r="VFV684" s="177"/>
      <c r="VFW684" s="175"/>
      <c r="VFX684" s="175"/>
      <c r="VFY684" s="178"/>
      <c r="VFZ684" s="175"/>
      <c r="VGA684" s="176"/>
      <c r="VGB684" s="176"/>
      <c r="VGC684" s="177"/>
      <c r="VGD684" s="177"/>
      <c r="VGE684" s="175"/>
      <c r="VGF684" s="175"/>
      <c r="VGG684" s="178"/>
      <c r="VGH684" s="175"/>
      <c r="VGI684" s="176"/>
      <c r="VGJ684" s="176"/>
      <c r="VGK684" s="177"/>
      <c r="VGL684" s="177"/>
      <c r="VGM684" s="175"/>
      <c r="VGN684" s="175"/>
      <c r="VGO684" s="178"/>
      <c r="VGP684" s="175"/>
      <c r="VGQ684" s="176"/>
      <c r="VGR684" s="176"/>
      <c r="VGS684" s="177"/>
      <c r="VGT684" s="177"/>
      <c r="VGU684" s="175"/>
      <c r="VGV684" s="175"/>
      <c r="VGW684" s="178"/>
      <c r="VGX684" s="175"/>
      <c r="VGY684" s="176"/>
      <c r="VGZ684" s="176"/>
      <c r="VHA684" s="177"/>
      <c r="VHB684" s="177"/>
      <c r="VHC684" s="175"/>
      <c r="VHD684" s="175"/>
      <c r="VHE684" s="178"/>
      <c r="VHF684" s="175"/>
      <c r="VHG684" s="176"/>
      <c r="VHH684" s="176"/>
      <c r="VHI684" s="177"/>
      <c r="VHJ684" s="177"/>
      <c r="VHK684" s="175"/>
      <c r="VHL684" s="175"/>
      <c r="VHM684" s="178"/>
      <c r="VHN684" s="175"/>
      <c r="VHO684" s="176"/>
      <c r="VHP684" s="176"/>
      <c r="VHQ684" s="177"/>
      <c r="VHR684" s="177"/>
      <c r="VHS684" s="175"/>
      <c r="VHT684" s="175"/>
      <c r="VHU684" s="178"/>
      <c r="VHV684" s="175"/>
      <c r="VHW684" s="176"/>
      <c r="VHX684" s="176"/>
      <c r="VHY684" s="177"/>
      <c r="VHZ684" s="177"/>
      <c r="VIA684" s="175"/>
      <c r="VIB684" s="175"/>
      <c r="VIC684" s="178"/>
      <c r="VID684" s="175"/>
      <c r="VIE684" s="176"/>
      <c r="VIF684" s="176"/>
      <c r="VIG684" s="177"/>
      <c r="VIH684" s="177"/>
      <c r="VII684" s="175"/>
      <c r="VIJ684" s="175"/>
      <c r="VIK684" s="178"/>
      <c r="VIL684" s="175"/>
      <c r="VIM684" s="176"/>
      <c r="VIN684" s="176"/>
      <c r="VIO684" s="177"/>
      <c r="VIP684" s="177"/>
      <c r="VIQ684" s="175"/>
      <c r="VIR684" s="175"/>
      <c r="VIS684" s="178"/>
      <c r="VIT684" s="175"/>
      <c r="VIU684" s="176"/>
      <c r="VIV684" s="176"/>
      <c r="VIW684" s="177"/>
      <c r="VIX684" s="177"/>
      <c r="VIY684" s="175"/>
      <c r="VIZ684" s="175"/>
      <c r="VJA684" s="178"/>
      <c r="VJB684" s="175"/>
      <c r="VJC684" s="176"/>
      <c r="VJD684" s="176"/>
      <c r="VJE684" s="177"/>
      <c r="VJF684" s="177"/>
      <c r="VJG684" s="175"/>
      <c r="VJH684" s="175"/>
      <c r="VJI684" s="178"/>
      <c r="VJJ684" s="175"/>
      <c r="VJK684" s="176"/>
      <c r="VJL684" s="176"/>
      <c r="VJM684" s="177"/>
      <c r="VJN684" s="177"/>
      <c r="VJO684" s="175"/>
      <c r="VJP684" s="175"/>
      <c r="VJQ684" s="178"/>
      <c r="VJR684" s="175"/>
      <c r="VJS684" s="176"/>
      <c r="VJT684" s="176"/>
      <c r="VJU684" s="177"/>
      <c r="VJV684" s="177"/>
      <c r="VJW684" s="175"/>
      <c r="VJX684" s="175"/>
      <c r="VJY684" s="178"/>
      <c r="VJZ684" s="175"/>
      <c r="VKA684" s="176"/>
      <c r="VKB684" s="176"/>
      <c r="VKC684" s="177"/>
      <c r="VKD684" s="177"/>
      <c r="VKE684" s="175"/>
      <c r="VKF684" s="175"/>
      <c r="VKG684" s="178"/>
      <c r="VKH684" s="175"/>
      <c r="VKI684" s="176"/>
      <c r="VKJ684" s="176"/>
      <c r="VKK684" s="177"/>
      <c r="VKL684" s="177"/>
      <c r="VKM684" s="175"/>
      <c r="VKN684" s="175"/>
      <c r="VKO684" s="178"/>
      <c r="VKP684" s="175"/>
      <c r="VKQ684" s="176"/>
      <c r="VKR684" s="176"/>
      <c r="VKS684" s="177"/>
      <c r="VKT684" s="177"/>
      <c r="VKU684" s="175"/>
      <c r="VKV684" s="175"/>
      <c r="VKW684" s="178"/>
      <c r="VKX684" s="175"/>
      <c r="VKY684" s="176"/>
      <c r="VKZ684" s="176"/>
      <c r="VLA684" s="177"/>
      <c r="VLB684" s="177"/>
      <c r="VLC684" s="175"/>
      <c r="VLD684" s="175"/>
      <c r="VLE684" s="178"/>
      <c r="VLF684" s="175"/>
      <c r="VLG684" s="176"/>
      <c r="VLH684" s="176"/>
      <c r="VLI684" s="177"/>
      <c r="VLJ684" s="177"/>
      <c r="VLK684" s="175"/>
      <c r="VLL684" s="175"/>
      <c r="VLM684" s="178"/>
      <c r="VLN684" s="175"/>
      <c r="VLO684" s="176"/>
      <c r="VLP684" s="176"/>
      <c r="VLQ684" s="177"/>
      <c r="VLR684" s="177"/>
      <c r="VLS684" s="175"/>
      <c r="VLT684" s="175"/>
      <c r="VLU684" s="178"/>
      <c r="VLV684" s="175"/>
      <c r="VLW684" s="176"/>
      <c r="VLX684" s="176"/>
      <c r="VLY684" s="177"/>
      <c r="VLZ684" s="177"/>
      <c r="VMA684" s="175"/>
      <c r="VMB684" s="175"/>
      <c r="VMC684" s="178"/>
      <c r="VMD684" s="175"/>
      <c r="VME684" s="176"/>
      <c r="VMF684" s="176"/>
      <c r="VMG684" s="177"/>
      <c r="VMH684" s="177"/>
      <c r="VMI684" s="175"/>
      <c r="VMJ684" s="175"/>
      <c r="VMK684" s="178"/>
      <c r="VML684" s="175"/>
      <c r="VMM684" s="176"/>
      <c r="VMN684" s="176"/>
      <c r="VMO684" s="177"/>
      <c r="VMP684" s="177"/>
      <c r="VMQ684" s="175"/>
      <c r="VMR684" s="175"/>
      <c r="VMS684" s="178"/>
      <c r="VMT684" s="175"/>
      <c r="VMU684" s="176"/>
      <c r="VMV684" s="176"/>
      <c r="VMW684" s="177"/>
      <c r="VMX684" s="177"/>
      <c r="VMY684" s="175"/>
      <c r="VMZ684" s="175"/>
      <c r="VNA684" s="178"/>
      <c r="VNB684" s="175"/>
      <c r="VNC684" s="176"/>
      <c r="VND684" s="176"/>
      <c r="VNE684" s="177"/>
      <c r="VNF684" s="177"/>
      <c r="VNG684" s="175"/>
      <c r="VNH684" s="175"/>
      <c r="VNI684" s="178"/>
      <c r="VNJ684" s="175"/>
      <c r="VNK684" s="176"/>
      <c r="VNL684" s="176"/>
      <c r="VNM684" s="177"/>
      <c r="VNN684" s="177"/>
      <c r="VNO684" s="175"/>
      <c r="VNP684" s="175"/>
      <c r="VNQ684" s="178"/>
      <c r="VNR684" s="175"/>
      <c r="VNS684" s="176"/>
      <c r="VNT684" s="176"/>
      <c r="VNU684" s="177"/>
      <c r="VNV684" s="177"/>
      <c r="VNW684" s="175"/>
      <c r="VNX684" s="175"/>
      <c r="VNY684" s="178"/>
      <c r="VNZ684" s="175"/>
      <c r="VOA684" s="176"/>
      <c r="VOB684" s="176"/>
      <c r="VOC684" s="177"/>
      <c r="VOD684" s="177"/>
      <c r="VOE684" s="175"/>
      <c r="VOF684" s="175"/>
      <c r="VOG684" s="178"/>
      <c r="VOH684" s="175"/>
      <c r="VOI684" s="176"/>
      <c r="VOJ684" s="176"/>
      <c r="VOK684" s="177"/>
      <c r="VOL684" s="177"/>
      <c r="VOM684" s="175"/>
      <c r="VON684" s="175"/>
      <c r="VOO684" s="178"/>
      <c r="VOP684" s="175"/>
      <c r="VOQ684" s="176"/>
      <c r="VOR684" s="176"/>
      <c r="VOS684" s="177"/>
      <c r="VOT684" s="177"/>
      <c r="VOU684" s="175"/>
      <c r="VOV684" s="175"/>
      <c r="VOW684" s="178"/>
      <c r="VOX684" s="175"/>
      <c r="VOY684" s="176"/>
      <c r="VOZ684" s="176"/>
      <c r="VPA684" s="177"/>
      <c r="VPB684" s="177"/>
      <c r="VPC684" s="175"/>
      <c r="VPD684" s="175"/>
      <c r="VPE684" s="178"/>
      <c r="VPF684" s="175"/>
      <c r="VPG684" s="176"/>
      <c r="VPH684" s="176"/>
      <c r="VPI684" s="177"/>
      <c r="VPJ684" s="177"/>
      <c r="VPK684" s="175"/>
      <c r="VPL684" s="175"/>
      <c r="VPM684" s="178"/>
      <c r="VPN684" s="175"/>
      <c r="VPO684" s="176"/>
      <c r="VPP684" s="176"/>
      <c r="VPQ684" s="177"/>
      <c r="VPR684" s="177"/>
      <c r="VPS684" s="175"/>
      <c r="VPT684" s="175"/>
      <c r="VPU684" s="178"/>
      <c r="VPV684" s="175"/>
      <c r="VPW684" s="176"/>
      <c r="VPX684" s="176"/>
      <c r="VPY684" s="177"/>
      <c r="VPZ684" s="177"/>
      <c r="VQA684" s="175"/>
      <c r="VQB684" s="175"/>
      <c r="VQC684" s="178"/>
      <c r="VQD684" s="175"/>
      <c r="VQE684" s="176"/>
      <c r="VQF684" s="176"/>
      <c r="VQG684" s="177"/>
      <c r="VQH684" s="177"/>
      <c r="VQI684" s="175"/>
      <c r="VQJ684" s="175"/>
      <c r="VQK684" s="178"/>
      <c r="VQL684" s="175"/>
      <c r="VQM684" s="176"/>
      <c r="VQN684" s="176"/>
      <c r="VQO684" s="177"/>
      <c r="VQP684" s="177"/>
      <c r="VQQ684" s="175"/>
      <c r="VQR684" s="175"/>
      <c r="VQS684" s="178"/>
      <c r="VQT684" s="175"/>
      <c r="VQU684" s="176"/>
      <c r="VQV684" s="176"/>
      <c r="VQW684" s="177"/>
      <c r="VQX684" s="177"/>
      <c r="VQY684" s="175"/>
      <c r="VQZ684" s="175"/>
      <c r="VRA684" s="178"/>
      <c r="VRB684" s="175"/>
      <c r="VRC684" s="176"/>
      <c r="VRD684" s="176"/>
      <c r="VRE684" s="177"/>
      <c r="VRF684" s="177"/>
      <c r="VRG684" s="175"/>
      <c r="VRH684" s="175"/>
      <c r="VRI684" s="178"/>
      <c r="VRJ684" s="175"/>
      <c r="VRK684" s="176"/>
      <c r="VRL684" s="176"/>
      <c r="VRM684" s="177"/>
      <c r="VRN684" s="177"/>
      <c r="VRO684" s="175"/>
      <c r="VRP684" s="175"/>
      <c r="VRQ684" s="178"/>
      <c r="VRR684" s="175"/>
      <c r="VRS684" s="176"/>
      <c r="VRT684" s="176"/>
      <c r="VRU684" s="177"/>
      <c r="VRV684" s="177"/>
      <c r="VRW684" s="175"/>
      <c r="VRX684" s="175"/>
      <c r="VRY684" s="178"/>
      <c r="VRZ684" s="175"/>
      <c r="VSA684" s="176"/>
      <c r="VSB684" s="176"/>
      <c r="VSC684" s="177"/>
      <c r="VSD684" s="177"/>
      <c r="VSE684" s="175"/>
      <c r="VSF684" s="175"/>
      <c r="VSG684" s="178"/>
      <c r="VSH684" s="175"/>
      <c r="VSI684" s="176"/>
      <c r="VSJ684" s="176"/>
      <c r="VSK684" s="177"/>
      <c r="VSL684" s="177"/>
      <c r="VSM684" s="175"/>
      <c r="VSN684" s="175"/>
      <c r="VSO684" s="178"/>
      <c r="VSP684" s="175"/>
      <c r="VSQ684" s="176"/>
      <c r="VSR684" s="176"/>
      <c r="VSS684" s="177"/>
      <c r="VST684" s="177"/>
      <c r="VSU684" s="175"/>
      <c r="VSV684" s="175"/>
      <c r="VSW684" s="178"/>
      <c r="VSX684" s="175"/>
      <c r="VSY684" s="176"/>
      <c r="VSZ684" s="176"/>
      <c r="VTA684" s="177"/>
      <c r="VTB684" s="177"/>
      <c r="VTC684" s="175"/>
      <c r="VTD684" s="175"/>
      <c r="VTE684" s="178"/>
      <c r="VTF684" s="175"/>
      <c r="VTG684" s="176"/>
      <c r="VTH684" s="176"/>
      <c r="VTI684" s="177"/>
      <c r="VTJ684" s="177"/>
      <c r="VTK684" s="175"/>
      <c r="VTL684" s="175"/>
      <c r="VTM684" s="178"/>
      <c r="VTN684" s="175"/>
      <c r="VTO684" s="176"/>
      <c r="VTP684" s="176"/>
      <c r="VTQ684" s="177"/>
      <c r="VTR684" s="177"/>
      <c r="VTS684" s="175"/>
      <c r="VTT684" s="175"/>
      <c r="VTU684" s="178"/>
      <c r="VTV684" s="175"/>
      <c r="VTW684" s="176"/>
      <c r="VTX684" s="176"/>
      <c r="VTY684" s="177"/>
      <c r="VTZ684" s="177"/>
      <c r="VUA684" s="175"/>
      <c r="VUB684" s="175"/>
      <c r="VUC684" s="178"/>
      <c r="VUD684" s="175"/>
      <c r="VUE684" s="176"/>
      <c r="VUF684" s="176"/>
      <c r="VUG684" s="177"/>
      <c r="VUH684" s="177"/>
      <c r="VUI684" s="175"/>
      <c r="VUJ684" s="175"/>
      <c r="VUK684" s="178"/>
      <c r="VUL684" s="175"/>
      <c r="VUM684" s="176"/>
      <c r="VUN684" s="176"/>
      <c r="VUO684" s="177"/>
      <c r="VUP684" s="177"/>
      <c r="VUQ684" s="175"/>
      <c r="VUR684" s="175"/>
      <c r="VUS684" s="178"/>
      <c r="VUT684" s="175"/>
      <c r="VUU684" s="176"/>
      <c r="VUV684" s="176"/>
      <c r="VUW684" s="177"/>
      <c r="VUX684" s="177"/>
      <c r="VUY684" s="175"/>
      <c r="VUZ684" s="175"/>
      <c r="VVA684" s="178"/>
      <c r="VVB684" s="175"/>
      <c r="VVC684" s="176"/>
      <c r="VVD684" s="176"/>
      <c r="VVE684" s="177"/>
      <c r="VVF684" s="177"/>
      <c r="VVG684" s="175"/>
      <c r="VVH684" s="175"/>
      <c r="VVI684" s="178"/>
      <c r="VVJ684" s="175"/>
      <c r="VVK684" s="176"/>
      <c r="VVL684" s="176"/>
      <c r="VVM684" s="177"/>
      <c r="VVN684" s="177"/>
      <c r="VVO684" s="175"/>
      <c r="VVP684" s="175"/>
      <c r="VVQ684" s="178"/>
      <c r="VVR684" s="175"/>
      <c r="VVS684" s="176"/>
      <c r="VVT684" s="176"/>
      <c r="VVU684" s="177"/>
      <c r="VVV684" s="177"/>
      <c r="VVW684" s="175"/>
      <c r="VVX684" s="175"/>
      <c r="VVY684" s="178"/>
      <c r="VVZ684" s="175"/>
      <c r="VWA684" s="176"/>
      <c r="VWB684" s="176"/>
      <c r="VWC684" s="177"/>
      <c r="VWD684" s="177"/>
      <c r="VWE684" s="175"/>
      <c r="VWF684" s="175"/>
      <c r="VWG684" s="178"/>
      <c r="VWH684" s="175"/>
      <c r="VWI684" s="176"/>
      <c r="VWJ684" s="176"/>
      <c r="VWK684" s="177"/>
      <c r="VWL684" s="177"/>
      <c r="VWM684" s="175"/>
      <c r="VWN684" s="175"/>
      <c r="VWO684" s="178"/>
      <c r="VWP684" s="175"/>
      <c r="VWQ684" s="176"/>
      <c r="VWR684" s="176"/>
      <c r="VWS684" s="177"/>
      <c r="VWT684" s="177"/>
      <c r="VWU684" s="175"/>
      <c r="VWV684" s="175"/>
      <c r="VWW684" s="178"/>
      <c r="VWX684" s="175"/>
      <c r="VWY684" s="176"/>
      <c r="VWZ684" s="176"/>
      <c r="VXA684" s="177"/>
      <c r="VXB684" s="177"/>
      <c r="VXC684" s="175"/>
      <c r="VXD684" s="175"/>
      <c r="VXE684" s="178"/>
      <c r="VXF684" s="175"/>
      <c r="VXG684" s="176"/>
      <c r="VXH684" s="176"/>
      <c r="VXI684" s="177"/>
      <c r="VXJ684" s="177"/>
      <c r="VXK684" s="175"/>
      <c r="VXL684" s="175"/>
      <c r="VXM684" s="178"/>
      <c r="VXN684" s="175"/>
      <c r="VXO684" s="176"/>
      <c r="VXP684" s="176"/>
      <c r="VXQ684" s="177"/>
      <c r="VXR684" s="177"/>
      <c r="VXS684" s="175"/>
      <c r="VXT684" s="175"/>
      <c r="VXU684" s="178"/>
      <c r="VXV684" s="175"/>
      <c r="VXW684" s="176"/>
      <c r="VXX684" s="176"/>
      <c r="VXY684" s="177"/>
      <c r="VXZ684" s="177"/>
      <c r="VYA684" s="175"/>
      <c r="VYB684" s="175"/>
      <c r="VYC684" s="178"/>
      <c r="VYD684" s="175"/>
      <c r="VYE684" s="176"/>
      <c r="VYF684" s="176"/>
      <c r="VYG684" s="177"/>
      <c r="VYH684" s="177"/>
      <c r="VYI684" s="175"/>
      <c r="VYJ684" s="175"/>
      <c r="VYK684" s="178"/>
      <c r="VYL684" s="175"/>
      <c r="VYM684" s="176"/>
      <c r="VYN684" s="176"/>
      <c r="VYO684" s="177"/>
      <c r="VYP684" s="177"/>
      <c r="VYQ684" s="175"/>
      <c r="VYR684" s="175"/>
      <c r="VYS684" s="178"/>
      <c r="VYT684" s="175"/>
      <c r="VYU684" s="176"/>
      <c r="VYV684" s="176"/>
      <c r="VYW684" s="177"/>
      <c r="VYX684" s="177"/>
      <c r="VYY684" s="175"/>
      <c r="VYZ684" s="175"/>
      <c r="VZA684" s="178"/>
      <c r="VZB684" s="175"/>
      <c r="VZC684" s="176"/>
      <c r="VZD684" s="176"/>
      <c r="VZE684" s="177"/>
      <c r="VZF684" s="177"/>
      <c r="VZG684" s="175"/>
      <c r="VZH684" s="175"/>
      <c r="VZI684" s="178"/>
      <c r="VZJ684" s="175"/>
      <c r="VZK684" s="176"/>
      <c r="VZL684" s="176"/>
      <c r="VZM684" s="177"/>
      <c r="VZN684" s="177"/>
      <c r="VZO684" s="175"/>
      <c r="VZP684" s="175"/>
      <c r="VZQ684" s="178"/>
      <c r="VZR684" s="175"/>
      <c r="VZS684" s="176"/>
      <c r="VZT684" s="176"/>
      <c r="VZU684" s="177"/>
      <c r="VZV684" s="177"/>
      <c r="VZW684" s="175"/>
      <c r="VZX684" s="175"/>
      <c r="VZY684" s="178"/>
      <c r="VZZ684" s="175"/>
      <c r="WAA684" s="176"/>
      <c r="WAB684" s="176"/>
      <c r="WAC684" s="177"/>
      <c r="WAD684" s="177"/>
      <c r="WAE684" s="175"/>
      <c r="WAF684" s="175"/>
      <c r="WAG684" s="178"/>
      <c r="WAH684" s="175"/>
      <c r="WAI684" s="176"/>
      <c r="WAJ684" s="176"/>
      <c r="WAK684" s="177"/>
      <c r="WAL684" s="177"/>
      <c r="WAM684" s="175"/>
      <c r="WAN684" s="175"/>
      <c r="WAO684" s="178"/>
      <c r="WAP684" s="175"/>
      <c r="WAQ684" s="176"/>
      <c r="WAR684" s="176"/>
      <c r="WAS684" s="177"/>
      <c r="WAT684" s="177"/>
      <c r="WAU684" s="175"/>
      <c r="WAV684" s="175"/>
      <c r="WAW684" s="178"/>
      <c r="WAX684" s="175"/>
      <c r="WAY684" s="176"/>
      <c r="WAZ684" s="176"/>
      <c r="WBA684" s="177"/>
      <c r="WBB684" s="177"/>
      <c r="WBC684" s="175"/>
      <c r="WBD684" s="175"/>
      <c r="WBE684" s="178"/>
      <c r="WBF684" s="175"/>
      <c r="WBG684" s="176"/>
      <c r="WBH684" s="176"/>
      <c r="WBI684" s="177"/>
      <c r="WBJ684" s="177"/>
      <c r="WBK684" s="175"/>
      <c r="WBL684" s="175"/>
      <c r="WBM684" s="178"/>
      <c r="WBN684" s="175"/>
      <c r="WBO684" s="176"/>
      <c r="WBP684" s="176"/>
      <c r="WBQ684" s="177"/>
      <c r="WBR684" s="177"/>
      <c r="WBS684" s="175"/>
      <c r="WBT684" s="175"/>
      <c r="WBU684" s="178"/>
      <c r="WBV684" s="175"/>
      <c r="WBW684" s="176"/>
      <c r="WBX684" s="176"/>
      <c r="WBY684" s="177"/>
      <c r="WBZ684" s="177"/>
      <c r="WCA684" s="175"/>
      <c r="WCB684" s="175"/>
      <c r="WCC684" s="178"/>
      <c r="WCD684" s="175"/>
      <c r="WCE684" s="176"/>
      <c r="WCF684" s="176"/>
      <c r="WCG684" s="177"/>
      <c r="WCH684" s="177"/>
      <c r="WCI684" s="175"/>
      <c r="WCJ684" s="175"/>
      <c r="WCK684" s="178"/>
      <c r="WCL684" s="175"/>
      <c r="WCM684" s="176"/>
      <c r="WCN684" s="176"/>
      <c r="WCO684" s="177"/>
      <c r="WCP684" s="177"/>
      <c r="WCQ684" s="175"/>
      <c r="WCR684" s="175"/>
      <c r="WCS684" s="178"/>
      <c r="WCT684" s="175"/>
      <c r="WCU684" s="176"/>
      <c r="WCV684" s="176"/>
      <c r="WCW684" s="177"/>
      <c r="WCX684" s="177"/>
      <c r="WCY684" s="175"/>
      <c r="WCZ684" s="175"/>
      <c r="WDA684" s="178"/>
      <c r="WDB684" s="175"/>
      <c r="WDC684" s="176"/>
      <c r="WDD684" s="176"/>
      <c r="WDE684" s="177"/>
      <c r="WDF684" s="177"/>
      <c r="WDG684" s="175"/>
      <c r="WDH684" s="175"/>
      <c r="WDI684" s="178"/>
      <c r="WDJ684" s="175"/>
      <c r="WDK684" s="176"/>
      <c r="WDL684" s="176"/>
      <c r="WDM684" s="177"/>
      <c r="WDN684" s="177"/>
      <c r="WDO684" s="175"/>
      <c r="WDP684" s="175"/>
      <c r="WDQ684" s="178"/>
      <c r="WDR684" s="175"/>
      <c r="WDS684" s="176"/>
      <c r="WDT684" s="176"/>
      <c r="WDU684" s="177"/>
      <c r="WDV684" s="177"/>
      <c r="WDW684" s="175"/>
      <c r="WDX684" s="175"/>
      <c r="WDY684" s="178"/>
      <c r="WDZ684" s="175"/>
      <c r="WEA684" s="176"/>
      <c r="WEB684" s="176"/>
      <c r="WEC684" s="177"/>
      <c r="WED684" s="177"/>
      <c r="WEE684" s="175"/>
      <c r="WEF684" s="175"/>
      <c r="WEG684" s="178"/>
      <c r="WEH684" s="175"/>
      <c r="WEI684" s="176"/>
      <c r="WEJ684" s="176"/>
      <c r="WEK684" s="177"/>
      <c r="WEL684" s="177"/>
      <c r="WEM684" s="175"/>
      <c r="WEN684" s="175"/>
      <c r="WEO684" s="178"/>
      <c r="WEP684" s="175"/>
      <c r="WEQ684" s="176"/>
      <c r="WER684" s="176"/>
      <c r="WES684" s="177"/>
      <c r="WET684" s="177"/>
      <c r="WEU684" s="175"/>
      <c r="WEV684" s="175"/>
      <c r="WEW684" s="178"/>
      <c r="WEX684" s="175"/>
      <c r="WEY684" s="176"/>
      <c r="WEZ684" s="176"/>
      <c r="WFA684" s="177"/>
      <c r="WFB684" s="177"/>
      <c r="WFC684" s="175"/>
      <c r="WFD684" s="175"/>
      <c r="WFE684" s="178"/>
      <c r="WFF684" s="175"/>
      <c r="WFG684" s="176"/>
      <c r="WFH684" s="176"/>
      <c r="WFI684" s="177"/>
      <c r="WFJ684" s="177"/>
      <c r="WFK684" s="175"/>
      <c r="WFL684" s="175"/>
      <c r="WFM684" s="178"/>
      <c r="WFN684" s="175"/>
      <c r="WFO684" s="176"/>
      <c r="WFP684" s="176"/>
      <c r="WFQ684" s="177"/>
      <c r="WFR684" s="177"/>
      <c r="WFS684" s="175"/>
      <c r="WFT684" s="175"/>
      <c r="WFU684" s="178"/>
      <c r="WFV684" s="175"/>
      <c r="WFW684" s="176"/>
      <c r="WFX684" s="176"/>
      <c r="WFY684" s="177"/>
      <c r="WFZ684" s="177"/>
      <c r="WGA684" s="175"/>
      <c r="WGB684" s="175"/>
      <c r="WGC684" s="178"/>
      <c r="WGD684" s="175"/>
      <c r="WGE684" s="176"/>
      <c r="WGF684" s="176"/>
      <c r="WGG684" s="177"/>
      <c r="WGH684" s="177"/>
      <c r="WGI684" s="175"/>
      <c r="WGJ684" s="175"/>
      <c r="WGK684" s="178"/>
      <c r="WGL684" s="175"/>
      <c r="WGM684" s="176"/>
      <c r="WGN684" s="176"/>
      <c r="WGO684" s="177"/>
      <c r="WGP684" s="177"/>
      <c r="WGQ684" s="175"/>
      <c r="WGR684" s="175"/>
      <c r="WGS684" s="178"/>
      <c r="WGT684" s="175"/>
      <c r="WGU684" s="176"/>
      <c r="WGV684" s="176"/>
      <c r="WGW684" s="177"/>
      <c r="WGX684" s="177"/>
      <c r="WGY684" s="175"/>
      <c r="WGZ684" s="175"/>
      <c r="WHA684" s="178"/>
      <c r="WHB684" s="175"/>
      <c r="WHC684" s="176"/>
      <c r="WHD684" s="176"/>
      <c r="WHE684" s="177"/>
      <c r="WHF684" s="177"/>
      <c r="WHG684" s="175"/>
      <c r="WHH684" s="175"/>
      <c r="WHI684" s="178"/>
      <c r="WHJ684" s="175"/>
      <c r="WHK684" s="176"/>
      <c r="WHL684" s="176"/>
      <c r="WHM684" s="177"/>
      <c r="WHN684" s="177"/>
      <c r="WHO684" s="175"/>
      <c r="WHP684" s="175"/>
      <c r="WHQ684" s="178"/>
      <c r="WHR684" s="175"/>
      <c r="WHS684" s="176"/>
      <c r="WHT684" s="176"/>
      <c r="WHU684" s="177"/>
      <c r="WHV684" s="177"/>
      <c r="WHW684" s="175"/>
      <c r="WHX684" s="175"/>
      <c r="WHY684" s="178"/>
      <c r="WHZ684" s="175"/>
      <c r="WIA684" s="176"/>
      <c r="WIB684" s="176"/>
      <c r="WIC684" s="177"/>
      <c r="WID684" s="177"/>
      <c r="WIE684" s="175"/>
      <c r="WIF684" s="175"/>
      <c r="WIG684" s="178"/>
      <c r="WIH684" s="175"/>
      <c r="WII684" s="176"/>
      <c r="WIJ684" s="176"/>
      <c r="WIK684" s="177"/>
      <c r="WIL684" s="177"/>
      <c r="WIM684" s="175"/>
      <c r="WIN684" s="175"/>
      <c r="WIO684" s="178"/>
      <c r="WIP684" s="175"/>
      <c r="WIQ684" s="176"/>
      <c r="WIR684" s="176"/>
      <c r="WIS684" s="177"/>
      <c r="WIT684" s="177"/>
      <c r="WIU684" s="175"/>
      <c r="WIV684" s="175"/>
      <c r="WIW684" s="178"/>
      <c r="WIX684" s="175"/>
      <c r="WIY684" s="176"/>
      <c r="WIZ684" s="176"/>
      <c r="WJA684" s="177"/>
      <c r="WJB684" s="177"/>
      <c r="WJC684" s="175"/>
      <c r="WJD684" s="175"/>
      <c r="WJE684" s="178"/>
      <c r="WJF684" s="175"/>
      <c r="WJG684" s="176"/>
      <c r="WJH684" s="176"/>
      <c r="WJI684" s="177"/>
      <c r="WJJ684" s="177"/>
      <c r="WJK684" s="175"/>
      <c r="WJL684" s="175"/>
      <c r="WJM684" s="178"/>
      <c r="WJN684" s="175"/>
      <c r="WJO684" s="176"/>
      <c r="WJP684" s="176"/>
      <c r="WJQ684" s="177"/>
      <c r="WJR684" s="177"/>
      <c r="WJS684" s="175"/>
      <c r="WJT684" s="175"/>
      <c r="WJU684" s="178"/>
      <c r="WJV684" s="175"/>
      <c r="WJW684" s="176"/>
      <c r="WJX684" s="176"/>
      <c r="WJY684" s="177"/>
      <c r="WJZ684" s="177"/>
      <c r="WKA684" s="175"/>
      <c r="WKB684" s="175"/>
      <c r="WKC684" s="178"/>
      <c r="WKD684" s="175"/>
      <c r="WKE684" s="176"/>
      <c r="WKF684" s="176"/>
      <c r="WKG684" s="177"/>
      <c r="WKH684" s="177"/>
      <c r="WKI684" s="175"/>
      <c r="WKJ684" s="175"/>
      <c r="WKK684" s="178"/>
      <c r="WKL684" s="175"/>
      <c r="WKM684" s="176"/>
      <c r="WKN684" s="176"/>
      <c r="WKO684" s="177"/>
      <c r="WKP684" s="177"/>
      <c r="WKQ684" s="175"/>
      <c r="WKR684" s="175"/>
      <c r="WKS684" s="178"/>
      <c r="WKT684" s="175"/>
      <c r="WKU684" s="176"/>
      <c r="WKV684" s="176"/>
      <c r="WKW684" s="177"/>
      <c r="WKX684" s="177"/>
      <c r="WKY684" s="175"/>
      <c r="WKZ684" s="175"/>
      <c r="WLA684" s="178"/>
      <c r="WLB684" s="175"/>
      <c r="WLC684" s="176"/>
      <c r="WLD684" s="176"/>
      <c r="WLE684" s="177"/>
      <c r="WLF684" s="177"/>
      <c r="WLG684" s="175"/>
      <c r="WLH684" s="175"/>
      <c r="WLI684" s="178"/>
      <c r="WLJ684" s="175"/>
      <c r="WLK684" s="176"/>
      <c r="WLL684" s="176"/>
      <c r="WLM684" s="177"/>
      <c r="WLN684" s="177"/>
      <c r="WLO684" s="175"/>
      <c r="WLP684" s="175"/>
      <c r="WLQ684" s="178"/>
      <c r="WLR684" s="175"/>
      <c r="WLS684" s="176"/>
      <c r="WLT684" s="176"/>
      <c r="WLU684" s="177"/>
      <c r="WLV684" s="177"/>
      <c r="WLW684" s="175"/>
      <c r="WLX684" s="175"/>
      <c r="WLY684" s="178"/>
      <c r="WLZ684" s="175"/>
      <c r="WMA684" s="176"/>
      <c r="WMB684" s="176"/>
      <c r="WMC684" s="177"/>
      <c r="WMD684" s="177"/>
      <c r="WME684" s="175"/>
      <c r="WMF684" s="175"/>
      <c r="WMG684" s="178"/>
      <c r="WMH684" s="175"/>
      <c r="WMI684" s="176"/>
      <c r="WMJ684" s="176"/>
      <c r="WMK684" s="177"/>
      <c r="WML684" s="177"/>
      <c r="WMM684" s="175"/>
      <c r="WMN684" s="175"/>
      <c r="WMO684" s="178"/>
      <c r="WMP684" s="175"/>
      <c r="WMQ684" s="176"/>
      <c r="WMR684" s="176"/>
      <c r="WMS684" s="177"/>
      <c r="WMT684" s="177"/>
      <c r="WMU684" s="175"/>
      <c r="WMV684" s="175"/>
      <c r="WMW684" s="178"/>
      <c r="WMX684" s="175"/>
      <c r="WMY684" s="176"/>
      <c r="WMZ684" s="176"/>
      <c r="WNA684" s="177"/>
      <c r="WNB684" s="177"/>
      <c r="WNC684" s="175"/>
      <c r="WND684" s="175"/>
      <c r="WNE684" s="178"/>
      <c r="WNF684" s="175"/>
      <c r="WNG684" s="176"/>
      <c r="WNH684" s="176"/>
      <c r="WNI684" s="177"/>
      <c r="WNJ684" s="177"/>
      <c r="WNK684" s="175"/>
      <c r="WNL684" s="175"/>
      <c r="WNM684" s="178"/>
      <c r="WNN684" s="175"/>
      <c r="WNO684" s="176"/>
      <c r="WNP684" s="176"/>
      <c r="WNQ684" s="177"/>
      <c r="WNR684" s="177"/>
      <c r="WNS684" s="175"/>
      <c r="WNT684" s="175"/>
      <c r="WNU684" s="178"/>
      <c r="WNV684" s="175"/>
      <c r="WNW684" s="176"/>
      <c r="WNX684" s="176"/>
      <c r="WNY684" s="177"/>
      <c r="WNZ684" s="177"/>
      <c r="WOA684" s="175"/>
      <c r="WOB684" s="175"/>
      <c r="WOC684" s="178"/>
      <c r="WOD684" s="175"/>
      <c r="WOE684" s="176"/>
      <c r="WOF684" s="176"/>
      <c r="WOG684" s="177"/>
      <c r="WOH684" s="177"/>
      <c r="WOI684" s="175"/>
      <c r="WOJ684" s="175"/>
      <c r="WOK684" s="178"/>
      <c r="WOL684" s="175"/>
      <c r="WOM684" s="176"/>
      <c r="WON684" s="176"/>
      <c r="WOO684" s="177"/>
      <c r="WOP684" s="177"/>
      <c r="WOQ684" s="175"/>
      <c r="WOR684" s="175"/>
      <c r="WOS684" s="178"/>
      <c r="WOT684" s="175"/>
      <c r="WOU684" s="176"/>
      <c r="WOV684" s="176"/>
      <c r="WOW684" s="177"/>
      <c r="WOX684" s="177"/>
      <c r="WOY684" s="175"/>
      <c r="WOZ684" s="175"/>
      <c r="WPA684" s="178"/>
      <c r="WPB684" s="175"/>
      <c r="WPC684" s="176"/>
      <c r="WPD684" s="176"/>
      <c r="WPE684" s="177"/>
      <c r="WPF684" s="177"/>
      <c r="WPG684" s="175"/>
      <c r="WPH684" s="175"/>
      <c r="WPI684" s="178"/>
      <c r="WPJ684" s="175"/>
      <c r="WPK684" s="176"/>
      <c r="WPL684" s="176"/>
      <c r="WPM684" s="177"/>
      <c r="WPN684" s="177"/>
      <c r="WPO684" s="175"/>
      <c r="WPP684" s="175"/>
      <c r="WPQ684" s="178"/>
      <c r="WPR684" s="175"/>
      <c r="WPS684" s="176"/>
      <c r="WPT684" s="176"/>
      <c r="WPU684" s="177"/>
      <c r="WPV684" s="177"/>
      <c r="WPW684" s="175"/>
      <c r="WPX684" s="175"/>
      <c r="WPY684" s="178"/>
      <c r="WPZ684" s="175"/>
      <c r="WQA684" s="176"/>
      <c r="WQB684" s="176"/>
      <c r="WQC684" s="177"/>
      <c r="WQD684" s="177"/>
      <c r="WQE684" s="175"/>
      <c r="WQF684" s="175"/>
      <c r="WQG684" s="178"/>
      <c r="WQH684" s="175"/>
      <c r="WQI684" s="176"/>
      <c r="WQJ684" s="176"/>
      <c r="WQK684" s="177"/>
      <c r="WQL684" s="177"/>
      <c r="WQM684" s="175"/>
      <c r="WQN684" s="175"/>
      <c r="WQO684" s="178"/>
      <c r="WQP684" s="175"/>
      <c r="WQQ684" s="176"/>
      <c r="WQR684" s="176"/>
      <c r="WQS684" s="177"/>
      <c r="WQT684" s="177"/>
      <c r="WQU684" s="175"/>
      <c r="WQV684" s="175"/>
      <c r="WQW684" s="178"/>
      <c r="WQX684" s="175"/>
      <c r="WQY684" s="176"/>
      <c r="WQZ684" s="176"/>
      <c r="WRA684" s="177"/>
      <c r="WRB684" s="177"/>
      <c r="WRC684" s="175"/>
      <c r="WRD684" s="175"/>
      <c r="WRE684" s="178"/>
      <c r="WRF684" s="175"/>
      <c r="WRG684" s="176"/>
      <c r="WRH684" s="176"/>
      <c r="WRI684" s="177"/>
      <c r="WRJ684" s="177"/>
      <c r="WRK684" s="175"/>
      <c r="WRL684" s="175"/>
      <c r="WRM684" s="178"/>
      <c r="WRN684" s="175"/>
      <c r="WRO684" s="176"/>
      <c r="WRP684" s="176"/>
      <c r="WRQ684" s="177"/>
      <c r="WRR684" s="177"/>
      <c r="WRS684" s="175"/>
      <c r="WRT684" s="175"/>
      <c r="WRU684" s="178"/>
      <c r="WRV684" s="175"/>
      <c r="WRW684" s="176"/>
      <c r="WRX684" s="176"/>
      <c r="WRY684" s="177"/>
      <c r="WRZ684" s="177"/>
      <c r="WSA684" s="175"/>
      <c r="WSB684" s="175"/>
      <c r="WSC684" s="178"/>
      <c r="WSD684" s="175"/>
      <c r="WSE684" s="176"/>
      <c r="WSF684" s="176"/>
      <c r="WSG684" s="177"/>
      <c r="WSH684" s="177"/>
      <c r="WSI684" s="175"/>
      <c r="WSJ684" s="175"/>
      <c r="WSK684" s="178"/>
      <c r="WSL684" s="175"/>
      <c r="WSM684" s="176"/>
      <c r="WSN684" s="176"/>
      <c r="WSO684" s="177"/>
      <c r="WSP684" s="177"/>
      <c r="WSQ684" s="175"/>
      <c r="WSR684" s="175"/>
      <c r="WSS684" s="178"/>
      <c r="WST684" s="175"/>
      <c r="WSU684" s="176"/>
      <c r="WSV684" s="176"/>
      <c r="WSW684" s="177"/>
      <c r="WSX684" s="177"/>
      <c r="WSY684" s="175"/>
      <c r="WSZ684" s="175"/>
      <c r="WTA684" s="178"/>
      <c r="WTB684" s="175"/>
      <c r="WTC684" s="176"/>
      <c r="WTD684" s="176"/>
      <c r="WTE684" s="177"/>
      <c r="WTF684" s="177"/>
      <c r="WTG684" s="175"/>
      <c r="WTH684" s="175"/>
      <c r="WTI684" s="178"/>
      <c r="WTJ684" s="175"/>
      <c r="WTK684" s="176"/>
      <c r="WTL684" s="176"/>
      <c r="WTM684" s="177"/>
      <c r="WTN684" s="177"/>
      <c r="WTO684" s="175"/>
      <c r="WTP684" s="175"/>
      <c r="WTQ684" s="178"/>
      <c r="WTR684" s="175"/>
      <c r="WTS684" s="176"/>
      <c r="WTT684" s="176"/>
      <c r="WTU684" s="177"/>
      <c r="WTV684" s="177"/>
      <c r="WTW684" s="175"/>
      <c r="WTX684" s="175"/>
      <c r="WTY684" s="178"/>
      <c r="WTZ684" s="175"/>
      <c r="WUA684" s="176"/>
      <c r="WUB684" s="176"/>
      <c r="WUC684" s="177"/>
      <c r="WUD684" s="177"/>
      <c r="WUE684" s="175"/>
      <c r="WUF684" s="175"/>
      <c r="WUG684" s="178"/>
      <c r="WUH684" s="175"/>
      <c r="WUI684" s="176"/>
      <c r="WUJ684" s="176"/>
      <c r="WUK684" s="177"/>
      <c r="WUL684" s="177"/>
      <c r="WUM684" s="175"/>
      <c r="WUN684" s="175"/>
      <c r="WUO684" s="178"/>
      <c r="WUP684" s="175"/>
      <c r="WUQ684" s="176"/>
      <c r="WUR684" s="176"/>
      <c r="WUS684" s="177"/>
      <c r="WUT684" s="177"/>
      <c r="WUU684" s="175"/>
      <c r="WUV684" s="175"/>
      <c r="WUW684" s="178"/>
      <c r="WUX684" s="175"/>
      <c r="WUY684" s="176"/>
      <c r="WUZ684" s="176"/>
      <c r="WVA684" s="177"/>
      <c r="WVB684" s="177"/>
      <c r="WVC684" s="175"/>
      <c r="WVD684" s="175"/>
      <c r="WVE684" s="178"/>
      <c r="WVF684" s="175"/>
      <c r="WVG684" s="176"/>
      <c r="WVH684" s="176"/>
      <c r="WVI684" s="177"/>
      <c r="WVJ684" s="177"/>
      <c r="WVK684" s="175"/>
      <c r="WVL684" s="175"/>
      <c r="WVM684" s="178"/>
      <c r="WVN684" s="175"/>
      <c r="WVO684" s="176"/>
      <c r="WVP684" s="176"/>
      <c r="WVQ684" s="177"/>
      <c r="WVR684" s="177"/>
      <c r="WVS684" s="175"/>
      <c r="WVT684" s="175"/>
      <c r="WVU684" s="178"/>
      <c r="WVV684" s="175"/>
      <c r="WVW684" s="176"/>
      <c r="WVX684" s="176"/>
      <c r="WVY684" s="177"/>
      <c r="WVZ684" s="177"/>
      <c r="WWA684" s="175"/>
      <c r="WWB684" s="175"/>
      <c r="WWC684" s="178"/>
      <c r="WWD684" s="175"/>
      <c r="WWE684" s="176"/>
      <c r="WWF684" s="176"/>
      <c r="WWG684" s="177"/>
      <c r="WWH684" s="177"/>
      <c r="WWI684" s="175"/>
      <c r="WWJ684" s="175"/>
      <c r="WWK684" s="178"/>
      <c r="WWL684" s="175"/>
      <c r="WWM684" s="176"/>
      <c r="WWN684" s="176"/>
      <c r="WWO684" s="177"/>
      <c r="WWP684" s="177"/>
      <c r="WWQ684" s="175"/>
      <c r="WWR684" s="175"/>
      <c r="WWS684" s="178"/>
      <c r="WWT684" s="175"/>
      <c r="WWU684" s="176"/>
      <c r="WWV684" s="176"/>
      <c r="WWW684" s="177"/>
      <c r="WWX684" s="177"/>
      <c r="WWY684" s="175"/>
      <c r="WWZ684" s="175"/>
      <c r="WXA684" s="178"/>
      <c r="WXB684" s="175"/>
      <c r="WXC684" s="176"/>
      <c r="WXD684" s="176"/>
      <c r="WXE684" s="177"/>
      <c r="WXF684" s="177"/>
      <c r="WXG684" s="175"/>
      <c r="WXH684" s="175"/>
      <c r="WXI684" s="178"/>
      <c r="WXJ684" s="175"/>
      <c r="WXK684" s="176"/>
      <c r="WXL684" s="176"/>
      <c r="WXM684" s="177"/>
      <c r="WXN684" s="177"/>
      <c r="WXO684" s="175"/>
      <c r="WXP684" s="175"/>
      <c r="WXQ684" s="178"/>
      <c r="WXR684" s="175"/>
      <c r="WXS684" s="176"/>
      <c r="WXT684" s="176"/>
      <c r="WXU684" s="177"/>
      <c r="WXV684" s="177"/>
      <c r="WXW684" s="175"/>
      <c r="WXX684" s="175"/>
      <c r="WXY684" s="178"/>
      <c r="WXZ684" s="175"/>
      <c r="WYA684" s="176"/>
      <c r="WYB684" s="176"/>
      <c r="WYC684" s="177"/>
      <c r="WYD684" s="177"/>
      <c r="WYE684" s="175"/>
      <c r="WYF684" s="175"/>
      <c r="WYG684" s="178"/>
      <c r="WYH684" s="175"/>
      <c r="WYI684" s="176"/>
      <c r="WYJ684" s="176"/>
      <c r="WYK684" s="177"/>
      <c r="WYL684" s="177"/>
      <c r="WYM684" s="175"/>
      <c r="WYN684" s="175"/>
      <c r="WYO684" s="178"/>
      <c r="WYP684" s="175"/>
      <c r="WYQ684" s="176"/>
      <c r="WYR684" s="176"/>
      <c r="WYS684" s="177"/>
      <c r="WYT684" s="177"/>
      <c r="WYU684" s="175"/>
      <c r="WYV684" s="175"/>
      <c r="WYW684" s="178"/>
      <c r="WYX684" s="175"/>
      <c r="WYY684" s="176"/>
      <c r="WYZ684" s="176"/>
      <c r="WZA684" s="177"/>
      <c r="WZB684" s="177"/>
      <c r="WZC684" s="175"/>
      <c r="WZD684" s="175"/>
      <c r="WZE684" s="178"/>
      <c r="WZF684" s="175"/>
      <c r="WZG684" s="176"/>
      <c r="WZH684" s="176"/>
      <c r="WZI684" s="177"/>
      <c r="WZJ684" s="177"/>
      <c r="WZK684" s="175"/>
      <c r="WZL684" s="175"/>
      <c r="WZM684" s="178"/>
      <c r="WZN684" s="175"/>
      <c r="WZO684" s="176"/>
      <c r="WZP684" s="176"/>
      <c r="WZQ684" s="177"/>
      <c r="WZR684" s="177"/>
      <c r="WZS684" s="175"/>
      <c r="WZT684" s="175"/>
      <c r="WZU684" s="178"/>
      <c r="WZV684" s="175"/>
      <c r="WZW684" s="176"/>
      <c r="WZX684" s="176"/>
      <c r="WZY684" s="177"/>
      <c r="WZZ684" s="177"/>
      <c r="XAA684" s="175"/>
      <c r="XAB684" s="175"/>
      <c r="XAC684" s="178"/>
      <c r="XAD684" s="175"/>
      <c r="XAE684" s="176"/>
      <c r="XAF684" s="176"/>
      <c r="XAG684" s="177"/>
      <c r="XAH684" s="177"/>
      <c r="XAI684" s="175"/>
      <c r="XAJ684" s="175"/>
      <c r="XAK684" s="178"/>
      <c r="XAL684" s="175"/>
      <c r="XAM684" s="176"/>
      <c r="XAN684" s="176"/>
      <c r="XAO684" s="177"/>
      <c r="XAP684" s="177"/>
      <c r="XAQ684" s="175"/>
      <c r="XAR684" s="175"/>
      <c r="XAS684" s="178"/>
      <c r="XAT684" s="175"/>
      <c r="XAU684" s="176"/>
      <c r="XAV684" s="176"/>
      <c r="XAW684" s="177"/>
      <c r="XAX684" s="177"/>
      <c r="XAY684" s="175"/>
      <c r="XAZ684" s="175"/>
      <c r="XBA684" s="178"/>
      <c r="XBB684" s="175"/>
      <c r="XBC684" s="176"/>
      <c r="XBD684" s="176"/>
      <c r="XBE684" s="177"/>
      <c r="XBF684" s="177"/>
      <c r="XBG684" s="175"/>
      <c r="XBH684" s="175"/>
      <c r="XBI684" s="178"/>
      <c r="XBJ684" s="175"/>
      <c r="XBK684" s="176"/>
      <c r="XBL684" s="176"/>
      <c r="XBM684" s="177"/>
      <c r="XBN684" s="177"/>
      <c r="XBO684" s="175"/>
      <c r="XBP684" s="175"/>
      <c r="XBQ684" s="178"/>
      <c r="XBR684" s="175"/>
      <c r="XBS684" s="176"/>
      <c r="XBT684" s="176"/>
      <c r="XBU684" s="177"/>
      <c r="XBV684" s="177"/>
      <c r="XBW684" s="175"/>
      <c r="XBX684" s="175"/>
      <c r="XBY684" s="178"/>
      <c r="XBZ684" s="175"/>
      <c r="XCA684" s="176"/>
      <c r="XCB684" s="176"/>
      <c r="XCC684" s="177"/>
      <c r="XCD684" s="177"/>
      <c r="XCE684" s="175"/>
      <c r="XCF684" s="175"/>
      <c r="XCG684" s="178"/>
      <c r="XCH684" s="175"/>
      <c r="XCI684" s="176"/>
      <c r="XCJ684" s="176"/>
      <c r="XCK684" s="177"/>
      <c r="XCL684" s="177"/>
      <c r="XCM684" s="175"/>
      <c r="XCN684" s="175"/>
      <c r="XCO684" s="178"/>
      <c r="XCP684" s="175"/>
      <c r="XCQ684" s="176"/>
      <c r="XCR684" s="176"/>
      <c r="XCS684" s="177"/>
      <c r="XCT684" s="177"/>
      <c r="XCU684" s="175"/>
      <c r="XCV684" s="175"/>
      <c r="XCW684" s="178"/>
      <c r="XCX684" s="175"/>
      <c r="XCY684" s="176"/>
      <c r="XCZ684" s="176"/>
      <c r="XDA684" s="177"/>
      <c r="XDB684" s="177"/>
    </row>
    <row r="685" spans="1:16330" s="149" customFormat="1" ht="15.75" customHeight="1">
      <c r="A685" s="188">
        <v>621</v>
      </c>
      <c r="B685" s="199" t="s">
        <v>1182</v>
      </c>
      <c r="C685" s="200" t="s">
        <v>1183</v>
      </c>
      <c r="D685" s="199" t="s">
        <v>271</v>
      </c>
      <c r="E685" s="201">
        <v>1</v>
      </c>
      <c r="F685" s="201">
        <v>8000</v>
      </c>
      <c r="G685" s="201">
        <f t="shared" ref="G685:G746" si="52">ROUND(F685*1.2,-2)</f>
        <v>9600</v>
      </c>
      <c r="H685" s="201">
        <f t="shared" ref="H685:H746" si="53">ROUND(F685*1.8,-2)</f>
        <v>14400</v>
      </c>
      <c r="I685" s="212"/>
      <c r="J685" s="212"/>
      <c r="K685" s="212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</row>
    <row r="686" spans="1:16330" s="149" customFormat="1" ht="15.75" customHeight="1">
      <c r="A686" s="36">
        <v>622</v>
      </c>
      <c r="B686" s="28" t="s">
        <v>1184</v>
      </c>
      <c r="C686" s="29" t="s">
        <v>1185</v>
      </c>
      <c r="D686" s="28" t="s">
        <v>271</v>
      </c>
      <c r="E686" s="30">
        <v>1</v>
      </c>
      <c r="F686" s="30">
        <v>8000</v>
      </c>
      <c r="G686" s="30">
        <f t="shared" si="52"/>
        <v>9600</v>
      </c>
      <c r="H686" s="30">
        <f t="shared" si="53"/>
        <v>14400</v>
      </c>
      <c r="I686" s="212"/>
      <c r="J686" s="212"/>
      <c r="K686" s="212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</row>
    <row r="687" spans="1:16330" s="149" customFormat="1" ht="15.75" customHeight="1">
      <c r="A687" s="188">
        <v>623</v>
      </c>
      <c r="B687" s="28" t="s">
        <v>1186</v>
      </c>
      <c r="C687" s="29" t="s">
        <v>1187</v>
      </c>
      <c r="D687" s="28" t="s">
        <v>271</v>
      </c>
      <c r="E687" s="30">
        <v>1</v>
      </c>
      <c r="F687" s="30">
        <v>6000</v>
      </c>
      <c r="G687" s="30">
        <f t="shared" si="52"/>
        <v>7200</v>
      </c>
      <c r="H687" s="30">
        <f t="shared" si="53"/>
        <v>10800</v>
      </c>
      <c r="I687" s="212"/>
      <c r="J687" s="212"/>
      <c r="K687" s="212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</row>
    <row r="688" spans="1:16330" ht="15.75" customHeight="1">
      <c r="A688" s="36">
        <v>624</v>
      </c>
      <c r="B688" s="28" t="s">
        <v>1188</v>
      </c>
      <c r="C688" s="29" t="s">
        <v>1189</v>
      </c>
      <c r="D688" s="28" t="s">
        <v>271</v>
      </c>
      <c r="E688" s="30">
        <v>1</v>
      </c>
      <c r="F688" s="30">
        <v>5000</v>
      </c>
      <c r="G688" s="30">
        <f t="shared" si="52"/>
        <v>6000</v>
      </c>
      <c r="H688" s="30">
        <f t="shared" si="53"/>
        <v>9000</v>
      </c>
      <c r="I688" s="212"/>
      <c r="J688" s="212"/>
      <c r="K688" s="212"/>
    </row>
    <row r="689" spans="1:67" ht="15.75" customHeight="1">
      <c r="A689" s="188">
        <v>625</v>
      </c>
      <c r="B689" s="28" t="s">
        <v>1190</v>
      </c>
      <c r="C689" s="29" t="s">
        <v>1191</v>
      </c>
      <c r="D689" s="28" t="s">
        <v>271</v>
      </c>
      <c r="E689" s="30">
        <v>1</v>
      </c>
      <c r="F689" s="30">
        <v>5300</v>
      </c>
      <c r="G689" s="30">
        <f t="shared" si="52"/>
        <v>6400</v>
      </c>
      <c r="H689" s="30">
        <f t="shared" si="53"/>
        <v>9500</v>
      </c>
      <c r="I689" s="212"/>
      <c r="J689" s="212"/>
      <c r="K689" s="212"/>
    </row>
    <row r="690" spans="1:67" ht="15.75" customHeight="1">
      <c r="A690" s="36">
        <v>626</v>
      </c>
      <c r="B690" s="28" t="s">
        <v>1192</v>
      </c>
      <c r="C690" s="29" t="s">
        <v>1193</v>
      </c>
      <c r="D690" s="28" t="s">
        <v>271</v>
      </c>
      <c r="E690" s="30">
        <v>1</v>
      </c>
      <c r="F690" s="30">
        <v>7500</v>
      </c>
      <c r="G690" s="30">
        <f t="shared" si="52"/>
        <v>9000</v>
      </c>
      <c r="H690" s="30">
        <f t="shared" si="53"/>
        <v>13500</v>
      </c>
      <c r="I690" s="212"/>
      <c r="J690" s="212"/>
      <c r="K690" s="212"/>
    </row>
    <row r="691" spans="1:67" ht="15.75" customHeight="1">
      <c r="A691" s="188">
        <v>627</v>
      </c>
      <c r="B691" s="28" t="s">
        <v>1194</v>
      </c>
      <c r="C691" s="29" t="s">
        <v>1195</v>
      </c>
      <c r="D691" s="28" t="s">
        <v>271</v>
      </c>
      <c r="E691" s="30">
        <v>1</v>
      </c>
      <c r="F691" s="30">
        <v>9600</v>
      </c>
      <c r="G691" s="30">
        <f t="shared" si="52"/>
        <v>11500</v>
      </c>
      <c r="H691" s="30">
        <f t="shared" si="53"/>
        <v>17300</v>
      </c>
      <c r="I691" s="212"/>
      <c r="J691" s="212"/>
      <c r="K691" s="212"/>
    </row>
    <row r="692" spans="1:67" ht="15.75" customHeight="1">
      <c r="A692" s="36">
        <v>628</v>
      </c>
      <c r="B692" s="28" t="s">
        <v>1196</v>
      </c>
      <c r="C692" s="29" t="s">
        <v>1197</v>
      </c>
      <c r="D692" s="28" t="s">
        <v>271</v>
      </c>
      <c r="E692" s="30">
        <v>1</v>
      </c>
      <c r="F692" s="30">
        <v>5000</v>
      </c>
      <c r="G692" s="30">
        <f t="shared" si="52"/>
        <v>6000</v>
      </c>
      <c r="H692" s="30">
        <f t="shared" si="53"/>
        <v>9000</v>
      </c>
      <c r="I692" s="212"/>
      <c r="J692" s="212"/>
      <c r="K692" s="212"/>
    </row>
    <row r="693" spans="1:67" ht="15.75" customHeight="1">
      <c r="A693" s="188">
        <v>629</v>
      </c>
      <c r="B693" s="28" t="s">
        <v>1198</v>
      </c>
      <c r="C693" s="29" t="s">
        <v>1199</v>
      </c>
      <c r="D693" s="28" t="s">
        <v>271</v>
      </c>
      <c r="E693" s="30">
        <v>1</v>
      </c>
      <c r="F693" s="30">
        <v>8000</v>
      </c>
      <c r="G693" s="30">
        <f t="shared" si="52"/>
        <v>9600</v>
      </c>
      <c r="H693" s="30">
        <f t="shared" si="53"/>
        <v>14400</v>
      </c>
      <c r="I693" s="212"/>
      <c r="J693" s="212"/>
      <c r="K693" s="212"/>
    </row>
    <row r="694" spans="1:67" ht="15.75" customHeight="1">
      <c r="A694" s="36">
        <v>630</v>
      </c>
      <c r="B694" s="28" t="s">
        <v>1200</v>
      </c>
      <c r="C694" s="29" t="s">
        <v>1201</v>
      </c>
      <c r="D694" s="28" t="s">
        <v>271</v>
      </c>
      <c r="E694" s="30">
        <v>1</v>
      </c>
      <c r="F694" s="30">
        <v>16000</v>
      </c>
      <c r="G694" s="30">
        <f t="shared" si="52"/>
        <v>19200</v>
      </c>
      <c r="H694" s="30">
        <f t="shared" si="53"/>
        <v>28800</v>
      </c>
      <c r="I694" s="212"/>
      <c r="J694" s="212"/>
      <c r="K694" s="212"/>
    </row>
    <row r="695" spans="1:67" ht="15.75" customHeight="1">
      <c r="A695" s="188">
        <v>631</v>
      </c>
      <c r="B695" s="28" t="s">
        <v>1202</v>
      </c>
      <c r="C695" s="29" t="s">
        <v>1203</v>
      </c>
      <c r="D695" s="28" t="s">
        <v>271</v>
      </c>
      <c r="E695" s="30">
        <v>1</v>
      </c>
      <c r="F695" s="30">
        <v>3150</v>
      </c>
      <c r="G695" s="30">
        <f t="shared" si="52"/>
        <v>3800</v>
      </c>
      <c r="H695" s="30">
        <f t="shared" si="53"/>
        <v>5700</v>
      </c>
      <c r="I695" s="212"/>
      <c r="J695" s="212"/>
      <c r="K695" s="212"/>
    </row>
    <row r="696" spans="1:67" ht="15.75" customHeight="1">
      <c r="A696" s="36">
        <v>632</v>
      </c>
      <c r="B696" s="28" t="s">
        <v>1204</v>
      </c>
      <c r="C696" s="29" t="s">
        <v>1205</v>
      </c>
      <c r="D696" s="28" t="s">
        <v>271</v>
      </c>
      <c r="E696" s="30">
        <v>1</v>
      </c>
      <c r="F696" s="30">
        <v>5250</v>
      </c>
      <c r="G696" s="30">
        <f t="shared" si="52"/>
        <v>6300</v>
      </c>
      <c r="H696" s="30">
        <f t="shared" si="53"/>
        <v>9500</v>
      </c>
      <c r="I696" s="212"/>
      <c r="J696" s="212"/>
      <c r="K696" s="212"/>
    </row>
    <row r="697" spans="1:67" s="149" customFormat="1" ht="15.75" customHeight="1">
      <c r="A697" s="188">
        <v>633</v>
      </c>
      <c r="B697" s="28" t="s">
        <v>1206</v>
      </c>
      <c r="C697" s="29" t="s">
        <v>1207</v>
      </c>
      <c r="D697" s="28" t="s">
        <v>271</v>
      </c>
      <c r="E697" s="30">
        <v>1</v>
      </c>
      <c r="F697" s="30">
        <v>8000</v>
      </c>
      <c r="G697" s="30">
        <f t="shared" si="52"/>
        <v>9600</v>
      </c>
      <c r="H697" s="30">
        <f t="shared" si="53"/>
        <v>14400</v>
      </c>
      <c r="I697" s="212"/>
      <c r="J697" s="212"/>
      <c r="K697" s="212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</row>
    <row r="698" spans="1:67" s="149" customFormat="1" ht="15.75" customHeight="1">
      <c r="A698" s="36">
        <v>634</v>
      </c>
      <c r="B698" s="28" t="s">
        <v>1208</v>
      </c>
      <c r="C698" s="29" t="s">
        <v>6601</v>
      </c>
      <c r="D698" s="28" t="s">
        <v>271</v>
      </c>
      <c r="E698" s="30">
        <v>1</v>
      </c>
      <c r="F698" s="30">
        <v>10000</v>
      </c>
      <c r="G698" s="30">
        <f t="shared" si="52"/>
        <v>12000</v>
      </c>
      <c r="H698" s="30">
        <f t="shared" si="53"/>
        <v>18000</v>
      </c>
      <c r="I698" s="212"/>
      <c r="J698" s="212"/>
      <c r="K698" s="212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</row>
    <row r="699" spans="1:67" s="149" customFormat="1" ht="15.75" customHeight="1">
      <c r="A699" s="188">
        <v>635</v>
      </c>
      <c r="B699" s="28" t="s">
        <v>1209</v>
      </c>
      <c r="C699" s="29" t="s">
        <v>1210</v>
      </c>
      <c r="D699" s="28" t="s">
        <v>271</v>
      </c>
      <c r="E699" s="30">
        <v>1</v>
      </c>
      <c r="F699" s="30">
        <v>12000</v>
      </c>
      <c r="G699" s="30">
        <f t="shared" si="52"/>
        <v>14400</v>
      </c>
      <c r="H699" s="30">
        <f t="shared" si="53"/>
        <v>21600</v>
      </c>
      <c r="I699" s="212"/>
      <c r="J699" s="212"/>
      <c r="K699" s="212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</row>
    <row r="700" spans="1:67" s="149" customFormat="1" ht="15.75" customHeight="1">
      <c r="A700" s="36">
        <v>636</v>
      </c>
      <c r="B700" s="28" t="s">
        <v>1211</v>
      </c>
      <c r="C700" s="29" t="s">
        <v>1212</v>
      </c>
      <c r="D700" s="28" t="s">
        <v>271</v>
      </c>
      <c r="E700" s="30">
        <v>1</v>
      </c>
      <c r="F700" s="30">
        <v>8000</v>
      </c>
      <c r="G700" s="30">
        <f t="shared" si="52"/>
        <v>9600</v>
      </c>
      <c r="H700" s="30">
        <f t="shared" si="53"/>
        <v>14400</v>
      </c>
      <c r="I700" s="212"/>
      <c r="J700" s="212"/>
      <c r="K700" s="212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</row>
    <row r="701" spans="1:67" s="149" customFormat="1" ht="15.75" customHeight="1">
      <c r="A701" s="188">
        <v>637</v>
      </c>
      <c r="B701" s="28" t="s">
        <v>1213</v>
      </c>
      <c r="C701" s="29" t="s">
        <v>6602</v>
      </c>
      <c r="D701" s="28" t="s">
        <v>271</v>
      </c>
      <c r="E701" s="30">
        <v>1</v>
      </c>
      <c r="F701" s="30">
        <v>10000</v>
      </c>
      <c r="G701" s="30">
        <f t="shared" si="52"/>
        <v>12000</v>
      </c>
      <c r="H701" s="30">
        <f t="shared" si="53"/>
        <v>18000</v>
      </c>
      <c r="I701" s="212"/>
      <c r="J701" s="212"/>
      <c r="K701" s="212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</row>
    <row r="702" spans="1:67" s="149" customFormat="1" ht="15.75" customHeight="1">
      <c r="A702" s="36">
        <v>638</v>
      </c>
      <c r="B702" s="28" t="s">
        <v>1214</v>
      </c>
      <c r="C702" s="29" t="s">
        <v>1215</v>
      </c>
      <c r="D702" s="28" t="s">
        <v>271</v>
      </c>
      <c r="E702" s="30">
        <v>1</v>
      </c>
      <c r="F702" s="30">
        <v>12000</v>
      </c>
      <c r="G702" s="30">
        <f t="shared" si="52"/>
        <v>14400</v>
      </c>
      <c r="H702" s="30">
        <f t="shared" si="53"/>
        <v>21600</v>
      </c>
      <c r="I702" s="212"/>
      <c r="J702" s="212"/>
      <c r="K702" s="212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</row>
    <row r="703" spans="1:67" s="149" customFormat="1" ht="15.75" customHeight="1">
      <c r="A703" s="188">
        <v>639</v>
      </c>
      <c r="B703" s="28" t="s">
        <v>1216</v>
      </c>
      <c r="C703" s="29" t="s">
        <v>1217</v>
      </c>
      <c r="D703" s="28" t="s">
        <v>271</v>
      </c>
      <c r="E703" s="30">
        <v>1</v>
      </c>
      <c r="F703" s="30">
        <v>8000</v>
      </c>
      <c r="G703" s="30">
        <f t="shared" si="52"/>
        <v>9600</v>
      </c>
      <c r="H703" s="30">
        <f t="shared" si="53"/>
        <v>14400</v>
      </c>
      <c r="I703" s="212"/>
      <c r="J703" s="212"/>
      <c r="K703" s="212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</row>
    <row r="704" spans="1:67" s="149" customFormat="1" ht="15.75" customHeight="1">
      <c r="A704" s="36">
        <v>640</v>
      </c>
      <c r="B704" s="28" t="s">
        <v>1218</v>
      </c>
      <c r="C704" s="29" t="s">
        <v>6603</v>
      </c>
      <c r="D704" s="28" t="s">
        <v>271</v>
      </c>
      <c r="E704" s="30">
        <v>1</v>
      </c>
      <c r="F704" s="30">
        <v>10000</v>
      </c>
      <c r="G704" s="30">
        <f t="shared" si="52"/>
        <v>12000</v>
      </c>
      <c r="H704" s="30">
        <f t="shared" si="53"/>
        <v>18000</v>
      </c>
      <c r="I704" s="212"/>
      <c r="J704" s="212"/>
      <c r="K704" s="212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</row>
    <row r="705" spans="1:67" s="149" customFormat="1" ht="15.75" customHeight="1">
      <c r="A705" s="188">
        <v>641</v>
      </c>
      <c r="B705" s="28" t="s">
        <v>1219</v>
      </c>
      <c r="C705" s="29" t="s">
        <v>1220</v>
      </c>
      <c r="D705" s="28" t="s">
        <v>271</v>
      </c>
      <c r="E705" s="30">
        <v>1</v>
      </c>
      <c r="F705" s="30">
        <v>12000</v>
      </c>
      <c r="G705" s="30">
        <f t="shared" si="52"/>
        <v>14400</v>
      </c>
      <c r="H705" s="30">
        <f t="shared" si="53"/>
        <v>21600</v>
      </c>
      <c r="I705" s="212"/>
      <c r="J705" s="212"/>
      <c r="K705" s="212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</row>
    <row r="706" spans="1:67" s="149" customFormat="1" ht="15.75" customHeight="1">
      <c r="A706" s="36">
        <v>642</v>
      </c>
      <c r="B706" s="28" t="s">
        <v>1221</v>
      </c>
      <c r="C706" s="29" t="s">
        <v>1222</v>
      </c>
      <c r="D706" s="28" t="s">
        <v>271</v>
      </c>
      <c r="E706" s="30">
        <v>1</v>
      </c>
      <c r="F706" s="30">
        <v>8000</v>
      </c>
      <c r="G706" s="30">
        <f t="shared" si="52"/>
        <v>9600</v>
      </c>
      <c r="H706" s="30">
        <f t="shared" si="53"/>
        <v>14400</v>
      </c>
      <c r="I706" s="212"/>
      <c r="J706" s="212"/>
      <c r="K706" s="212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</row>
    <row r="707" spans="1:67" s="149" customFormat="1" ht="15.75" customHeight="1">
      <c r="A707" s="188">
        <v>643</v>
      </c>
      <c r="B707" s="28" t="s">
        <v>1223</v>
      </c>
      <c r="C707" s="29" t="s">
        <v>6604</v>
      </c>
      <c r="D707" s="28" t="s">
        <v>271</v>
      </c>
      <c r="E707" s="30">
        <v>1</v>
      </c>
      <c r="F707" s="30">
        <v>10000</v>
      </c>
      <c r="G707" s="30">
        <f t="shared" si="52"/>
        <v>12000</v>
      </c>
      <c r="H707" s="30">
        <f t="shared" si="53"/>
        <v>18000</v>
      </c>
      <c r="I707" s="212"/>
      <c r="J707" s="212"/>
      <c r="K707" s="212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</row>
    <row r="708" spans="1:67" s="149" customFormat="1" ht="15.75" customHeight="1">
      <c r="A708" s="36">
        <v>644</v>
      </c>
      <c r="B708" s="28" t="s">
        <v>1224</v>
      </c>
      <c r="C708" s="29" t="s">
        <v>1225</v>
      </c>
      <c r="D708" s="28" t="s">
        <v>271</v>
      </c>
      <c r="E708" s="30">
        <v>1</v>
      </c>
      <c r="F708" s="30">
        <v>12000</v>
      </c>
      <c r="G708" s="30">
        <f t="shared" si="52"/>
        <v>14400</v>
      </c>
      <c r="H708" s="30">
        <f t="shared" si="53"/>
        <v>21600</v>
      </c>
      <c r="I708" s="212"/>
      <c r="J708" s="212"/>
      <c r="K708" s="212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</row>
    <row r="709" spans="1:67" s="149" customFormat="1" ht="15.75" customHeight="1">
      <c r="A709" s="188">
        <v>645</v>
      </c>
      <c r="B709" s="28" t="s">
        <v>1226</v>
      </c>
      <c r="C709" s="29" t="s">
        <v>1227</v>
      </c>
      <c r="D709" s="28" t="s">
        <v>271</v>
      </c>
      <c r="E709" s="30">
        <v>1</v>
      </c>
      <c r="F709" s="30">
        <v>8000</v>
      </c>
      <c r="G709" s="30">
        <f t="shared" si="52"/>
        <v>9600</v>
      </c>
      <c r="H709" s="30">
        <f t="shared" si="53"/>
        <v>14400</v>
      </c>
      <c r="I709" s="212"/>
      <c r="J709" s="212"/>
      <c r="K709" s="212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</row>
    <row r="710" spans="1:67" s="149" customFormat="1" ht="15.75" customHeight="1">
      <c r="A710" s="36">
        <v>646</v>
      </c>
      <c r="B710" s="28" t="s">
        <v>1228</v>
      </c>
      <c r="C710" s="29" t="s">
        <v>6605</v>
      </c>
      <c r="D710" s="28" t="s">
        <v>271</v>
      </c>
      <c r="E710" s="30">
        <v>1</v>
      </c>
      <c r="F710" s="30">
        <v>10000</v>
      </c>
      <c r="G710" s="30">
        <f t="shared" si="52"/>
        <v>12000</v>
      </c>
      <c r="H710" s="30">
        <f t="shared" si="53"/>
        <v>18000</v>
      </c>
      <c r="I710" s="212"/>
      <c r="J710" s="212"/>
      <c r="K710" s="212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</row>
    <row r="711" spans="1:67" s="149" customFormat="1" ht="15.75" customHeight="1">
      <c r="A711" s="188">
        <v>647</v>
      </c>
      <c r="B711" s="28" t="s">
        <v>1229</v>
      </c>
      <c r="C711" s="29" t="s">
        <v>1230</v>
      </c>
      <c r="D711" s="28" t="s">
        <v>271</v>
      </c>
      <c r="E711" s="30">
        <v>1</v>
      </c>
      <c r="F711" s="30">
        <v>12000</v>
      </c>
      <c r="G711" s="30">
        <f t="shared" si="52"/>
        <v>14400</v>
      </c>
      <c r="H711" s="30">
        <f t="shared" si="53"/>
        <v>21600</v>
      </c>
      <c r="I711" s="212"/>
      <c r="J711" s="212"/>
      <c r="K711" s="212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</row>
    <row r="712" spans="1:67" s="149" customFormat="1" ht="15.75" customHeight="1">
      <c r="A712" s="36">
        <v>648</v>
      </c>
      <c r="B712" s="28" t="s">
        <v>1231</v>
      </c>
      <c r="C712" s="29" t="s">
        <v>1232</v>
      </c>
      <c r="D712" s="28" t="s">
        <v>271</v>
      </c>
      <c r="E712" s="30">
        <v>1</v>
      </c>
      <c r="F712" s="30">
        <v>8000</v>
      </c>
      <c r="G712" s="30">
        <f t="shared" si="52"/>
        <v>9600</v>
      </c>
      <c r="H712" s="30">
        <f t="shared" si="53"/>
        <v>14400</v>
      </c>
      <c r="I712" s="212"/>
      <c r="J712" s="212"/>
      <c r="K712" s="212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</row>
    <row r="713" spans="1:67" s="149" customFormat="1" ht="15.75" customHeight="1">
      <c r="A713" s="188">
        <v>649</v>
      </c>
      <c r="B713" s="28" t="s">
        <v>1233</v>
      </c>
      <c r="C713" s="29" t="s">
        <v>6606</v>
      </c>
      <c r="D713" s="28" t="s">
        <v>271</v>
      </c>
      <c r="E713" s="30">
        <v>1</v>
      </c>
      <c r="F713" s="30">
        <v>10000</v>
      </c>
      <c r="G713" s="30">
        <f t="shared" si="52"/>
        <v>12000</v>
      </c>
      <c r="H713" s="30">
        <f t="shared" si="53"/>
        <v>18000</v>
      </c>
      <c r="I713" s="212"/>
      <c r="J713" s="212"/>
      <c r="K713" s="212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</row>
    <row r="714" spans="1:67" s="149" customFormat="1" ht="15.75" customHeight="1">
      <c r="A714" s="36">
        <v>650</v>
      </c>
      <c r="B714" s="28" t="s">
        <v>1234</v>
      </c>
      <c r="C714" s="29" t="s">
        <v>1235</v>
      </c>
      <c r="D714" s="28" t="s">
        <v>271</v>
      </c>
      <c r="E714" s="30">
        <v>1</v>
      </c>
      <c r="F714" s="30">
        <v>12000</v>
      </c>
      <c r="G714" s="30">
        <f t="shared" si="52"/>
        <v>14400</v>
      </c>
      <c r="H714" s="30">
        <f t="shared" si="53"/>
        <v>21600</v>
      </c>
      <c r="I714" s="212"/>
      <c r="J714" s="212"/>
      <c r="K714" s="212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</row>
    <row r="715" spans="1:67" s="149" customFormat="1" ht="15.75" customHeight="1">
      <c r="A715" s="188">
        <v>651</v>
      </c>
      <c r="B715" s="28" t="s">
        <v>1236</v>
      </c>
      <c r="C715" s="29" t="s">
        <v>1237</v>
      </c>
      <c r="D715" s="28" t="s">
        <v>271</v>
      </c>
      <c r="E715" s="30">
        <v>1</v>
      </c>
      <c r="F715" s="30">
        <v>8000</v>
      </c>
      <c r="G715" s="30">
        <f t="shared" si="52"/>
        <v>9600</v>
      </c>
      <c r="H715" s="30">
        <f t="shared" si="53"/>
        <v>14400</v>
      </c>
      <c r="I715" s="212"/>
      <c r="J715" s="212"/>
      <c r="K715" s="212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</row>
    <row r="716" spans="1:67" s="149" customFormat="1" ht="15.75" customHeight="1">
      <c r="A716" s="36">
        <v>652</v>
      </c>
      <c r="B716" s="28" t="s">
        <v>1238</v>
      </c>
      <c r="C716" s="29" t="s">
        <v>6607</v>
      </c>
      <c r="D716" s="28" t="s">
        <v>271</v>
      </c>
      <c r="E716" s="30">
        <v>1</v>
      </c>
      <c r="F716" s="30">
        <v>10000</v>
      </c>
      <c r="G716" s="30">
        <f t="shared" si="52"/>
        <v>12000</v>
      </c>
      <c r="H716" s="30">
        <f t="shared" si="53"/>
        <v>18000</v>
      </c>
      <c r="I716" s="212"/>
      <c r="J716" s="212"/>
      <c r="K716" s="212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</row>
    <row r="717" spans="1:67" s="149" customFormat="1" ht="15.75" customHeight="1">
      <c r="A717" s="188">
        <v>653</v>
      </c>
      <c r="B717" s="28" t="s">
        <v>1239</v>
      </c>
      <c r="C717" s="29" t="s">
        <v>1240</v>
      </c>
      <c r="D717" s="28" t="s">
        <v>271</v>
      </c>
      <c r="E717" s="30">
        <v>1</v>
      </c>
      <c r="F717" s="30">
        <v>12000</v>
      </c>
      <c r="G717" s="30">
        <f t="shared" si="52"/>
        <v>14400</v>
      </c>
      <c r="H717" s="30">
        <f t="shared" si="53"/>
        <v>21600</v>
      </c>
      <c r="I717" s="212"/>
      <c r="J717" s="212"/>
      <c r="K717" s="212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</row>
    <row r="718" spans="1:67" s="149" customFormat="1" ht="15.75" customHeight="1">
      <c r="A718" s="36">
        <v>654</v>
      </c>
      <c r="B718" s="28" t="s">
        <v>1241</v>
      </c>
      <c r="C718" s="29" t="s">
        <v>1242</v>
      </c>
      <c r="D718" s="28" t="s">
        <v>271</v>
      </c>
      <c r="E718" s="30">
        <v>1</v>
      </c>
      <c r="F718" s="30">
        <v>8000</v>
      </c>
      <c r="G718" s="30">
        <f t="shared" si="52"/>
        <v>9600</v>
      </c>
      <c r="H718" s="30">
        <f t="shared" si="53"/>
        <v>14400</v>
      </c>
      <c r="I718" s="212"/>
      <c r="J718" s="212"/>
      <c r="K718" s="212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</row>
    <row r="719" spans="1:67" s="149" customFormat="1" ht="15.75" customHeight="1">
      <c r="A719" s="188">
        <v>655</v>
      </c>
      <c r="B719" s="28" t="s">
        <v>1243</v>
      </c>
      <c r="C719" s="29" t="s">
        <v>6608</v>
      </c>
      <c r="D719" s="28" t="s">
        <v>271</v>
      </c>
      <c r="E719" s="30">
        <v>1</v>
      </c>
      <c r="F719" s="30">
        <v>10000</v>
      </c>
      <c r="G719" s="30">
        <f t="shared" si="52"/>
        <v>12000</v>
      </c>
      <c r="H719" s="30">
        <f t="shared" si="53"/>
        <v>18000</v>
      </c>
      <c r="I719" s="212"/>
      <c r="J719" s="212"/>
      <c r="K719" s="212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</row>
    <row r="720" spans="1:67" s="149" customFormat="1" ht="15.75" customHeight="1">
      <c r="A720" s="36">
        <v>656</v>
      </c>
      <c r="B720" s="28" t="s">
        <v>1244</v>
      </c>
      <c r="C720" s="29" t="s">
        <v>1245</v>
      </c>
      <c r="D720" s="28" t="s">
        <v>271</v>
      </c>
      <c r="E720" s="30">
        <v>1</v>
      </c>
      <c r="F720" s="30">
        <v>12000</v>
      </c>
      <c r="G720" s="30">
        <f t="shared" si="52"/>
        <v>14400</v>
      </c>
      <c r="H720" s="30">
        <f t="shared" si="53"/>
        <v>21600</v>
      </c>
      <c r="I720" s="212"/>
      <c r="J720" s="212"/>
      <c r="K720" s="212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</row>
    <row r="721" spans="1:67" s="149" customFormat="1" ht="15.75" customHeight="1">
      <c r="A721" s="188">
        <v>657</v>
      </c>
      <c r="B721" s="28" t="s">
        <v>1246</v>
      </c>
      <c r="C721" s="29" t="s">
        <v>1247</v>
      </c>
      <c r="D721" s="28" t="s">
        <v>271</v>
      </c>
      <c r="E721" s="30">
        <v>1</v>
      </c>
      <c r="F721" s="30">
        <v>8000</v>
      </c>
      <c r="G721" s="30">
        <f t="shared" si="52"/>
        <v>9600</v>
      </c>
      <c r="H721" s="30">
        <f t="shared" si="53"/>
        <v>14400</v>
      </c>
      <c r="I721" s="212"/>
      <c r="J721" s="212"/>
      <c r="K721" s="212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</row>
    <row r="722" spans="1:67" s="149" customFormat="1" ht="15.75" customHeight="1">
      <c r="A722" s="36">
        <v>658</v>
      </c>
      <c r="B722" s="28" t="s">
        <v>1248</v>
      </c>
      <c r="C722" s="29" t="s">
        <v>6609</v>
      </c>
      <c r="D722" s="28" t="s">
        <v>271</v>
      </c>
      <c r="E722" s="30">
        <v>1</v>
      </c>
      <c r="F722" s="30">
        <v>10000</v>
      </c>
      <c r="G722" s="30">
        <f t="shared" si="52"/>
        <v>12000</v>
      </c>
      <c r="H722" s="30">
        <f t="shared" si="53"/>
        <v>18000</v>
      </c>
      <c r="I722" s="212"/>
      <c r="J722" s="212"/>
      <c r="K722" s="212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</row>
    <row r="723" spans="1:67" s="149" customFormat="1" ht="15.75" customHeight="1">
      <c r="A723" s="188">
        <v>659</v>
      </c>
      <c r="B723" s="28" t="s">
        <v>1249</v>
      </c>
      <c r="C723" s="29" t="s">
        <v>1250</v>
      </c>
      <c r="D723" s="28" t="s">
        <v>271</v>
      </c>
      <c r="E723" s="30">
        <v>1</v>
      </c>
      <c r="F723" s="30">
        <v>12000</v>
      </c>
      <c r="G723" s="30">
        <f t="shared" si="52"/>
        <v>14400</v>
      </c>
      <c r="H723" s="30">
        <f t="shared" si="53"/>
        <v>21600</v>
      </c>
      <c r="I723" s="212"/>
      <c r="J723" s="212"/>
      <c r="K723" s="212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</row>
    <row r="724" spans="1:67" s="149" customFormat="1" ht="15.75" customHeight="1">
      <c r="A724" s="36">
        <v>660</v>
      </c>
      <c r="B724" s="28" t="s">
        <v>1251</v>
      </c>
      <c r="C724" s="29" t="s">
        <v>1252</v>
      </c>
      <c r="D724" s="28" t="s">
        <v>271</v>
      </c>
      <c r="E724" s="30">
        <v>1</v>
      </c>
      <c r="F724" s="30">
        <v>8000</v>
      </c>
      <c r="G724" s="30">
        <f t="shared" si="52"/>
        <v>9600</v>
      </c>
      <c r="H724" s="30">
        <f t="shared" si="53"/>
        <v>14400</v>
      </c>
      <c r="I724" s="212"/>
      <c r="J724" s="212"/>
      <c r="K724" s="212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</row>
    <row r="725" spans="1:67" s="149" customFormat="1" ht="15.75" customHeight="1">
      <c r="A725" s="188">
        <v>661</v>
      </c>
      <c r="B725" s="28" t="s">
        <v>1253</v>
      </c>
      <c r="C725" s="29" t="s">
        <v>6610</v>
      </c>
      <c r="D725" s="28" t="s">
        <v>271</v>
      </c>
      <c r="E725" s="30">
        <v>1</v>
      </c>
      <c r="F725" s="30">
        <v>10000</v>
      </c>
      <c r="G725" s="30">
        <f t="shared" si="52"/>
        <v>12000</v>
      </c>
      <c r="H725" s="30">
        <f t="shared" si="53"/>
        <v>18000</v>
      </c>
      <c r="I725" s="212"/>
      <c r="J725" s="212"/>
      <c r="K725" s="212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</row>
    <row r="726" spans="1:67" s="149" customFormat="1" ht="15.75" customHeight="1">
      <c r="A726" s="36">
        <v>662</v>
      </c>
      <c r="B726" s="28" t="s">
        <v>1254</v>
      </c>
      <c r="C726" s="29" t="s">
        <v>1255</v>
      </c>
      <c r="D726" s="28" t="s">
        <v>271</v>
      </c>
      <c r="E726" s="30">
        <v>1</v>
      </c>
      <c r="F726" s="30">
        <v>12000</v>
      </c>
      <c r="G726" s="30">
        <f t="shared" si="52"/>
        <v>14400</v>
      </c>
      <c r="H726" s="30">
        <f t="shared" si="53"/>
        <v>21600</v>
      </c>
      <c r="I726" s="212"/>
      <c r="J726" s="212"/>
      <c r="K726" s="212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</row>
    <row r="727" spans="1:67" s="149" customFormat="1" ht="15.75" customHeight="1">
      <c r="A727" s="188">
        <v>663</v>
      </c>
      <c r="B727" s="28" t="s">
        <v>1256</v>
      </c>
      <c r="C727" s="29" t="s">
        <v>1257</v>
      </c>
      <c r="D727" s="28" t="s">
        <v>271</v>
      </c>
      <c r="E727" s="30">
        <v>1</v>
      </c>
      <c r="F727" s="30">
        <v>8000</v>
      </c>
      <c r="G727" s="30">
        <f t="shared" si="52"/>
        <v>9600</v>
      </c>
      <c r="H727" s="30">
        <f t="shared" si="53"/>
        <v>14400</v>
      </c>
      <c r="I727" s="212"/>
      <c r="J727" s="212"/>
      <c r="K727" s="212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</row>
    <row r="728" spans="1:67" s="149" customFormat="1" ht="15.75" customHeight="1">
      <c r="A728" s="36">
        <v>664</v>
      </c>
      <c r="B728" s="28" t="s">
        <v>1258</v>
      </c>
      <c r="C728" s="29" t="s">
        <v>6611</v>
      </c>
      <c r="D728" s="28" t="s">
        <v>271</v>
      </c>
      <c r="E728" s="30">
        <v>1</v>
      </c>
      <c r="F728" s="30">
        <v>10000</v>
      </c>
      <c r="G728" s="30">
        <f t="shared" si="52"/>
        <v>12000</v>
      </c>
      <c r="H728" s="30">
        <f t="shared" si="53"/>
        <v>18000</v>
      </c>
      <c r="I728" s="212"/>
      <c r="J728" s="212"/>
      <c r="K728" s="212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</row>
    <row r="729" spans="1:67" s="149" customFormat="1" ht="15.75" customHeight="1">
      <c r="A729" s="188">
        <v>665</v>
      </c>
      <c r="B729" s="28" t="s">
        <v>1259</v>
      </c>
      <c r="C729" s="29" t="s">
        <v>1260</v>
      </c>
      <c r="D729" s="28" t="s">
        <v>271</v>
      </c>
      <c r="E729" s="30">
        <v>1</v>
      </c>
      <c r="F729" s="30">
        <v>12000</v>
      </c>
      <c r="G729" s="30">
        <f t="shared" si="52"/>
        <v>14400</v>
      </c>
      <c r="H729" s="30">
        <f t="shared" si="53"/>
        <v>21600</v>
      </c>
      <c r="I729" s="212"/>
      <c r="J729" s="212"/>
      <c r="K729" s="212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</row>
    <row r="730" spans="1:67" s="149" customFormat="1" ht="15.75" customHeight="1">
      <c r="A730" s="36">
        <v>666</v>
      </c>
      <c r="B730" s="28" t="s">
        <v>1261</v>
      </c>
      <c r="C730" s="29" t="s">
        <v>1262</v>
      </c>
      <c r="D730" s="28" t="s">
        <v>271</v>
      </c>
      <c r="E730" s="30">
        <v>1</v>
      </c>
      <c r="F730" s="30">
        <v>8000</v>
      </c>
      <c r="G730" s="30">
        <f t="shared" si="52"/>
        <v>9600</v>
      </c>
      <c r="H730" s="30">
        <f t="shared" si="53"/>
        <v>14400</v>
      </c>
      <c r="I730" s="212"/>
      <c r="J730" s="212"/>
      <c r="K730" s="212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</row>
    <row r="731" spans="1:67" s="149" customFormat="1" ht="15.75" customHeight="1">
      <c r="A731" s="188">
        <v>667</v>
      </c>
      <c r="B731" s="28" t="s">
        <v>1263</v>
      </c>
      <c r="C731" s="29" t="s">
        <v>6612</v>
      </c>
      <c r="D731" s="28" t="s">
        <v>271</v>
      </c>
      <c r="E731" s="30">
        <v>1</v>
      </c>
      <c r="F731" s="30">
        <v>10000</v>
      </c>
      <c r="G731" s="30">
        <f t="shared" si="52"/>
        <v>12000</v>
      </c>
      <c r="H731" s="30">
        <f t="shared" si="53"/>
        <v>18000</v>
      </c>
      <c r="I731" s="212"/>
      <c r="J731" s="212"/>
      <c r="K731" s="212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</row>
    <row r="732" spans="1:67" s="149" customFormat="1" ht="15.75" customHeight="1">
      <c r="A732" s="36">
        <v>668</v>
      </c>
      <c r="B732" s="28" t="s">
        <v>1264</v>
      </c>
      <c r="C732" s="29" t="s">
        <v>1265</v>
      </c>
      <c r="D732" s="28" t="s">
        <v>271</v>
      </c>
      <c r="E732" s="30">
        <v>1</v>
      </c>
      <c r="F732" s="30">
        <v>12000</v>
      </c>
      <c r="G732" s="30">
        <f t="shared" si="52"/>
        <v>14400</v>
      </c>
      <c r="H732" s="30">
        <f t="shared" si="53"/>
        <v>21600</v>
      </c>
      <c r="I732" s="212"/>
      <c r="J732" s="212"/>
      <c r="K732" s="212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</row>
    <row r="733" spans="1:67" s="149" customFormat="1" ht="15.75" customHeight="1">
      <c r="A733" s="188">
        <v>669</v>
      </c>
      <c r="B733" s="28" t="s">
        <v>1266</v>
      </c>
      <c r="C733" s="29" t="s">
        <v>1267</v>
      </c>
      <c r="D733" s="28" t="s">
        <v>271</v>
      </c>
      <c r="E733" s="30">
        <v>1</v>
      </c>
      <c r="F733" s="30">
        <v>8000</v>
      </c>
      <c r="G733" s="30">
        <f t="shared" si="52"/>
        <v>9600</v>
      </c>
      <c r="H733" s="30">
        <f t="shared" si="53"/>
        <v>14400</v>
      </c>
      <c r="I733" s="212"/>
      <c r="J733" s="212"/>
      <c r="K733" s="212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</row>
    <row r="734" spans="1:67" s="149" customFormat="1" ht="15.75" customHeight="1">
      <c r="A734" s="36">
        <v>670</v>
      </c>
      <c r="B734" s="28" t="s">
        <v>1268</v>
      </c>
      <c r="C734" s="29" t="s">
        <v>6613</v>
      </c>
      <c r="D734" s="28" t="s">
        <v>271</v>
      </c>
      <c r="E734" s="30">
        <v>1</v>
      </c>
      <c r="F734" s="30">
        <v>10000</v>
      </c>
      <c r="G734" s="30">
        <f t="shared" si="52"/>
        <v>12000</v>
      </c>
      <c r="H734" s="30">
        <f t="shared" si="53"/>
        <v>18000</v>
      </c>
      <c r="I734" s="212"/>
      <c r="J734" s="212"/>
      <c r="K734" s="212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</row>
    <row r="735" spans="1:67" s="149" customFormat="1" ht="15.75" customHeight="1">
      <c r="A735" s="188">
        <v>671</v>
      </c>
      <c r="B735" s="28" t="s">
        <v>1269</v>
      </c>
      <c r="C735" s="29" t="s">
        <v>1270</v>
      </c>
      <c r="D735" s="28" t="s">
        <v>271</v>
      </c>
      <c r="E735" s="30">
        <v>1</v>
      </c>
      <c r="F735" s="30">
        <v>12000</v>
      </c>
      <c r="G735" s="30">
        <f t="shared" si="52"/>
        <v>14400</v>
      </c>
      <c r="H735" s="30">
        <f t="shared" si="53"/>
        <v>21600</v>
      </c>
      <c r="I735" s="212"/>
      <c r="J735" s="212"/>
      <c r="K735" s="212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</row>
    <row r="736" spans="1:67" s="149" customFormat="1" ht="15.75" customHeight="1">
      <c r="A736" s="36">
        <v>672</v>
      </c>
      <c r="B736" s="28" t="s">
        <v>1271</v>
      </c>
      <c r="C736" s="29" t="s">
        <v>1272</v>
      </c>
      <c r="D736" s="28" t="s">
        <v>271</v>
      </c>
      <c r="E736" s="30">
        <v>1</v>
      </c>
      <c r="F736" s="30">
        <v>8000</v>
      </c>
      <c r="G736" s="30">
        <f t="shared" si="52"/>
        <v>9600</v>
      </c>
      <c r="H736" s="30">
        <f t="shared" si="53"/>
        <v>14400</v>
      </c>
      <c r="I736" s="212"/>
      <c r="J736" s="212"/>
      <c r="K736" s="212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</row>
    <row r="737" spans="1:67" s="149" customFormat="1" ht="15.75" customHeight="1">
      <c r="A737" s="188">
        <v>673</v>
      </c>
      <c r="B737" s="28" t="s">
        <v>1273</v>
      </c>
      <c r="C737" s="29" t="s">
        <v>6614</v>
      </c>
      <c r="D737" s="28" t="s">
        <v>271</v>
      </c>
      <c r="E737" s="30">
        <v>1</v>
      </c>
      <c r="F737" s="30">
        <v>10000</v>
      </c>
      <c r="G737" s="30">
        <f t="shared" si="52"/>
        <v>12000</v>
      </c>
      <c r="H737" s="30">
        <f t="shared" si="53"/>
        <v>18000</v>
      </c>
      <c r="I737" s="212"/>
      <c r="J737" s="212"/>
      <c r="K737" s="212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</row>
    <row r="738" spans="1:67" s="149" customFormat="1" ht="15.75" customHeight="1">
      <c r="A738" s="36">
        <v>674</v>
      </c>
      <c r="B738" s="28" t="s">
        <v>1274</v>
      </c>
      <c r="C738" s="29" t="s">
        <v>1275</v>
      </c>
      <c r="D738" s="28" t="s">
        <v>271</v>
      </c>
      <c r="E738" s="30">
        <v>1</v>
      </c>
      <c r="F738" s="30">
        <v>12000</v>
      </c>
      <c r="G738" s="30">
        <f t="shared" si="52"/>
        <v>14400</v>
      </c>
      <c r="H738" s="30">
        <f t="shared" si="53"/>
        <v>21600</v>
      </c>
      <c r="I738" s="212"/>
      <c r="J738" s="212"/>
      <c r="K738" s="212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</row>
    <row r="739" spans="1:67" s="149" customFormat="1" ht="15.75" customHeight="1">
      <c r="A739" s="188">
        <v>675</v>
      </c>
      <c r="B739" s="28" t="s">
        <v>1276</v>
      </c>
      <c r="C739" s="29" t="s">
        <v>1277</v>
      </c>
      <c r="D739" s="28" t="s">
        <v>271</v>
      </c>
      <c r="E739" s="30">
        <v>1</v>
      </c>
      <c r="F739" s="30">
        <v>8000</v>
      </c>
      <c r="G739" s="30">
        <f t="shared" si="52"/>
        <v>9600</v>
      </c>
      <c r="H739" s="30">
        <f t="shared" si="53"/>
        <v>14400</v>
      </c>
      <c r="I739" s="212"/>
      <c r="J739" s="212"/>
      <c r="K739" s="212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</row>
    <row r="740" spans="1:67" s="149" customFormat="1" ht="15.75" customHeight="1">
      <c r="A740" s="36">
        <v>676</v>
      </c>
      <c r="B740" s="28" t="s">
        <v>1278</v>
      </c>
      <c r="C740" s="29" t="s">
        <v>6615</v>
      </c>
      <c r="D740" s="28" t="s">
        <v>271</v>
      </c>
      <c r="E740" s="30">
        <v>1</v>
      </c>
      <c r="F740" s="30">
        <v>10000</v>
      </c>
      <c r="G740" s="30">
        <f t="shared" si="52"/>
        <v>12000</v>
      </c>
      <c r="H740" s="30">
        <f t="shared" si="53"/>
        <v>18000</v>
      </c>
      <c r="I740" s="212"/>
      <c r="J740" s="212"/>
      <c r="K740" s="212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</row>
    <row r="741" spans="1:67" s="149" customFormat="1" ht="15.75" customHeight="1">
      <c r="A741" s="188">
        <v>677</v>
      </c>
      <c r="B741" s="28" t="s">
        <v>1279</v>
      </c>
      <c r="C741" s="29" t="s">
        <v>1280</v>
      </c>
      <c r="D741" s="28" t="s">
        <v>271</v>
      </c>
      <c r="E741" s="30">
        <v>1</v>
      </c>
      <c r="F741" s="30">
        <v>12000</v>
      </c>
      <c r="G741" s="30">
        <f t="shared" si="52"/>
        <v>14400</v>
      </c>
      <c r="H741" s="30">
        <f t="shared" si="53"/>
        <v>21600</v>
      </c>
      <c r="I741" s="212"/>
      <c r="J741" s="212"/>
      <c r="K741" s="212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</row>
    <row r="742" spans="1:67" s="149" customFormat="1" ht="15.75" customHeight="1">
      <c r="A742" s="36">
        <v>678</v>
      </c>
      <c r="B742" s="28" t="s">
        <v>1281</v>
      </c>
      <c r="C742" s="29" t="s">
        <v>1282</v>
      </c>
      <c r="D742" s="28" t="s">
        <v>271</v>
      </c>
      <c r="E742" s="30">
        <v>1</v>
      </c>
      <c r="F742" s="30">
        <v>8000</v>
      </c>
      <c r="G742" s="30">
        <f t="shared" si="52"/>
        <v>9600</v>
      </c>
      <c r="H742" s="30">
        <f t="shared" si="53"/>
        <v>14400</v>
      </c>
      <c r="I742" s="212"/>
      <c r="J742" s="212"/>
      <c r="K742" s="212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</row>
    <row r="743" spans="1:67" s="149" customFormat="1" ht="15.75" customHeight="1">
      <c r="A743" s="188">
        <v>679</v>
      </c>
      <c r="B743" s="28" t="s">
        <v>1283</v>
      </c>
      <c r="C743" s="29" t="s">
        <v>6616</v>
      </c>
      <c r="D743" s="28" t="s">
        <v>271</v>
      </c>
      <c r="E743" s="30">
        <v>1</v>
      </c>
      <c r="F743" s="30">
        <v>10000</v>
      </c>
      <c r="G743" s="30">
        <f t="shared" si="52"/>
        <v>12000</v>
      </c>
      <c r="H743" s="30">
        <f t="shared" si="53"/>
        <v>18000</v>
      </c>
      <c r="I743" s="212"/>
      <c r="J743" s="212"/>
      <c r="K743" s="21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</row>
    <row r="744" spans="1:67" s="149" customFormat="1" ht="15.75" customHeight="1">
      <c r="A744" s="36">
        <v>680</v>
      </c>
      <c r="B744" s="28" t="s">
        <v>1284</v>
      </c>
      <c r="C744" s="29" t="s">
        <v>1285</v>
      </c>
      <c r="D744" s="28" t="s">
        <v>271</v>
      </c>
      <c r="E744" s="30">
        <v>1</v>
      </c>
      <c r="F744" s="30">
        <v>12000</v>
      </c>
      <c r="G744" s="30">
        <f t="shared" si="52"/>
        <v>14400</v>
      </c>
      <c r="H744" s="30">
        <f t="shared" si="53"/>
        <v>21600</v>
      </c>
      <c r="I744" s="212"/>
      <c r="J744" s="212"/>
      <c r="K744" s="21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</row>
    <row r="745" spans="1:67" s="149" customFormat="1" ht="15.75" customHeight="1">
      <c r="A745" s="188">
        <v>681</v>
      </c>
      <c r="B745" s="28" t="s">
        <v>1286</v>
      </c>
      <c r="C745" s="29" t="s">
        <v>1287</v>
      </c>
      <c r="D745" s="28" t="s">
        <v>271</v>
      </c>
      <c r="E745" s="30">
        <v>1</v>
      </c>
      <c r="F745" s="30">
        <v>8000</v>
      </c>
      <c r="G745" s="30">
        <f t="shared" si="52"/>
        <v>9600</v>
      </c>
      <c r="H745" s="30">
        <f t="shared" si="53"/>
        <v>14400</v>
      </c>
      <c r="I745" s="212"/>
      <c r="J745" s="212"/>
      <c r="K745" s="21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</row>
    <row r="746" spans="1:67" s="149" customFormat="1" ht="15.75" customHeight="1">
      <c r="A746" s="36">
        <v>682</v>
      </c>
      <c r="B746" s="28" t="s">
        <v>1288</v>
      </c>
      <c r="C746" s="29" t="s">
        <v>6617</v>
      </c>
      <c r="D746" s="28" t="s">
        <v>271</v>
      </c>
      <c r="E746" s="30">
        <v>1</v>
      </c>
      <c r="F746" s="30">
        <v>10000</v>
      </c>
      <c r="G746" s="30">
        <f t="shared" si="52"/>
        <v>12000</v>
      </c>
      <c r="H746" s="30">
        <f t="shared" si="53"/>
        <v>18000</v>
      </c>
      <c r="I746" s="212"/>
      <c r="J746" s="212"/>
      <c r="K746" s="21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</row>
    <row r="747" spans="1:67" s="149" customFormat="1" ht="15.75" customHeight="1">
      <c r="A747" s="188">
        <v>683</v>
      </c>
      <c r="B747" s="28" t="s">
        <v>1289</v>
      </c>
      <c r="C747" s="29" t="s">
        <v>1290</v>
      </c>
      <c r="D747" s="28" t="s">
        <v>271</v>
      </c>
      <c r="E747" s="30">
        <v>1</v>
      </c>
      <c r="F747" s="30">
        <v>12000</v>
      </c>
      <c r="G747" s="30">
        <f t="shared" ref="G747:G810" si="54">ROUND(F747*1.2,-2)</f>
        <v>14400</v>
      </c>
      <c r="H747" s="30">
        <f t="shared" ref="H747:H810" si="55">ROUND(F747*1.8,-2)</f>
        <v>21600</v>
      </c>
      <c r="I747" s="212"/>
      <c r="J747" s="212"/>
      <c r="K747" s="21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</row>
    <row r="748" spans="1:67" s="149" customFormat="1" ht="15.75" customHeight="1">
      <c r="A748" s="36">
        <v>684</v>
      </c>
      <c r="B748" s="28" t="s">
        <v>1291</v>
      </c>
      <c r="C748" s="29" t="s">
        <v>1292</v>
      </c>
      <c r="D748" s="28" t="s">
        <v>271</v>
      </c>
      <c r="E748" s="30">
        <v>1</v>
      </c>
      <c r="F748" s="30">
        <v>8000</v>
      </c>
      <c r="G748" s="30">
        <f t="shared" si="54"/>
        <v>9600</v>
      </c>
      <c r="H748" s="30">
        <f t="shared" si="55"/>
        <v>14400</v>
      </c>
      <c r="I748" s="212"/>
      <c r="J748" s="212"/>
      <c r="K748" s="21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</row>
    <row r="749" spans="1:67" s="149" customFormat="1" ht="15.75" customHeight="1">
      <c r="A749" s="188">
        <v>685</v>
      </c>
      <c r="B749" s="28" t="s">
        <v>1293</v>
      </c>
      <c r="C749" s="29" t="s">
        <v>6618</v>
      </c>
      <c r="D749" s="28" t="s">
        <v>271</v>
      </c>
      <c r="E749" s="30">
        <v>1</v>
      </c>
      <c r="F749" s="30">
        <v>10000</v>
      </c>
      <c r="G749" s="30">
        <f t="shared" si="54"/>
        <v>12000</v>
      </c>
      <c r="H749" s="30">
        <f t="shared" si="55"/>
        <v>18000</v>
      </c>
      <c r="I749" s="212"/>
      <c r="J749" s="212"/>
      <c r="K749" s="21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</row>
    <row r="750" spans="1:67" s="149" customFormat="1" ht="15.75" customHeight="1">
      <c r="A750" s="36">
        <v>686</v>
      </c>
      <c r="B750" s="28" t="s">
        <v>1294</v>
      </c>
      <c r="C750" s="29" t="s">
        <v>1295</v>
      </c>
      <c r="D750" s="28" t="s">
        <v>271</v>
      </c>
      <c r="E750" s="30">
        <v>1</v>
      </c>
      <c r="F750" s="30">
        <v>12000</v>
      </c>
      <c r="G750" s="30">
        <f t="shared" si="54"/>
        <v>14400</v>
      </c>
      <c r="H750" s="30">
        <f t="shared" si="55"/>
        <v>21600</v>
      </c>
      <c r="I750" s="212"/>
      <c r="J750" s="212"/>
      <c r="K750" s="21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</row>
    <row r="751" spans="1:67" s="149" customFormat="1" ht="15.75" customHeight="1">
      <c r="A751" s="188">
        <v>687</v>
      </c>
      <c r="B751" s="28" t="s">
        <v>1296</v>
      </c>
      <c r="C751" s="29" t="s">
        <v>1297</v>
      </c>
      <c r="D751" s="28" t="s">
        <v>271</v>
      </c>
      <c r="E751" s="30">
        <v>1</v>
      </c>
      <c r="F751" s="30">
        <v>8000</v>
      </c>
      <c r="G751" s="30">
        <f t="shared" si="54"/>
        <v>9600</v>
      </c>
      <c r="H751" s="30">
        <f t="shared" si="55"/>
        <v>14400</v>
      </c>
      <c r="I751" s="212"/>
      <c r="J751" s="212"/>
      <c r="K751" s="212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</row>
    <row r="752" spans="1:67" s="149" customFormat="1" ht="15.75" customHeight="1">
      <c r="A752" s="36">
        <v>688</v>
      </c>
      <c r="B752" s="28" t="s">
        <v>1298</v>
      </c>
      <c r="C752" s="29" t="s">
        <v>6619</v>
      </c>
      <c r="D752" s="28" t="s">
        <v>271</v>
      </c>
      <c r="E752" s="30">
        <v>1</v>
      </c>
      <c r="F752" s="30">
        <v>10000</v>
      </c>
      <c r="G752" s="30">
        <f t="shared" si="54"/>
        <v>12000</v>
      </c>
      <c r="H752" s="30">
        <f t="shared" si="55"/>
        <v>18000</v>
      </c>
      <c r="I752" s="212"/>
      <c r="J752" s="212"/>
      <c r="K752" s="212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</row>
    <row r="753" spans="1:67" s="149" customFormat="1" ht="15.75" customHeight="1">
      <c r="A753" s="188">
        <v>689</v>
      </c>
      <c r="B753" s="28" t="s">
        <v>1299</v>
      </c>
      <c r="C753" s="29" t="s">
        <v>1300</v>
      </c>
      <c r="D753" s="28" t="s">
        <v>271</v>
      </c>
      <c r="E753" s="30">
        <v>1</v>
      </c>
      <c r="F753" s="30">
        <v>12000</v>
      </c>
      <c r="G753" s="30">
        <f t="shared" si="54"/>
        <v>14400</v>
      </c>
      <c r="H753" s="30">
        <f t="shared" si="55"/>
        <v>21600</v>
      </c>
      <c r="I753" s="212"/>
      <c r="J753" s="212"/>
      <c r="K753" s="212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</row>
    <row r="754" spans="1:67" s="149" customFormat="1" ht="15.75" customHeight="1">
      <c r="A754" s="36">
        <v>690</v>
      </c>
      <c r="B754" s="28" t="s">
        <v>1301</v>
      </c>
      <c r="C754" s="29" t="s">
        <v>1302</v>
      </c>
      <c r="D754" s="28" t="s">
        <v>271</v>
      </c>
      <c r="E754" s="30">
        <v>1</v>
      </c>
      <c r="F754" s="30">
        <v>8000</v>
      </c>
      <c r="G754" s="30">
        <f t="shared" si="54"/>
        <v>9600</v>
      </c>
      <c r="H754" s="30">
        <f t="shared" si="55"/>
        <v>14400</v>
      </c>
      <c r="I754" s="212"/>
      <c r="J754" s="212"/>
      <c r="K754" s="212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</row>
    <row r="755" spans="1:67" s="149" customFormat="1" ht="15.75" customHeight="1">
      <c r="A755" s="188">
        <v>691</v>
      </c>
      <c r="B755" s="28" t="s">
        <v>1303</v>
      </c>
      <c r="C755" s="29" t="s">
        <v>6620</v>
      </c>
      <c r="D755" s="28" t="s">
        <v>271</v>
      </c>
      <c r="E755" s="30">
        <v>1</v>
      </c>
      <c r="F755" s="30">
        <v>10000</v>
      </c>
      <c r="G755" s="30">
        <f t="shared" si="54"/>
        <v>12000</v>
      </c>
      <c r="H755" s="30">
        <f t="shared" si="55"/>
        <v>18000</v>
      </c>
      <c r="I755" s="212"/>
      <c r="J755" s="212"/>
      <c r="K755" s="212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</row>
    <row r="756" spans="1:67" s="149" customFormat="1" ht="15.75" customHeight="1">
      <c r="A756" s="36">
        <v>692</v>
      </c>
      <c r="B756" s="28" t="s">
        <v>1304</v>
      </c>
      <c r="C756" s="29" t="s">
        <v>1305</v>
      </c>
      <c r="D756" s="28" t="s">
        <v>271</v>
      </c>
      <c r="E756" s="30">
        <v>1</v>
      </c>
      <c r="F756" s="30">
        <v>12000</v>
      </c>
      <c r="G756" s="30">
        <f t="shared" si="54"/>
        <v>14400</v>
      </c>
      <c r="H756" s="30">
        <f t="shared" si="55"/>
        <v>21600</v>
      </c>
      <c r="I756" s="212"/>
      <c r="J756" s="212"/>
      <c r="K756" s="212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</row>
    <row r="757" spans="1:67" s="149" customFormat="1" ht="15.75" customHeight="1">
      <c r="A757" s="188">
        <v>693</v>
      </c>
      <c r="B757" s="28" t="s">
        <v>1306</v>
      </c>
      <c r="C757" s="29" t="s">
        <v>1307</v>
      </c>
      <c r="D757" s="28" t="s">
        <v>271</v>
      </c>
      <c r="E757" s="30">
        <v>1</v>
      </c>
      <c r="F757" s="30">
        <v>8000</v>
      </c>
      <c r="G757" s="30">
        <f t="shared" si="54"/>
        <v>9600</v>
      </c>
      <c r="H757" s="30">
        <f t="shared" si="55"/>
        <v>14400</v>
      </c>
      <c r="I757" s="212"/>
      <c r="J757" s="212"/>
      <c r="K757" s="212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</row>
    <row r="758" spans="1:67" s="149" customFormat="1" ht="15.75" customHeight="1">
      <c r="A758" s="36">
        <v>694</v>
      </c>
      <c r="B758" s="28" t="s">
        <v>1308</v>
      </c>
      <c r="C758" s="29" t="s">
        <v>6621</v>
      </c>
      <c r="D758" s="28" t="s">
        <v>271</v>
      </c>
      <c r="E758" s="30">
        <v>1</v>
      </c>
      <c r="F758" s="30">
        <v>10000</v>
      </c>
      <c r="G758" s="30">
        <f t="shared" si="54"/>
        <v>12000</v>
      </c>
      <c r="H758" s="30">
        <f t="shared" si="55"/>
        <v>18000</v>
      </c>
      <c r="I758" s="212"/>
      <c r="J758" s="212"/>
      <c r="K758" s="212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</row>
    <row r="759" spans="1:67" s="149" customFormat="1" ht="15.75" customHeight="1">
      <c r="A759" s="188">
        <v>695</v>
      </c>
      <c r="B759" s="28" t="s">
        <v>1309</v>
      </c>
      <c r="C759" s="29" t="s">
        <v>1310</v>
      </c>
      <c r="D759" s="28" t="s">
        <v>271</v>
      </c>
      <c r="E759" s="30">
        <v>1</v>
      </c>
      <c r="F759" s="30">
        <v>12000</v>
      </c>
      <c r="G759" s="30">
        <f t="shared" si="54"/>
        <v>14400</v>
      </c>
      <c r="H759" s="30">
        <f t="shared" si="55"/>
        <v>21600</v>
      </c>
      <c r="I759" s="212"/>
      <c r="J759" s="212"/>
      <c r="K759" s="212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</row>
    <row r="760" spans="1:67" s="149" customFormat="1" ht="15.75" customHeight="1">
      <c r="A760" s="36">
        <v>696</v>
      </c>
      <c r="B760" s="28" t="s">
        <v>1311</v>
      </c>
      <c r="C760" s="29" t="s">
        <v>1312</v>
      </c>
      <c r="D760" s="28" t="s">
        <v>271</v>
      </c>
      <c r="E760" s="30">
        <v>1</v>
      </c>
      <c r="F760" s="30">
        <v>8000</v>
      </c>
      <c r="G760" s="30">
        <f t="shared" si="54"/>
        <v>9600</v>
      </c>
      <c r="H760" s="30">
        <f t="shared" si="55"/>
        <v>14400</v>
      </c>
      <c r="I760" s="212"/>
      <c r="J760" s="212"/>
      <c r="K760" s="212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</row>
    <row r="761" spans="1:67" s="149" customFormat="1" ht="15.75" customHeight="1">
      <c r="A761" s="188">
        <v>697</v>
      </c>
      <c r="B761" s="28" t="s">
        <v>1313</v>
      </c>
      <c r="C761" s="29" t="s">
        <v>6622</v>
      </c>
      <c r="D761" s="28" t="s">
        <v>271</v>
      </c>
      <c r="E761" s="30">
        <v>1</v>
      </c>
      <c r="F761" s="30">
        <v>10000</v>
      </c>
      <c r="G761" s="30">
        <f t="shared" si="54"/>
        <v>12000</v>
      </c>
      <c r="H761" s="30">
        <f t="shared" si="55"/>
        <v>18000</v>
      </c>
      <c r="I761" s="212"/>
      <c r="J761" s="212"/>
      <c r="K761" s="212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</row>
    <row r="762" spans="1:67" s="149" customFormat="1" ht="15.75" customHeight="1">
      <c r="A762" s="36">
        <v>698</v>
      </c>
      <c r="B762" s="28" t="s">
        <v>1314</v>
      </c>
      <c r="C762" s="29" t="s">
        <v>1315</v>
      </c>
      <c r="D762" s="28" t="s">
        <v>271</v>
      </c>
      <c r="E762" s="30">
        <v>1</v>
      </c>
      <c r="F762" s="30">
        <v>12000</v>
      </c>
      <c r="G762" s="30">
        <f t="shared" si="54"/>
        <v>14400</v>
      </c>
      <c r="H762" s="30">
        <f t="shared" si="55"/>
        <v>21600</v>
      </c>
      <c r="I762" s="212"/>
      <c r="J762" s="212"/>
      <c r="K762" s="212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</row>
    <row r="763" spans="1:67" s="149" customFormat="1" ht="15.75" customHeight="1">
      <c r="A763" s="188">
        <v>699</v>
      </c>
      <c r="B763" s="28" t="s">
        <v>1316</v>
      </c>
      <c r="C763" s="29" t="s">
        <v>1317</v>
      </c>
      <c r="D763" s="28" t="s">
        <v>271</v>
      </c>
      <c r="E763" s="30">
        <v>1</v>
      </c>
      <c r="F763" s="30">
        <v>8000</v>
      </c>
      <c r="G763" s="30">
        <f t="shared" si="54"/>
        <v>9600</v>
      </c>
      <c r="H763" s="30">
        <f t="shared" si="55"/>
        <v>14400</v>
      </c>
      <c r="I763" s="212"/>
      <c r="J763" s="212"/>
      <c r="K763" s="212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</row>
    <row r="764" spans="1:67" s="149" customFormat="1" ht="15.75" customHeight="1">
      <c r="A764" s="36">
        <v>700</v>
      </c>
      <c r="B764" s="28" t="s">
        <v>1318</v>
      </c>
      <c r="C764" s="29" t="s">
        <v>6623</v>
      </c>
      <c r="D764" s="28" t="s">
        <v>271</v>
      </c>
      <c r="E764" s="30">
        <v>1</v>
      </c>
      <c r="F764" s="30">
        <v>10000</v>
      </c>
      <c r="G764" s="30">
        <f t="shared" si="54"/>
        <v>12000</v>
      </c>
      <c r="H764" s="30">
        <f t="shared" si="55"/>
        <v>18000</v>
      </c>
      <c r="I764" s="212"/>
      <c r="J764" s="212"/>
      <c r="K764" s="212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</row>
    <row r="765" spans="1:67" s="149" customFormat="1" ht="15.75" customHeight="1">
      <c r="A765" s="188">
        <v>701</v>
      </c>
      <c r="B765" s="28" t="s">
        <v>1319</v>
      </c>
      <c r="C765" s="29" t="s">
        <v>1320</v>
      </c>
      <c r="D765" s="28" t="s">
        <v>271</v>
      </c>
      <c r="E765" s="30">
        <v>1</v>
      </c>
      <c r="F765" s="30">
        <v>12000</v>
      </c>
      <c r="G765" s="30">
        <f t="shared" si="54"/>
        <v>14400</v>
      </c>
      <c r="H765" s="30">
        <f t="shared" si="55"/>
        <v>21600</v>
      </c>
      <c r="I765" s="212"/>
      <c r="J765" s="212"/>
      <c r="K765" s="212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</row>
    <row r="766" spans="1:67" s="149" customFormat="1" ht="15.75" customHeight="1">
      <c r="A766" s="36">
        <v>702</v>
      </c>
      <c r="B766" s="28" t="s">
        <v>1321</v>
      </c>
      <c r="C766" s="29" t="s">
        <v>1322</v>
      </c>
      <c r="D766" s="28" t="s">
        <v>271</v>
      </c>
      <c r="E766" s="30">
        <v>1</v>
      </c>
      <c r="F766" s="30">
        <v>8000</v>
      </c>
      <c r="G766" s="30">
        <f t="shared" si="54"/>
        <v>9600</v>
      </c>
      <c r="H766" s="30">
        <f t="shared" si="55"/>
        <v>14400</v>
      </c>
      <c r="I766" s="212"/>
      <c r="J766" s="212"/>
      <c r="K766" s="212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</row>
    <row r="767" spans="1:67" s="149" customFormat="1" ht="15.75" customHeight="1">
      <c r="A767" s="188">
        <v>703</v>
      </c>
      <c r="B767" s="28" t="s">
        <v>1323</v>
      </c>
      <c r="C767" s="29" t="s">
        <v>6624</v>
      </c>
      <c r="D767" s="28" t="s">
        <v>271</v>
      </c>
      <c r="E767" s="30">
        <v>1</v>
      </c>
      <c r="F767" s="30">
        <v>10000</v>
      </c>
      <c r="G767" s="30">
        <f t="shared" si="54"/>
        <v>12000</v>
      </c>
      <c r="H767" s="30">
        <f t="shared" si="55"/>
        <v>18000</v>
      </c>
      <c r="I767" s="212"/>
      <c r="J767" s="212"/>
      <c r="K767" s="212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</row>
    <row r="768" spans="1:67" s="149" customFormat="1" ht="15.75" customHeight="1">
      <c r="A768" s="36">
        <v>704</v>
      </c>
      <c r="B768" s="28" t="s">
        <v>1324</v>
      </c>
      <c r="C768" s="29" t="s">
        <v>1325</v>
      </c>
      <c r="D768" s="28" t="s">
        <v>271</v>
      </c>
      <c r="E768" s="30">
        <v>1</v>
      </c>
      <c r="F768" s="30">
        <v>12000</v>
      </c>
      <c r="G768" s="30">
        <f t="shared" si="54"/>
        <v>14400</v>
      </c>
      <c r="H768" s="30">
        <f t="shared" si="55"/>
        <v>21600</v>
      </c>
      <c r="I768" s="212"/>
      <c r="J768" s="212"/>
      <c r="K768" s="212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</row>
    <row r="769" spans="1:67" s="149" customFormat="1" ht="15.75" customHeight="1">
      <c r="A769" s="188">
        <v>705</v>
      </c>
      <c r="B769" s="28" t="s">
        <v>1326</v>
      </c>
      <c r="C769" s="29" t="s">
        <v>7780</v>
      </c>
      <c r="D769" s="28" t="s">
        <v>271</v>
      </c>
      <c r="E769" s="30">
        <v>1</v>
      </c>
      <c r="F769" s="30">
        <v>8000</v>
      </c>
      <c r="G769" s="30">
        <f t="shared" si="54"/>
        <v>9600</v>
      </c>
      <c r="H769" s="30">
        <f t="shared" si="55"/>
        <v>14400</v>
      </c>
      <c r="I769" s="212"/>
      <c r="J769" s="212"/>
      <c r="K769" s="212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</row>
    <row r="770" spans="1:67" s="149" customFormat="1">
      <c r="A770" s="36">
        <v>706</v>
      </c>
      <c r="B770" s="28" t="s">
        <v>1327</v>
      </c>
      <c r="C770" s="29" t="s">
        <v>7781</v>
      </c>
      <c r="D770" s="28" t="s">
        <v>271</v>
      </c>
      <c r="E770" s="30">
        <v>1</v>
      </c>
      <c r="F770" s="30">
        <v>10000</v>
      </c>
      <c r="G770" s="30">
        <f t="shared" si="54"/>
        <v>12000</v>
      </c>
      <c r="H770" s="30">
        <f t="shared" si="55"/>
        <v>18000</v>
      </c>
      <c r="I770" s="212"/>
      <c r="J770" s="212"/>
      <c r="K770" s="212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</row>
    <row r="771" spans="1:67" s="149" customFormat="1" ht="15.75" customHeight="1">
      <c r="A771" s="188">
        <v>707</v>
      </c>
      <c r="B771" s="28" t="s">
        <v>1328</v>
      </c>
      <c r="C771" s="29" t="s">
        <v>7782</v>
      </c>
      <c r="D771" s="28" t="s">
        <v>271</v>
      </c>
      <c r="E771" s="30">
        <v>1</v>
      </c>
      <c r="F771" s="30">
        <v>12000</v>
      </c>
      <c r="G771" s="30">
        <f t="shared" si="54"/>
        <v>14400</v>
      </c>
      <c r="H771" s="30">
        <f t="shared" si="55"/>
        <v>21600</v>
      </c>
      <c r="I771" s="212"/>
      <c r="J771" s="212"/>
      <c r="K771" s="212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</row>
    <row r="772" spans="1:67" s="149" customFormat="1" ht="15.75" customHeight="1">
      <c r="A772" s="36">
        <v>708</v>
      </c>
      <c r="B772" s="28" t="s">
        <v>1329</v>
      </c>
      <c r="C772" s="29" t="s">
        <v>1330</v>
      </c>
      <c r="D772" s="28" t="s">
        <v>271</v>
      </c>
      <c r="E772" s="30">
        <v>1</v>
      </c>
      <c r="F772" s="30">
        <v>8000</v>
      </c>
      <c r="G772" s="30">
        <f t="shared" si="54"/>
        <v>9600</v>
      </c>
      <c r="H772" s="30">
        <f t="shared" si="55"/>
        <v>14400</v>
      </c>
      <c r="I772" s="212"/>
      <c r="J772" s="212"/>
      <c r="K772" s="212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</row>
    <row r="773" spans="1:67" s="149" customFormat="1" ht="15.75" customHeight="1">
      <c r="A773" s="188">
        <v>709</v>
      </c>
      <c r="B773" s="28" t="s">
        <v>1331</v>
      </c>
      <c r="C773" s="29" t="s">
        <v>6625</v>
      </c>
      <c r="D773" s="28" t="s">
        <v>271</v>
      </c>
      <c r="E773" s="30">
        <v>1</v>
      </c>
      <c r="F773" s="30">
        <v>10000</v>
      </c>
      <c r="G773" s="30">
        <f t="shared" si="54"/>
        <v>12000</v>
      </c>
      <c r="H773" s="30">
        <f t="shared" si="55"/>
        <v>18000</v>
      </c>
      <c r="I773" s="212"/>
      <c r="J773" s="212"/>
      <c r="K773" s="212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</row>
    <row r="774" spans="1:67" s="149" customFormat="1" ht="15.75" customHeight="1">
      <c r="A774" s="36">
        <v>710</v>
      </c>
      <c r="B774" s="28" t="s">
        <v>1332</v>
      </c>
      <c r="C774" s="29" t="s">
        <v>1333</v>
      </c>
      <c r="D774" s="28" t="s">
        <v>271</v>
      </c>
      <c r="E774" s="30">
        <v>1</v>
      </c>
      <c r="F774" s="30">
        <v>12000</v>
      </c>
      <c r="G774" s="30">
        <f t="shared" si="54"/>
        <v>14400</v>
      </c>
      <c r="H774" s="30">
        <f t="shared" si="55"/>
        <v>21600</v>
      </c>
      <c r="I774" s="212"/>
      <c r="J774" s="212"/>
      <c r="K774" s="212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</row>
    <row r="775" spans="1:67" s="149" customFormat="1" ht="15.75" customHeight="1">
      <c r="A775" s="188">
        <v>711</v>
      </c>
      <c r="B775" s="28" t="s">
        <v>1334</v>
      </c>
      <c r="C775" s="29" t="s">
        <v>1335</v>
      </c>
      <c r="D775" s="28" t="s">
        <v>271</v>
      </c>
      <c r="E775" s="30">
        <v>1</v>
      </c>
      <c r="F775" s="30">
        <v>8000</v>
      </c>
      <c r="G775" s="30">
        <f t="shared" si="54"/>
        <v>9600</v>
      </c>
      <c r="H775" s="30">
        <f t="shared" si="55"/>
        <v>14400</v>
      </c>
      <c r="I775" s="212"/>
      <c r="J775" s="212"/>
      <c r="K775" s="212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</row>
    <row r="776" spans="1:67" s="149" customFormat="1" ht="15.75" customHeight="1">
      <c r="A776" s="36">
        <v>712</v>
      </c>
      <c r="B776" s="28" t="s">
        <v>1336</v>
      </c>
      <c r="C776" s="29" t="s">
        <v>6626</v>
      </c>
      <c r="D776" s="28" t="s">
        <v>271</v>
      </c>
      <c r="E776" s="30">
        <v>1</v>
      </c>
      <c r="F776" s="30">
        <v>10000</v>
      </c>
      <c r="G776" s="30">
        <f t="shared" si="54"/>
        <v>12000</v>
      </c>
      <c r="H776" s="30">
        <f t="shared" si="55"/>
        <v>18000</v>
      </c>
      <c r="I776" s="212"/>
      <c r="J776" s="212"/>
      <c r="K776" s="212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</row>
    <row r="777" spans="1:67" s="149" customFormat="1" ht="15.75" customHeight="1">
      <c r="A777" s="188">
        <v>713</v>
      </c>
      <c r="B777" s="28" t="s">
        <v>1337</v>
      </c>
      <c r="C777" s="29" t="s">
        <v>1338</v>
      </c>
      <c r="D777" s="28" t="s">
        <v>271</v>
      </c>
      <c r="E777" s="30">
        <v>1</v>
      </c>
      <c r="F777" s="30">
        <v>12000</v>
      </c>
      <c r="G777" s="30">
        <f t="shared" si="54"/>
        <v>14400</v>
      </c>
      <c r="H777" s="30">
        <f t="shared" si="55"/>
        <v>21600</v>
      </c>
      <c r="I777" s="212"/>
      <c r="J777" s="212"/>
      <c r="K777" s="212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</row>
    <row r="778" spans="1:67" s="149" customFormat="1" ht="15.75" customHeight="1">
      <c r="A778" s="36">
        <v>714</v>
      </c>
      <c r="B778" s="28" t="s">
        <v>1339</v>
      </c>
      <c r="C778" s="29" t="s">
        <v>1340</v>
      </c>
      <c r="D778" s="28" t="s">
        <v>271</v>
      </c>
      <c r="E778" s="30">
        <v>1</v>
      </c>
      <c r="F778" s="30">
        <v>8000</v>
      </c>
      <c r="G778" s="30">
        <f t="shared" si="54"/>
        <v>9600</v>
      </c>
      <c r="H778" s="30">
        <f t="shared" si="55"/>
        <v>14400</v>
      </c>
      <c r="I778" s="212"/>
      <c r="J778" s="212"/>
      <c r="K778" s="212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</row>
    <row r="779" spans="1:67" s="149" customFormat="1" ht="15.75" customHeight="1">
      <c r="A779" s="188">
        <v>715</v>
      </c>
      <c r="B779" s="28" t="s">
        <v>1341</v>
      </c>
      <c r="C779" s="29" t="s">
        <v>6627</v>
      </c>
      <c r="D779" s="28" t="s">
        <v>271</v>
      </c>
      <c r="E779" s="30">
        <v>1</v>
      </c>
      <c r="F779" s="30">
        <v>10000</v>
      </c>
      <c r="G779" s="30">
        <f t="shared" si="54"/>
        <v>12000</v>
      </c>
      <c r="H779" s="30">
        <f t="shared" si="55"/>
        <v>18000</v>
      </c>
      <c r="I779" s="212"/>
      <c r="J779" s="212"/>
      <c r="K779" s="212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</row>
    <row r="780" spans="1:67" s="149" customFormat="1" ht="15.75" customHeight="1">
      <c r="A780" s="36">
        <v>716</v>
      </c>
      <c r="B780" s="28" t="s">
        <v>1342</v>
      </c>
      <c r="C780" s="29" t="s">
        <v>1343</v>
      </c>
      <c r="D780" s="28" t="s">
        <v>271</v>
      </c>
      <c r="E780" s="30">
        <v>1</v>
      </c>
      <c r="F780" s="30">
        <v>12000</v>
      </c>
      <c r="G780" s="30">
        <f t="shared" si="54"/>
        <v>14400</v>
      </c>
      <c r="H780" s="30">
        <f t="shared" si="55"/>
        <v>21600</v>
      </c>
      <c r="I780" s="212"/>
      <c r="J780" s="212"/>
      <c r="K780" s="212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</row>
    <row r="781" spans="1:67" s="149" customFormat="1" ht="15.75" customHeight="1">
      <c r="A781" s="188">
        <v>717</v>
      </c>
      <c r="B781" s="28" t="s">
        <v>1344</v>
      </c>
      <c r="C781" s="29" t="s">
        <v>1345</v>
      </c>
      <c r="D781" s="28" t="s">
        <v>271</v>
      </c>
      <c r="E781" s="30">
        <v>1</v>
      </c>
      <c r="F781" s="30">
        <v>8000</v>
      </c>
      <c r="G781" s="30">
        <f t="shared" si="54"/>
        <v>9600</v>
      </c>
      <c r="H781" s="30">
        <f t="shared" si="55"/>
        <v>14400</v>
      </c>
      <c r="I781" s="212"/>
      <c r="J781" s="212"/>
      <c r="K781" s="212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</row>
    <row r="782" spans="1:67" s="149" customFormat="1" ht="15.75" customHeight="1">
      <c r="A782" s="36">
        <v>718</v>
      </c>
      <c r="B782" s="28" t="s">
        <v>1346</v>
      </c>
      <c r="C782" s="29" t="s">
        <v>6628</v>
      </c>
      <c r="D782" s="28" t="s">
        <v>271</v>
      </c>
      <c r="E782" s="30">
        <v>1</v>
      </c>
      <c r="F782" s="30">
        <v>10000</v>
      </c>
      <c r="G782" s="30">
        <f t="shared" si="54"/>
        <v>12000</v>
      </c>
      <c r="H782" s="30">
        <f t="shared" si="55"/>
        <v>18000</v>
      </c>
      <c r="I782" s="212"/>
      <c r="J782" s="212"/>
      <c r="K782" s="212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</row>
    <row r="783" spans="1:67" s="149" customFormat="1" ht="15.75" customHeight="1">
      <c r="A783" s="188">
        <v>719</v>
      </c>
      <c r="B783" s="28" t="s">
        <v>1347</v>
      </c>
      <c r="C783" s="29" t="s">
        <v>1348</v>
      </c>
      <c r="D783" s="28" t="s">
        <v>271</v>
      </c>
      <c r="E783" s="30">
        <v>1</v>
      </c>
      <c r="F783" s="30">
        <v>12000</v>
      </c>
      <c r="G783" s="30">
        <f t="shared" si="54"/>
        <v>14400</v>
      </c>
      <c r="H783" s="30">
        <f t="shared" si="55"/>
        <v>21600</v>
      </c>
      <c r="I783" s="212"/>
      <c r="J783" s="212"/>
      <c r="K783" s="212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</row>
    <row r="784" spans="1:67" s="149" customFormat="1" ht="15.75" customHeight="1">
      <c r="A784" s="36">
        <v>720</v>
      </c>
      <c r="B784" s="28" t="s">
        <v>1349</v>
      </c>
      <c r="C784" s="29" t="s">
        <v>1350</v>
      </c>
      <c r="D784" s="28" t="s">
        <v>271</v>
      </c>
      <c r="E784" s="30">
        <v>1</v>
      </c>
      <c r="F784" s="30">
        <v>8000</v>
      </c>
      <c r="G784" s="30">
        <f t="shared" si="54"/>
        <v>9600</v>
      </c>
      <c r="H784" s="30">
        <f t="shared" si="55"/>
        <v>14400</v>
      </c>
      <c r="I784" s="212"/>
      <c r="J784" s="212"/>
      <c r="K784" s="212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</row>
    <row r="785" spans="1:67" s="149" customFormat="1" ht="15.75" customHeight="1">
      <c r="A785" s="188">
        <v>721</v>
      </c>
      <c r="B785" s="28" t="s">
        <v>1351</v>
      </c>
      <c r="C785" s="29" t="s">
        <v>6629</v>
      </c>
      <c r="D785" s="28" t="s">
        <v>271</v>
      </c>
      <c r="E785" s="30">
        <v>1</v>
      </c>
      <c r="F785" s="30">
        <v>10000</v>
      </c>
      <c r="G785" s="30">
        <f t="shared" si="54"/>
        <v>12000</v>
      </c>
      <c r="H785" s="30">
        <f t="shared" si="55"/>
        <v>18000</v>
      </c>
      <c r="I785" s="212"/>
      <c r="J785" s="212"/>
      <c r="K785" s="212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</row>
    <row r="786" spans="1:67" s="149" customFormat="1" ht="15.75" customHeight="1">
      <c r="A786" s="36">
        <v>722</v>
      </c>
      <c r="B786" s="28" t="s">
        <v>1352</v>
      </c>
      <c r="C786" s="29" t="s">
        <v>1353</v>
      </c>
      <c r="D786" s="28" t="s">
        <v>271</v>
      </c>
      <c r="E786" s="30">
        <v>1</v>
      </c>
      <c r="F786" s="30">
        <v>12000</v>
      </c>
      <c r="G786" s="30">
        <f t="shared" si="54"/>
        <v>14400</v>
      </c>
      <c r="H786" s="30">
        <f t="shared" si="55"/>
        <v>21600</v>
      </c>
      <c r="I786" s="212"/>
      <c r="J786" s="212"/>
      <c r="K786" s="212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</row>
    <row r="787" spans="1:67" s="149" customFormat="1" ht="15.75" customHeight="1">
      <c r="A787" s="188">
        <v>723</v>
      </c>
      <c r="B787" s="28" t="s">
        <v>1354</v>
      </c>
      <c r="C787" s="29" t="s">
        <v>1355</v>
      </c>
      <c r="D787" s="28" t="s">
        <v>271</v>
      </c>
      <c r="E787" s="30">
        <v>1</v>
      </c>
      <c r="F787" s="30">
        <v>8000</v>
      </c>
      <c r="G787" s="30">
        <f t="shared" si="54"/>
        <v>9600</v>
      </c>
      <c r="H787" s="30">
        <f t="shared" si="55"/>
        <v>14400</v>
      </c>
      <c r="I787" s="212"/>
      <c r="J787" s="212"/>
      <c r="K787" s="212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</row>
    <row r="788" spans="1:67" s="149" customFormat="1">
      <c r="A788" s="36">
        <v>724</v>
      </c>
      <c r="B788" s="28" t="s">
        <v>1356</v>
      </c>
      <c r="C788" s="29" t="s">
        <v>6630</v>
      </c>
      <c r="D788" s="28" t="s">
        <v>271</v>
      </c>
      <c r="E788" s="30">
        <v>1</v>
      </c>
      <c r="F788" s="30">
        <v>10000</v>
      </c>
      <c r="G788" s="30">
        <f t="shared" si="54"/>
        <v>12000</v>
      </c>
      <c r="H788" s="30">
        <f t="shared" si="55"/>
        <v>18000</v>
      </c>
      <c r="I788" s="212"/>
      <c r="J788" s="212"/>
      <c r="K788" s="212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</row>
    <row r="789" spans="1:67" s="149" customFormat="1" ht="15.75" customHeight="1">
      <c r="A789" s="188">
        <v>725</v>
      </c>
      <c r="B789" s="28" t="s">
        <v>1357</v>
      </c>
      <c r="C789" s="29" t="s">
        <v>1358</v>
      </c>
      <c r="D789" s="28" t="s">
        <v>271</v>
      </c>
      <c r="E789" s="30">
        <v>1</v>
      </c>
      <c r="F789" s="30">
        <v>12000</v>
      </c>
      <c r="G789" s="30">
        <f t="shared" si="54"/>
        <v>14400</v>
      </c>
      <c r="H789" s="30">
        <f t="shared" si="55"/>
        <v>21600</v>
      </c>
      <c r="I789" s="212"/>
      <c r="J789" s="212"/>
      <c r="K789" s="212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</row>
    <row r="790" spans="1:67" s="149" customFormat="1" ht="15.75" customHeight="1">
      <c r="A790" s="36">
        <v>726</v>
      </c>
      <c r="B790" s="28" t="s">
        <v>1359</v>
      </c>
      <c r="C790" s="29" t="s">
        <v>1360</v>
      </c>
      <c r="D790" s="28" t="s">
        <v>271</v>
      </c>
      <c r="E790" s="30">
        <v>1</v>
      </c>
      <c r="F790" s="30">
        <v>8000</v>
      </c>
      <c r="G790" s="30">
        <f t="shared" si="54"/>
        <v>9600</v>
      </c>
      <c r="H790" s="30">
        <f t="shared" si="55"/>
        <v>14400</v>
      </c>
      <c r="I790" s="212"/>
      <c r="J790" s="212"/>
      <c r="K790" s="212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</row>
    <row r="791" spans="1:67" s="149" customFormat="1" ht="15.75" customHeight="1">
      <c r="A791" s="188">
        <v>727</v>
      </c>
      <c r="B791" s="28" t="s">
        <v>1361</v>
      </c>
      <c r="C791" s="29" t="s">
        <v>6631</v>
      </c>
      <c r="D791" s="28" t="s">
        <v>271</v>
      </c>
      <c r="E791" s="30">
        <v>1</v>
      </c>
      <c r="F791" s="30">
        <v>10000</v>
      </c>
      <c r="G791" s="30">
        <f t="shared" si="54"/>
        <v>12000</v>
      </c>
      <c r="H791" s="30">
        <f t="shared" si="55"/>
        <v>18000</v>
      </c>
      <c r="I791" s="212"/>
      <c r="J791" s="212"/>
      <c r="K791" s="212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</row>
    <row r="792" spans="1:67" s="149" customFormat="1" ht="15.75" customHeight="1">
      <c r="A792" s="36">
        <v>728</v>
      </c>
      <c r="B792" s="28" t="s">
        <v>1362</v>
      </c>
      <c r="C792" s="29" t="s">
        <v>1363</v>
      </c>
      <c r="D792" s="28" t="s">
        <v>271</v>
      </c>
      <c r="E792" s="30">
        <v>1</v>
      </c>
      <c r="F792" s="30">
        <v>12000</v>
      </c>
      <c r="G792" s="30">
        <f t="shared" si="54"/>
        <v>14400</v>
      </c>
      <c r="H792" s="30">
        <f t="shared" si="55"/>
        <v>21600</v>
      </c>
      <c r="I792" s="212"/>
      <c r="J792" s="212"/>
      <c r="K792" s="212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</row>
    <row r="793" spans="1:67" s="149" customFormat="1" ht="15.75" customHeight="1">
      <c r="A793" s="188">
        <v>729</v>
      </c>
      <c r="B793" s="28" t="s">
        <v>531</v>
      </c>
      <c r="C793" s="29" t="s">
        <v>532</v>
      </c>
      <c r="D793" s="28" t="s">
        <v>271</v>
      </c>
      <c r="E793" s="30">
        <v>1</v>
      </c>
      <c r="F793" s="30">
        <v>8000</v>
      </c>
      <c r="G793" s="30">
        <f t="shared" si="54"/>
        <v>9600</v>
      </c>
      <c r="H793" s="30">
        <f t="shared" si="55"/>
        <v>14400</v>
      </c>
      <c r="I793" s="212"/>
      <c r="J793" s="212"/>
      <c r="K793" s="212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</row>
    <row r="794" spans="1:67" s="149" customFormat="1" ht="19.5" customHeight="1">
      <c r="A794" s="36">
        <v>730</v>
      </c>
      <c r="B794" s="28" t="s">
        <v>1364</v>
      </c>
      <c r="C794" s="29" t="s">
        <v>6632</v>
      </c>
      <c r="D794" s="28" t="s">
        <v>271</v>
      </c>
      <c r="E794" s="30">
        <v>1</v>
      </c>
      <c r="F794" s="30">
        <v>10000</v>
      </c>
      <c r="G794" s="30">
        <f t="shared" si="54"/>
        <v>12000</v>
      </c>
      <c r="H794" s="30">
        <f t="shared" si="55"/>
        <v>18000</v>
      </c>
      <c r="I794" s="212"/>
      <c r="J794" s="212"/>
      <c r="K794" s="212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</row>
    <row r="795" spans="1:67" s="149" customFormat="1" ht="15.75" customHeight="1">
      <c r="A795" s="188">
        <v>731</v>
      </c>
      <c r="B795" s="28" t="s">
        <v>1365</v>
      </c>
      <c r="C795" s="29" t="s">
        <v>1366</v>
      </c>
      <c r="D795" s="28" t="s">
        <v>271</v>
      </c>
      <c r="E795" s="30">
        <v>1</v>
      </c>
      <c r="F795" s="30">
        <v>12000</v>
      </c>
      <c r="G795" s="30">
        <f t="shared" si="54"/>
        <v>14400</v>
      </c>
      <c r="H795" s="30">
        <f t="shared" si="55"/>
        <v>21600</v>
      </c>
      <c r="I795" s="212"/>
      <c r="J795" s="212"/>
      <c r="K795" s="212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</row>
    <row r="796" spans="1:67" s="149" customFormat="1" ht="15.75" customHeight="1">
      <c r="A796" s="36">
        <v>732</v>
      </c>
      <c r="B796" s="28" t="s">
        <v>1367</v>
      </c>
      <c r="C796" s="29" t="s">
        <v>1368</v>
      </c>
      <c r="D796" s="28" t="s">
        <v>271</v>
      </c>
      <c r="E796" s="30">
        <v>1</v>
      </c>
      <c r="F796" s="30">
        <v>8000</v>
      </c>
      <c r="G796" s="30">
        <f t="shared" si="54"/>
        <v>9600</v>
      </c>
      <c r="H796" s="30">
        <f t="shared" si="55"/>
        <v>14400</v>
      </c>
      <c r="I796" s="212"/>
      <c r="J796" s="212"/>
      <c r="K796" s="212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</row>
    <row r="797" spans="1:67" s="149" customFormat="1" ht="15.75" customHeight="1">
      <c r="A797" s="188">
        <v>733</v>
      </c>
      <c r="B797" s="28" t="s">
        <v>1369</v>
      </c>
      <c r="C797" s="29" t="s">
        <v>6633</v>
      </c>
      <c r="D797" s="28" t="s">
        <v>271</v>
      </c>
      <c r="E797" s="30">
        <v>1</v>
      </c>
      <c r="F797" s="30">
        <v>10000</v>
      </c>
      <c r="G797" s="30">
        <f t="shared" si="54"/>
        <v>12000</v>
      </c>
      <c r="H797" s="30">
        <f t="shared" si="55"/>
        <v>18000</v>
      </c>
      <c r="I797" s="212"/>
      <c r="J797" s="212"/>
      <c r="K797" s="212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</row>
    <row r="798" spans="1:67" s="149" customFormat="1" ht="15.75" customHeight="1">
      <c r="A798" s="36">
        <v>734</v>
      </c>
      <c r="B798" s="28" t="s">
        <v>1370</v>
      </c>
      <c r="C798" s="29" t="s">
        <v>1371</v>
      </c>
      <c r="D798" s="28" t="s">
        <v>271</v>
      </c>
      <c r="E798" s="30">
        <v>1</v>
      </c>
      <c r="F798" s="30">
        <v>12000</v>
      </c>
      <c r="G798" s="30">
        <f t="shared" si="54"/>
        <v>14400</v>
      </c>
      <c r="H798" s="30">
        <f t="shared" si="55"/>
        <v>21600</v>
      </c>
      <c r="I798" s="212"/>
      <c r="J798" s="212"/>
      <c r="K798" s="212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</row>
    <row r="799" spans="1:67" s="149" customFormat="1" ht="15.75" customHeight="1">
      <c r="A799" s="188">
        <v>735</v>
      </c>
      <c r="B799" s="28" t="s">
        <v>1372</v>
      </c>
      <c r="C799" s="29" t="s">
        <v>1373</v>
      </c>
      <c r="D799" s="28" t="s">
        <v>271</v>
      </c>
      <c r="E799" s="30">
        <v>1</v>
      </c>
      <c r="F799" s="30">
        <v>8000</v>
      </c>
      <c r="G799" s="30">
        <f t="shared" si="54"/>
        <v>9600</v>
      </c>
      <c r="H799" s="30">
        <f t="shared" si="55"/>
        <v>14400</v>
      </c>
      <c r="I799" s="212"/>
      <c r="J799" s="212"/>
      <c r="K799" s="212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</row>
    <row r="800" spans="1:67" s="149" customFormat="1" ht="15.75" customHeight="1">
      <c r="A800" s="36">
        <v>736</v>
      </c>
      <c r="B800" s="28" t="s">
        <v>1374</v>
      </c>
      <c r="C800" s="29" t="s">
        <v>6634</v>
      </c>
      <c r="D800" s="28" t="s">
        <v>271</v>
      </c>
      <c r="E800" s="30">
        <v>1</v>
      </c>
      <c r="F800" s="30">
        <v>10000</v>
      </c>
      <c r="G800" s="30">
        <f t="shared" si="54"/>
        <v>12000</v>
      </c>
      <c r="H800" s="30">
        <f t="shared" si="55"/>
        <v>18000</v>
      </c>
      <c r="I800" s="212"/>
      <c r="J800" s="212"/>
      <c r="K800" s="212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</row>
    <row r="801" spans="1:67" s="149" customFormat="1" ht="15.75" customHeight="1">
      <c r="A801" s="188">
        <v>737</v>
      </c>
      <c r="B801" s="28" t="s">
        <v>1375</v>
      </c>
      <c r="C801" s="29" t="s">
        <v>1376</v>
      </c>
      <c r="D801" s="28" t="s">
        <v>271</v>
      </c>
      <c r="E801" s="30">
        <v>1</v>
      </c>
      <c r="F801" s="30">
        <v>12000</v>
      </c>
      <c r="G801" s="30">
        <f t="shared" si="54"/>
        <v>14400</v>
      </c>
      <c r="H801" s="30">
        <f t="shared" si="55"/>
        <v>21600</v>
      </c>
      <c r="I801" s="212"/>
      <c r="J801" s="212"/>
      <c r="K801" s="212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</row>
    <row r="802" spans="1:67" s="149" customFormat="1" ht="15.75" customHeight="1">
      <c r="A802" s="36">
        <v>738</v>
      </c>
      <c r="B802" s="28" t="s">
        <v>1377</v>
      </c>
      <c r="C802" s="29" t="s">
        <v>1378</v>
      </c>
      <c r="D802" s="28" t="s">
        <v>271</v>
      </c>
      <c r="E802" s="30">
        <v>1</v>
      </c>
      <c r="F802" s="30">
        <v>8000</v>
      </c>
      <c r="G802" s="30">
        <f t="shared" si="54"/>
        <v>9600</v>
      </c>
      <c r="H802" s="30">
        <f t="shared" si="55"/>
        <v>14400</v>
      </c>
      <c r="I802" s="212"/>
      <c r="J802" s="212"/>
      <c r="K802" s="212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</row>
    <row r="803" spans="1:67" s="149" customFormat="1" ht="15.75" customHeight="1">
      <c r="A803" s="188">
        <v>739</v>
      </c>
      <c r="B803" s="28" t="s">
        <v>1379</v>
      </c>
      <c r="C803" s="29" t="s">
        <v>6635</v>
      </c>
      <c r="D803" s="28" t="s">
        <v>271</v>
      </c>
      <c r="E803" s="30">
        <v>1</v>
      </c>
      <c r="F803" s="30">
        <v>10000</v>
      </c>
      <c r="G803" s="30">
        <f t="shared" si="54"/>
        <v>12000</v>
      </c>
      <c r="H803" s="30">
        <f t="shared" si="55"/>
        <v>18000</v>
      </c>
      <c r="I803" s="212"/>
      <c r="J803" s="212"/>
      <c r="K803" s="212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</row>
    <row r="804" spans="1:67" s="149" customFormat="1" ht="15.75" customHeight="1">
      <c r="A804" s="36">
        <v>740</v>
      </c>
      <c r="B804" s="28" t="s">
        <v>1380</v>
      </c>
      <c r="C804" s="29" t="s">
        <v>1381</v>
      </c>
      <c r="D804" s="28" t="s">
        <v>271</v>
      </c>
      <c r="E804" s="30">
        <v>1</v>
      </c>
      <c r="F804" s="30">
        <v>12000</v>
      </c>
      <c r="G804" s="30">
        <f t="shared" si="54"/>
        <v>14400</v>
      </c>
      <c r="H804" s="30">
        <f t="shared" si="55"/>
        <v>21600</v>
      </c>
      <c r="I804" s="212"/>
      <c r="J804" s="212"/>
      <c r="K804" s="212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</row>
    <row r="805" spans="1:67" s="149" customFormat="1" ht="15.75" customHeight="1">
      <c r="A805" s="188">
        <v>741</v>
      </c>
      <c r="B805" s="28" t="s">
        <v>1382</v>
      </c>
      <c r="C805" s="29" t="s">
        <v>1383</v>
      </c>
      <c r="D805" s="28" t="s">
        <v>271</v>
      </c>
      <c r="E805" s="30">
        <v>1</v>
      </c>
      <c r="F805" s="30">
        <v>8000</v>
      </c>
      <c r="G805" s="30">
        <f t="shared" si="54"/>
        <v>9600</v>
      </c>
      <c r="H805" s="30">
        <f t="shared" si="55"/>
        <v>14400</v>
      </c>
      <c r="I805" s="212"/>
      <c r="J805" s="212"/>
      <c r="K805" s="212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</row>
    <row r="806" spans="1:67" s="155" customFormat="1" ht="15.75" customHeight="1">
      <c r="A806" s="36">
        <v>742</v>
      </c>
      <c r="B806" s="28" t="s">
        <v>1384</v>
      </c>
      <c r="C806" s="29" t="s">
        <v>6636</v>
      </c>
      <c r="D806" s="28" t="s">
        <v>271</v>
      </c>
      <c r="E806" s="30">
        <v>1</v>
      </c>
      <c r="F806" s="30">
        <v>10000</v>
      </c>
      <c r="G806" s="30">
        <f t="shared" si="54"/>
        <v>12000</v>
      </c>
      <c r="H806" s="30">
        <f t="shared" si="55"/>
        <v>18000</v>
      </c>
      <c r="I806" s="212"/>
      <c r="J806" s="212"/>
      <c r="K806" s="212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  <c r="BF806" s="16"/>
      <c r="BG806" s="16"/>
      <c r="BH806" s="16"/>
      <c r="BI806" s="16"/>
      <c r="BJ806" s="16"/>
      <c r="BK806" s="16"/>
      <c r="BL806" s="16"/>
      <c r="BM806" s="16"/>
      <c r="BN806" s="16"/>
      <c r="BO806" s="16"/>
    </row>
    <row r="807" spans="1:67" s="149" customFormat="1" ht="15.75" customHeight="1">
      <c r="A807" s="188">
        <v>743</v>
      </c>
      <c r="B807" s="28" t="s">
        <v>1385</v>
      </c>
      <c r="C807" s="29" t="s">
        <v>1386</v>
      </c>
      <c r="D807" s="28" t="s">
        <v>271</v>
      </c>
      <c r="E807" s="30">
        <v>1</v>
      </c>
      <c r="F807" s="30">
        <v>12000</v>
      </c>
      <c r="G807" s="30">
        <f t="shared" si="54"/>
        <v>14400</v>
      </c>
      <c r="H807" s="30">
        <f t="shared" si="55"/>
        <v>21600</v>
      </c>
      <c r="I807" s="212"/>
      <c r="J807" s="212"/>
      <c r="K807" s="212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</row>
    <row r="808" spans="1:67" s="149" customFormat="1" ht="15.75" customHeight="1">
      <c r="A808" s="36">
        <v>744</v>
      </c>
      <c r="B808" s="28" t="s">
        <v>1387</v>
      </c>
      <c r="C808" s="29" t="s">
        <v>1388</v>
      </c>
      <c r="D808" s="28" t="s">
        <v>271</v>
      </c>
      <c r="E808" s="30">
        <v>1</v>
      </c>
      <c r="F808" s="30">
        <v>8000</v>
      </c>
      <c r="G808" s="30">
        <f t="shared" si="54"/>
        <v>9600</v>
      </c>
      <c r="H808" s="30">
        <f t="shared" si="55"/>
        <v>14400</v>
      </c>
      <c r="I808" s="212"/>
      <c r="J808" s="212"/>
      <c r="K808" s="212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</row>
    <row r="809" spans="1:67" s="149" customFormat="1" ht="15.75" customHeight="1">
      <c r="A809" s="188">
        <v>745</v>
      </c>
      <c r="B809" s="28" t="s">
        <v>1389</v>
      </c>
      <c r="C809" s="29" t="s">
        <v>6637</v>
      </c>
      <c r="D809" s="28" t="s">
        <v>271</v>
      </c>
      <c r="E809" s="30">
        <v>1</v>
      </c>
      <c r="F809" s="30">
        <v>10000</v>
      </c>
      <c r="G809" s="30">
        <f t="shared" si="54"/>
        <v>12000</v>
      </c>
      <c r="H809" s="30">
        <f t="shared" si="55"/>
        <v>18000</v>
      </c>
      <c r="I809" s="212"/>
      <c r="J809" s="212"/>
      <c r="K809" s="212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</row>
    <row r="810" spans="1:67" s="149" customFormat="1" ht="15.75" customHeight="1">
      <c r="A810" s="36">
        <v>746</v>
      </c>
      <c r="B810" s="28" t="s">
        <v>1390</v>
      </c>
      <c r="C810" s="29" t="s">
        <v>1391</v>
      </c>
      <c r="D810" s="28" t="s">
        <v>271</v>
      </c>
      <c r="E810" s="30">
        <v>1</v>
      </c>
      <c r="F810" s="30">
        <v>12000</v>
      </c>
      <c r="G810" s="30">
        <f t="shared" si="54"/>
        <v>14400</v>
      </c>
      <c r="H810" s="30">
        <f t="shared" si="55"/>
        <v>21600</v>
      </c>
      <c r="I810" s="212"/>
      <c r="J810" s="212"/>
      <c r="K810" s="212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</row>
    <row r="811" spans="1:67" s="149" customFormat="1" ht="15.75" customHeight="1">
      <c r="A811" s="188">
        <v>747</v>
      </c>
      <c r="B811" s="28" t="s">
        <v>1392</v>
      </c>
      <c r="C811" s="29" t="s">
        <v>1393</v>
      </c>
      <c r="D811" s="28" t="s">
        <v>271</v>
      </c>
      <c r="E811" s="30">
        <v>1</v>
      </c>
      <c r="F811" s="30">
        <v>8000</v>
      </c>
      <c r="G811" s="30">
        <f t="shared" ref="G811:G874" si="56">ROUND(F811*1.2,-2)</f>
        <v>9600</v>
      </c>
      <c r="H811" s="30">
        <f t="shared" ref="H811:H874" si="57">ROUND(F811*1.8,-2)</f>
        <v>14400</v>
      </c>
      <c r="I811" s="212"/>
      <c r="J811" s="212"/>
      <c r="K811" s="212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</row>
    <row r="812" spans="1:67" s="149" customFormat="1" ht="15.75" customHeight="1">
      <c r="A812" s="36">
        <v>748</v>
      </c>
      <c r="B812" s="28" t="s">
        <v>1394</v>
      </c>
      <c r="C812" s="29" t="s">
        <v>6638</v>
      </c>
      <c r="D812" s="28" t="s">
        <v>271</v>
      </c>
      <c r="E812" s="30">
        <v>1</v>
      </c>
      <c r="F812" s="30">
        <v>10000</v>
      </c>
      <c r="G812" s="30">
        <f t="shared" si="56"/>
        <v>12000</v>
      </c>
      <c r="H812" s="30">
        <f t="shared" si="57"/>
        <v>18000</v>
      </c>
      <c r="I812" s="212"/>
      <c r="J812" s="212"/>
      <c r="K812" s="212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</row>
    <row r="813" spans="1:67" s="149" customFormat="1" ht="15.75" customHeight="1">
      <c r="A813" s="188">
        <v>749</v>
      </c>
      <c r="B813" s="28" t="s">
        <v>1395</v>
      </c>
      <c r="C813" s="29" t="s">
        <v>1396</v>
      </c>
      <c r="D813" s="28" t="s">
        <v>271</v>
      </c>
      <c r="E813" s="30">
        <v>1</v>
      </c>
      <c r="F813" s="30">
        <v>12000</v>
      </c>
      <c r="G813" s="30">
        <f t="shared" si="56"/>
        <v>14400</v>
      </c>
      <c r="H813" s="30">
        <f t="shared" si="57"/>
        <v>21600</v>
      </c>
      <c r="I813" s="212"/>
      <c r="J813" s="212"/>
      <c r="K813" s="212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</row>
    <row r="814" spans="1:67" s="149" customFormat="1" ht="15.75" customHeight="1">
      <c r="A814" s="36">
        <v>750</v>
      </c>
      <c r="B814" s="28" t="s">
        <v>1397</v>
      </c>
      <c r="C814" s="29" t="s">
        <v>1398</v>
      </c>
      <c r="D814" s="28" t="s">
        <v>271</v>
      </c>
      <c r="E814" s="30">
        <v>1</v>
      </c>
      <c r="F814" s="30">
        <v>8000</v>
      </c>
      <c r="G814" s="30">
        <f t="shared" si="56"/>
        <v>9600</v>
      </c>
      <c r="H814" s="30">
        <f t="shared" si="57"/>
        <v>14400</v>
      </c>
      <c r="I814" s="212"/>
      <c r="J814" s="212"/>
      <c r="K814" s="212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</row>
    <row r="815" spans="1:67" s="149" customFormat="1" ht="15.75" customHeight="1">
      <c r="A815" s="188">
        <v>751</v>
      </c>
      <c r="B815" s="28" t="s">
        <v>1399</v>
      </c>
      <c r="C815" s="29" t="s">
        <v>6639</v>
      </c>
      <c r="D815" s="28" t="s">
        <v>271</v>
      </c>
      <c r="E815" s="30">
        <v>1</v>
      </c>
      <c r="F815" s="30">
        <v>10000</v>
      </c>
      <c r="G815" s="30">
        <f t="shared" si="56"/>
        <v>12000</v>
      </c>
      <c r="H815" s="30">
        <f t="shared" si="57"/>
        <v>18000</v>
      </c>
      <c r="I815" s="212"/>
      <c r="J815" s="212"/>
      <c r="K815" s="212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</row>
    <row r="816" spans="1:67" s="149" customFormat="1" ht="15.75" customHeight="1">
      <c r="A816" s="36">
        <v>752</v>
      </c>
      <c r="B816" s="28" t="s">
        <v>1400</v>
      </c>
      <c r="C816" s="29" t="s">
        <v>1401</v>
      </c>
      <c r="D816" s="28" t="s">
        <v>271</v>
      </c>
      <c r="E816" s="30">
        <v>1</v>
      </c>
      <c r="F816" s="30">
        <v>12000</v>
      </c>
      <c r="G816" s="30">
        <f t="shared" si="56"/>
        <v>14400</v>
      </c>
      <c r="H816" s="30">
        <f t="shared" si="57"/>
        <v>21600</v>
      </c>
      <c r="I816" s="212"/>
      <c r="J816" s="212"/>
      <c r="K816" s="212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</row>
    <row r="817" spans="1:67" s="149" customFormat="1" ht="15.75" customHeight="1">
      <c r="A817" s="188">
        <v>753</v>
      </c>
      <c r="B817" s="28" t="s">
        <v>1402</v>
      </c>
      <c r="C817" s="29" t="s">
        <v>1403</v>
      </c>
      <c r="D817" s="28" t="s">
        <v>271</v>
      </c>
      <c r="E817" s="30">
        <v>1</v>
      </c>
      <c r="F817" s="30">
        <v>8000</v>
      </c>
      <c r="G817" s="30">
        <f t="shared" si="56"/>
        <v>9600</v>
      </c>
      <c r="H817" s="30">
        <f t="shared" si="57"/>
        <v>14400</v>
      </c>
      <c r="I817" s="212"/>
      <c r="J817" s="212"/>
      <c r="K817" s="212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</row>
    <row r="818" spans="1:67" s="149" customFormat="1" ht="15.75" customHeight="1">
      <c r="A818" s="36">
        <v>754</v>
      </c>
      <c r="B818" s="28" t="s">
        <v>1404</v>
      </c>
      <c r="C818" s="29" t="s">
        <v>6640</v>
      </c>
      <c r="D818" s="28" t="s">
        <v>271</v>
      </c>
      <c r="E818" s="30">
        <v>1</v>
      </c>
      <c r="F818" s="30">
        <v>10000</v>
      </c>
      <c r="G818" s="30">
        <f t="shared" si="56"/>
        <v>12000</v>
      </c>
      <c r="H818" s="30">
        <f t="shared" si="57"/>
        <v>18000</v>
      </c>
      <c r="I818" s="212"/>
      <c r="J818" s="212"/>
      <c r="K818" s="212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</row>
    <row r="819" spans="1:67" s="149" customFormat="1" ht="15.75" customHeight="1">
      <c r="A819" s="188">
        <v>755</v>
      </c>
      <c r="B819" s="28" t="s">
        <v>1405</v>
      </c>
      <c r="C819" s="29" t="s">
        <v>1406</v>
      </c>
      <c r="D819" s="28" t="s">
        <v>271</v>
      </c>
      <c r="E819" s="30">
        <v>1</v>
      </c>
      <c r="F819" s="30">
        <v>12000</v>
      </c>
      <c r="G819" s="30">
        <f t="shared" si="56"/>
        <v>14400</v>
      </c>
      <c r="H819" s="30">
        <f t="shared" si="57"/>
        <v>21600</v>
      </c>
      <c r="I819" s="212"/>
      <c r="J819" s="212"/>
      <c r="K819" s="212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</row>
    <row r="820" spans="1:67" s="149" customFormat="1" ht="15.75" customHeight="1">
      <c r="A820" s="36">
        <v>756</v>
      </c>
      <c r="B820" s="28" t="s">
        <v>1407</v>
      </c>
      <c r="C820" s="29" t="s">
        <v>1408</v>
      </c>
      <c r="D820" s="28" t="s">
        <v>271</v>
      </c>
      <c r="E820" s="30">
        <v>1</v>
      </c>
      <c r="F820" s="30">
        <v>8000</v>
      </c>
      <c r="G820" s="30">
        <f t="shared" si="56"/>
        <v>9600</v>
      </c>
      <c r="H820" s="30">
        <f t="shared" si="57"/>
        <v>14400</v>
      </c>
      <c r="I820" s="212"/>
      <c r="J820" s="212"/>
      <c r="K820" s="212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</row>
    <row r="821" spans="1:67" s="149" customFormat="1" ht="15.75" customHeight="1">
      <c r="A821" s="188">
        <v>757</v>
      </c>
      <c r="B821" s="28" t="s">
        <v>1409</v>
      </c>
      <c r="C821" s="29" t="s">
        <v>6641</v>
      </c>
      <c r="D821" s="28" t="s">
        <v>271</v>
      </c>
      <c r="E821" s="30">
        <v>1</v>
      </c>
      <c r="F821" s="30">
        <v>10000</v>
      </c>
      <c r="G821" s="30">
        <f t="shared" si="56"/>
        <v>12000</v>
      </c>
      <c r="H821" s="30">
        <f t="shared" si="57"/>
        <v>18000</v>
      </c>
      <c r="I821" s="212"/>
      <c r="J821" s="212"/>
      <c r="K821" s="212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</row>
    <row r="822" spans="1:67" s="149" customFormat="1" ht="15.75" customHeight="1">
      <c r="A822" s="36">
        <v>758</v>
      </c>
      <c r="B822" s="28" t="s">
        <v>1410</v>
      </c>
      <c r="C822" s="29" t="s">
        <v>1411</v>
      </c>
      <c r="D822" s="28" t="s">
        <v>271</v>
      </c>
      <c r="E822" s="30">
        <v>1</v>
      </c>
      <c r="F822" s="30">
        <v>12000</v>
      </c>
      <c r="G822" s="30">
        <f t="shared" si="56"/>
        <v>14400</v>
      </c>
      <c r="H822" s="30">
        <f t="shared" si="57"/>
        <v>21600</v>
      </c>
      <c r="I822" s="212"/>
      <c r="J822" s="212"/>
      <c r="K822" s="212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</row>
    <row r="823" spans="1:67" s="149" customFormat="1" ht="15.75" customHeight="1">
      <c r="A823" s="188">
        <v>759</v>
      </c>
      <c r="B823" s="28" t="s">
        <v>1412</v>
      </c>
      <c r="C823" s="29" t="s">
        <v>1413</v>
      </c>
      <c r="D823" s="28" t="s">
        <v>271</v>
      </c>
      <c r="E823" s="30">
        <v>1</v>
      </c>
      <c r="F823" s="30">
        <v>8000</v>
      </c>
      <c r="G823" s="30">
        <f t="shared" si="56"/>
        <v>9600</v>
      </c>
      <c r="H823" s="30">
        <f t="shared" si="57"/>
        <v>14400</v>
      </c>
      <c r="I823" s="212"/>
      <c r="J823" s="212"/>
      <c r="K823" s="212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</row>
    <row r="824" spans="1:67" s="149" customFormat="1" ht="15.75" customHeight="1">
      <c r="A824" s="36">
        <v>760</v>
      </c>
      <c r="B824" s="28" t="s">
        <v>1414</v>
      </c>
      <c r="C824" s="29" t="s">
        <v>6642</v>
      </c>
      <c r="D824" s="28" t="s">
        <v>271</v>
      </c>
      <c r="E824" s="30">
        <v>1</v>
      </c>
      <c r="F824" s="30">
        <v>10000</v>
      </c>
      <c r="G824" s="30">
        <f t="shared" si="56"/>
        <v>12000</v>
      </c>
      <c r="H824" s="30">
        <f t="shared" si="57"/>
        <v>18000</v>
      </c>
      <c r="I824" s="212"/>
      <c r="J824" s="212"/>
      <c r="K824" s="212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</row>
    <row r="825" spans="1:67" s="149" customFormat="1" ht="15.75" customHeight="1">
      <c r="A825" s="188">
        <v>761</v>
      </c>
      <c r="B825" s="28" t="s">
        <v>1415</v>
      </c>
      <c r="C825" s="29" t="s">
        <v>1416</v>
      </c>
      <c r="D825" s="28" t="s">
        <v>271</v>
      </c>
      <c r="E825" s="30">
        <v>1</v>
      </c>
      <c r="F825" s="30">
        <v>12000</v>
      </c>
      <c r="G825" s="30">
        <f t="shared" si="56"/>
        <v>14400</v>
      </c>
      <c r="H825" s="30">
        <f t="shared" si="57"/>
        <v>21600</v>
      </c>
      <c r="I825" s="212"/>
      <c r="J825" s="212"/>
      <c r="K825" s="212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</row>
    <row r="826" spans="1:67" s="149" customFormat="1" ht="15.75" customHeight="1">
      <c r="A826" s="36">
        <v>762</v>
      </c>
      <c r="B826" s="28" t="s">
        <v>1417</v>
      </c>
      <c r="C826" s="29" t="s">
        <v>1418</v>
      </c>
      <c r="D826" s="28" t="s">
        <v>271</v>
      </c>
      <c r="E826" s="30">
        <v>1</v>
      </c>
      <c r="F826" s="30">
        <v>8000</v>
      </c>
      <c r="G826" s="30">
        <f t="shared" si="56"/>
        <v>9600</v>
      </c>
      <c r="H826" s="30">
        <f t="shared" si="57"/>
        <v>14400</v>
      </c>
      <c r="I826" s="212"/>
      <c r="J826" s="212"/>
      <c r="K826" s="212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</row>
    <row r="827" spans="1:67" s="149" customFormat="1" ht="15.75" customHeight="1">
      <c r="A827" s="188">
        <v>763</v>
      </c>
      <c r="B827" s="28" t="s">
        <v>1419</v>
      </c>
      <c r="C827" s="29" t="s">
        <v>6643</v>
      </c>
      <c r="D827" s="28" t="s">
        <v>271</v>
      </c>
      <c r="E827" s="30">
        <v>1</v>
      </c>
      <c r="F827" s="30">
        <v>10000</v>
      </c>
      <c r="G827" s="30">
        <f t="shared" si="56"/>
        <v>12000</v>
      </c>
      <c r="H827" s="30">
        <f t="shared" si="57"/>
        <v>18000</v>
      </c>
      <c r="I827" s="212"/>
      <c r="J827" s="212"/>
      <c r="K827" s="212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</row>
    <row r="828" spans="1:67" s="149" customFormat="1" ht="15.75" customHeight="1">
      <c r="A828" s="36">
        <v>764</v>
      </c>
      <c r="B828" s="28" t="s">
        <v>1420</v>
      </c>
      <c r="C828" s="29" t="s">
        <v>1421</v>
      </c>
      <c r="D828" s="28" t="s">
        <v>271</v>
      </c>
      <c r="E828" s="30">
        <v>1</v>
      </c>
      <c r="F828" s="30">
        <v>12000</v>
      </c>
      <c r="G828" s="30">
        <f t="shared" si="56"/>
        <v>14400</v>
      </c>
      <c r="H828" s="30">
        <f t="shared" si="57"/>
        <v>21600</v>
      </c>
      <c r="I828" s="212"/>
      <c r="J828" s="212"/>
      <c r="K828" s="212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</row>
    <row r="829" spans="1:67" s="149" customFormat="1" ht="15.75" customHeight="1">
      <c r="A829" s="188">
        <v>765</v>
      </c>
      <c r="B829" s="28" t="s">
        <v>1422</v>
      </c>
      <c r="C829" s="29" t="s">
        <v>1423</v>
      </c>
      <c r="D829" s="28" t="s">
        <v>271</v>
      </c>
      <c r="E829" s="30">
        <v>1</v>
      </c>
      <c r="F829" s="30">
        <v>8000</v>
      </c>
      <c r="G829" s="30">
        <f t="shared" si="56"/>
        <v>9600</v>
      </c>
      <c r="H829" s="30">
        <f t="shared" si="57"/>
        <v>14400</v>
      </c>
      <c r="I829" s="212"/>
      <c r="J829" s="212"/>
      <c r="K829" s="212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</row>
    <row r="830" spans="1:67" s="149" customFormat="1" ht="15.75" customHeight="1">
      <c r="A830" s="36">
        <v>766</v>
      </c>
      <c r="B830" s="28" t="s">
        <v>1424</v>
      </c>
      <c r="C830" s="29" t="s">
        <v>6644</v>
      </c>
      <c r="D830" s="28" t="s">
        <v>271</v>
      </c>
      <c r="E830" s="30">
        <v>1</v>
      </c>
      <c r="F830" s="30">
        <v>10000</v>
      </c>
      <c r="G830" s="30">
        <f t="shared" si="56"/>
        <v>12000</v>
      </c>
      <c r="H830" s="30">
        <f t="shared" si="57"/>
        <v>18000</v>
      </c>
      <c r="I830" s="212"/>
      <c r="J830" s="212"/>
      <c r="K830" s="212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</row>
    <row r="831" spans="1:67" s="149" customFormat="1" ht="15.75" customHeight="1">
      <c r="A831" s="188">
        <v>767</v>
      </c>
      <c r="B831" s="28" t="s">
        <v>1425</v>
      </c>
      <c r="C831" s="29" t="s">
        <v>1426</v>
      </c>
      <c r="D831" s="28" t="s">
        <v>271</v>
      </c>
      <c r="E831" s="30">
        <v>1</v>
      </c>
      <c r="F831" s="30">
        <v>12000</v>
      </c>
      <c r="G831" s="30">
        <f t="shared" si="56"/>
        <v>14400</v>
      </c>
      <c r="H831" s="30">
        <f t="shared" si="57"/>
        <v>21600</v>
      </c>
      <c r="I831" s="212"/>
      <c r="J831" s="212"/>
      <c r="K831" s="212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</row>
    <row r="832" spans="1:67" s="149" customFormat="1" ht="15.75" customHeight="1">
      <c r="A832" s="36">
        <v>768</v>
      </c>
      <c r="B832" s="28" t="s">
        <v>1427</v>
      </c>
      <c r="C832" s="29" t="s">
        <v>1428</v>
      </c>
      <c r="D832" s="28" t="s">
        <v>271</v>
      </c>
      <c r="E832" s="30">
        <v>1</v>
      </c>
      <c r="F832" s="30">
        <v>8000</v>
      </c>
      <c r="G832" s="30">
        <f t="shared" si="56"/>
        <v>9600</v>
      </c>
      <c r="H832" s="30">
        <f t="shared" si="57"/>
        <v>14400</v>
      </c>
      <c r="I832" s="212"/>
      <c r="J832" s="212"/>
      <c r="K832" s="212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</row>
    <row r="833" spans="1:67" s="149" customFormat="1" ht="15.75" customHeight="1">
      <c r="A833" s="188">
        <v>769</v>
      </c>
      <c r="B833" s="28" t="s">
        <v>1429</v>
      </c>
      <c r="C833" s="29" t="s">
        <v>6645</v>
      </c>
      <c r="D833" s="28" t="s">
        <v>271</v>
      </c>
      <c r="E833" s="30">
        <v>1</v>
      </c>
      <c r="F833" s="30">
        <v>10000</v>
      </c>
      <c r="G833" s="30">
        <f t="shared" si="56"/>
        <v>12000</v>
      </c>
      <c r="H833" s="30">
        <f t="shared" si="57"/>
        <v>18000</v>
      </c>
      <c r="I833" s="212"/>
      <c r="J833" s="212"/>
      <c r="K833" s="212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</row>
    <row r="834" spans="1:67" s="149" customFormat="1" ht="15.75" customHeight="1">
      <c r="A834" s="36">
        <v>770</v>
      </c>
      <c r="B834" s="28" t="s">
        <v>1430</v>
      </c>
      <c r="C834" s="29" t="s">
        <v>1431</v>
      </c>
      <c r="D834" s="28" t="s">
        <v>271</v>
      </c>
      <c r="E834" s="30">
        <v>1</v>
      </c>
      <c r="F834" s="30">
        <v>12000</v>
      </c>
      <c r="G834" s="30">
        <f t="shared" si="56"/>
        <v>14400</v>
      </c>
      <c r="H834" s="30">
        <f t="shared" si="57"/>
        <v>21600</v>
      </c>
      <c r="I834" s="212"/>
      <c r="J834" s="212"/>
      <c r="K834" s="212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</row>
    <row r="835" spans="1:67" s="149" customFormat="1" ht="15.75" customHeight="1">
      <c r="A835" s="188">
        <v>771</v>
      </c>
      <c r="B835" s="28" t="s">
        <v>1432</v>
      </c>
      <c r="C835" s="29" t="s">
        <v>1433</v>
      </c>
      <c r="D835" s="28" t="s">
        <v>271</v>
      </c>
      <c r="E835" s="30">
        <v>1</v>
      </c>
      <c r="F835" s="30">
        <v>8000</v>
      </c>
      <c r="G835" s="30">
        <f t="shared" si="56"/>
        <v>9600</v>
      </c>
      <c r="H835" s="30">
        <f t="shared" si="57"/>
        <v>14400</v>
      </c>
      <c r="I835" s="212"/>
      <c r="J835" s="212"/>
      <c r="K835" s="212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</row>
    <row r="836" spans="1:67" s="149" customFormat="1" ht="15.75" customHeight="1">
      <c r="A836" s="36">
        <v>772</v>
      </c>
      <c r="B836" s="28" t="s">
        <v>1434</v>
      </c>
      <c r="C836" s="29" t="s">
        <v>6646</v>
      </c>
      <c r="D836" s="28" t="s">
        <v>271</v>
      </c>
      <c r="E836" s="30">
        <v>1</v>
      </c>
      <c r="F836" s="30">
        <v>10000</v>
      </c>
      <c r="G836" s="30">
        <f t="shared" si="56"/>
        <v>12000</v>
      </c>
      <c r="H836" s="30">
        <f t="shared" si="57"/>
        <v>18000</v>
      </c>
      <c r="I836" s="212"/>
      <c r="J836" s="212"/>
      <c r="K836" s="212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</row>
    <row r="837" spans="1:67" s="149" customFormat="1" ht="15.75" customHeight="1">
      <c r="A837" s="188">
        <v>773</v>
      </c>
      <c r="B837" s="28" t="s">
        <v>1435</v>
      </c>
      <c r="C837" s="29" t="s">
        <v>1436</v>
      </c>
      <c r="D837" s="28" t="s">
        <v>271</v>
      </c>
      <c r="E837" s="30">
        <v>1</v>
      </c>
      <c r="F837" s="30">
        <v>12000</v>
      </c>
      <c r="G837" s="30">
        <f t="shared" si="56"/>
        <v>14400</v>
      </c>
      <c r="H837" s="30">
        <f t="shared" si="57"/>
        <v>21600</v>
      </c>
      <c r="I837" s="212"/>
      <c r="J837" s="212"/>
      <c r="K837" s="212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</row>
    <row r="838" spans="1:67" s="149" customFormat="1" ht="15.75" customHeight="1">
      <c r="A838" s="36">
        <v>774</v>
      </c>
      <c r="B838" s="28" t="s">
        <v>1437</v>
      </c>
      <c r="C838" s="29" t="s">
        <v>1438</v>
      </c>
      <c r="D838" s="28" t="s">
        <v>271</v>
      </c>
      <c r="E838" s="30">
        <v>1</v>
      </c>
      <c r="F838" s="30">
        <v>8000</v>
      </c>
      <c r="G838" s="30">
        <f t="shared" si="56"/>
        <v>9600</v>
      </c>
      <c r="H838" s="30">
        <f t="shared" si="57"/>
        <v>14400</v>
      </c>
      <c r="I838" s="212"/>
      <c r="J838" s="212"/>
      <c r="K838" s="212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</row>
    <row r="839" spans="1:67" s="149" customFormat="1" ht="15.75" customHeight="1">
      <c r="A839" s="188">
        <v>775</v>
      </c>
      <c r="B839" s="28" t="s">
        <v>1439</v>
      </c>
      <c r="C839" s="29" t="s">
        <v>6647</v>
      </c>
      <c r="D839" s="28" t="s">
        <v>271</v>
      </c>
      <c r="E839" s="30">
        <v>1</v>
      </c>
      <c r="F839" s="30">
        <v>10000</v>
      </c>
      <c r="G839" s="30">
        <f t="shared" si="56"/>
        <v>12000</v>
      </c>
      <c r="H839" s="30">
        <f t="shared" si="57"/>
        <v>18000</v>
      </c>
      <c r="I839" s="212"/>
      <c r="J839" s="212"/>
      <c r="K839" s="212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</row>
    <row r="840" spans="1:67" s="149" customFormat="1" ht="15.75" customHeight="1">
      <c r="A840" s="36">
        <v>776</v>
      </c>
      <c r="B840" s="28" t="s">
        <v>1440</v>
      </c>
      <c r="C840" s="29" t="s">
        <v>1441</v>
      </c>
      <c r="D840" s="28" t="s">
        <v>271</v>
      </c>
      <c r="E840" s="30">
        <v>1</v>
      </c>
      <c r="F840" s="30">
        <v>12000</v>
      </c>
      <c r="G840" s="30">
        <f t="shared" si="56"/>
        <v>14400</v>
      </c>
      <c r="H840" s="30">
        <f t="shared" si="57"/>
        <v>21600</v>
      </c>
      <c r="I840" s="212"/>
      <c r="J840" s="212"/>
      <c r="K840" s="212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</row>
    <row r="841" spans="1:67" s="149" customFormat="1" ht="15.75" customHeight="1">
      <c r="A841" s="188">
        <v>777</v>
      </c>
      <c r="B841" s="28" t="s">
        <v>1442</v>
      </c>
      <c r="C841" s="29" t="s">
        <v>1443</v>
      </c>
      <c r="D841" s="28" t="s">
        <v>271</v>
      </c>
      <c r="E841" s="30">
        <v>1</v>
      </c>
      <c r="F841" s="30">
        <v>8000</v>
      </c>
      <c r="G841" s="30">
        <f t="shared" si="56"/>
        <v>9600</v>
      </c>
      <c r="H841" s="30">
        <f t="shared" si="57"/>
        <v>14400</v>
      </c>
      <c r="I841" s="212"/>
      <c r="J841" s="212"/>
      <c r="K841" s="212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</row>
    <row r="842" spans="1:67" s="149" customFormat="1" ht="15.75" customHeight="1">
      <c r="A842" s="36">
        <v>778</v>
      </c>
      <c r="B842" s="28" t="s">
        <v>1444</v>
      </c>
      <c r="C842" s="29" t="s">
        <v>6648</v>
      </c>
      <c r="D842" s="28" t="s">
        <v>271</v>
      </c>
      <c r="E842" s="30">
        <v>1</v>
      </c>
      <c r="F842" s="30">
        <v>10000</v>
      </c>
      <c r="G842" s="30">
        <f t="shared" si="56"/>
        <v>12000</v>
      </c>
      <c r="H842" s="30">
        <f t="shared" si="57"/>
        <v>18000</v>
      </c>
      <c r="I842" s="212"/>
      <c r="J842" s="212"/>
      <c r="K842" s="212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</row>
    <row r="843" spans="1:67" s="149" customFormat="1" ht="15.75" customHeight="1">
      <c r="A843" s="188">
        <v>779</v>
      </c>
      <c r="B843" s="28" t="s">
        <v>1445</v>
      </c>
      <c r="C843" s="29" t="s">
        <v>1446</v>
      </c>
      <c r="D843" s="28" t="s">
        <v>271</v>
      </c>
      <c r="E843" s="30">
        <v>1</v>
      </c>
      <c r="F843" s="30">
        <v>12000</v>
      </c>
      <c r="G843" s="30">
        <f t="shared" si="56"/>
        <v>14400</v>
      </c>
      <c r="H843" s="30">
        <f t="shared" si="57"/>
        <v>21600</v>
      </c>
      <c r="I843" s="212"/>
      <c r="J843" s="212"/>
      <c r="K843" s="212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</row>
    <row r="844" spans="1:67" s="149" customFormat="1" ht="15.75" customHeight="1">
      <c r="A844" s="36">
        <v>780</v>
      </c>
      <c r="B844" s="28" t="s">
        <v>1447</v>
      </c>
      <c r="C844" s="29" t="s">
        <v>1448</v>
      </c>
      <c r="D844" s="28" t="s">
        <v>271</v>
      </c>
      <c r="E844" s="30">
        <v>1</v>
      </c>
      <c r="F844" s="30">
        <v>8000</v>
      </c>
      <c r="G844" s="30">
        <f t="shared" si="56"/>
        <v>9600</v>
      </c>
      <c r="H844" s="30">
        <f t="shared" si="57"/>
        <v>14400</v>
      </c>
      <c r="I844" s="212"/>
      <c r="J844" s="212"/>
      <c r="K844" s="212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</row>
    <row r="845" spans="1:67" s="149" customFormat="1" ht="15.75" customHeight="1">
      <c r="A845" s="188">
        <v>781</v>
      </c>
      <c r="B845" s="28" t="s">
        <v>1449</v>
      </c>
      <c r="C845" s="29" t="s">
        <v>6649</v>
      </c>
      <c r="D845" s="28" t="s">
        <v>271</v>
      </c>
      <c r="E845" s="30">
        <v>1</v>
      </c>
      <c r="F845" s="30">
        <v>10000</v>
      </c>
      <c r="G845" s="30">
        <f t="shared" si="56"/>
        <v>12000</v>
      </c>
      <c r="H845" s="30">
        <f t="shared" si="57"/>
        <v>18000</v>
      </c>
      <c r="I845" s="212"/>
      <c r="J845" s="212"/>
      <c r="K845" s="212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</row>
    <row r="846" spans="1:67" s="149" customFormat="1" ht="15.75" customHeight="1">
      <c r="A846" s="36">
        <v>782</v>
      </c>
      <c r="B846" s="28" t="s">
        <v>1450</v>
      </c>
      <c r="C846" s="29" t="s">
        <v>1451</v>
      </c>
      <c r="D846" s="28" t="s">
        <v>271</v>
      </c>
      <c r="E846" s="30">
        <v>1</v>
      </c>
      <c r="F846" s="30">
        <v>12000</v>
      </c>
      <c r="G846" s="30">
        <f t="shared" si="56"/>
        <v>14400</v>
      </c>
      <c r="H846" s="30">
        <f t="shared" si="57"/>
        <v>21600</v>
      </c>
      <c r="I846" s="212"/>
      <c r="J846" s="212"/>
      <c r="K846" s="212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</row>
    <row r="847" spans="1:67" s="149" customFormat="1" ht="15.75" customHeight="1">
      <c r="A847" s="188">
        <v>783</v>
      </c>
      <c r="B847" s="28" t="s">
        <v>1452</v>
      </c>
      <c r="C847" s="29" t="s">
        <v>1453</v>
      </c>
      <c r="D847" s="28" t="s">
        <v>271</v>
      </c>
      <c r="E847" s="30">
        <v>1</v>
      </c>
      <c r="F847" s="30">
        <v>8000</v>
      </c>
      <c r="G847" s="30">
        <f t="shared" si="56"/>
        <v>9600</v>
      </c>
      <c r="H847" s="30">
        <f t="shared" si="57"/>
        <v>14400</v>
      </c>
      <c r="I847" s="212"/>
      <c r="J847" s="212"/>
      <c r="K847" s="212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</row>
    <row r="848" spans="1:67" s="149" customFormat="1" ht="15.75" customHeight="1">
      <c r="A848" s="36">
        <v>784</v>
      </c>
      <c r="B848" s="28" t="s">
        <v>1454</v>
      </c>
      <c r="C848" s="29" t="s">
        <v>1455</v>
      </c>
      <c r="D848" s="28" t="s">
        <v>271</v>
      </c>
      <c r="E848" s="30">
        <v>1</v>
      </c>
      <c r="F848" s="30">
        <v>12000</v>
      </c>
      <c r="G848" s="30">
        <f t="shared" si="56"/>
        <v>14400</v>
      </c>
      <c r="H848" s="30">
        <f t="shared" si="57"/>
        <v>21600</v>
      </c>
      <c r="I848" s="212"/>
      <c r="J848" s="212"/>
      <c r="K848" s="212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</row>
    <row r="849" spans="1:67" s="149" customFormat="1" ht="15.75" customHeight="1">
      <c r="A849" s="188">
        <v>785</v>
      </c>
      <c r="B849" s="28" t="s">
        <v>1456</v>
      </c>
      <c r="C849" s="29" t="s">
        <v>1457</v>
      </c>
      <c r="D849" s="28" t="s">
        <v>271</v>
      </c>
      <c r="E849" s="30">
        <v>1</v>
      </c>
      <c r="F849" s="30">
        <v>6000</v>
      </c>
      <c r="G849" s="30">
        <f t="shared" si="56"/>
        <v>7200</v>
      </c>
      <c r="H849" s="30">
        <f t="shared" si="57"/>
        <v>10800</v>
      </c>
      <c r="I849" s="212"/>
      <c r="J849" s="212"/>
      <c r="K849" s="212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</row>
    <row r="850" spans="1:67" s="149" customFormat="1" ht="15.75" customHeight="1">
      <c r="A850" s="36">
        <v>786</v>
      </c>
      <c r="B850" s="28" t="s">
        <v>1458</v>
      </c>
      <c r="C850" s="29" t="s">
        <v>6650</v>
      </c>
      <c r="D850" s="28" t="s">
        <v>271</v>
      </c>
      <c r="E850" s="30">
        <v>1</v>
      </c>
      <c r="F850" s="30">
        <v>8000</v>
      </c>
      <c r="G850" s="30">
        <f t="shared" si="56"/>
        <v>9600</v>
      </c>
      <c r="H850" s="30">
        <f t="shared" si="57"/>
        <v>14400</v>
      </c>
      <c r="I850" s="212"/>
      <c r="J850" s="212"/>
      <c r="K850" s="212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</row>
    <row r="851" spans="1:67" s="149" customFormat="1" ht="15.75" customHeight="1">
      <c r="A851" s="188">
        <v>787</v>
      </c>
      <c r="B851" s="28" t="s">
        <v>1459</v>
      </c>
      <c r="C851" s="29" t="s">
        <v>1460</v>
      </c>
      <c r="D851" s="28" t="s">
        <v>271</v>
      </c>
      <c r="E851" s="30">
        <v>1</v>
      </c>
      <c r="F851" s="30">
        <v>10000</v>
      </c>
      <c r="G851" s="30">
        <f t="shared" si="56"/>
        <v>12000</v>
      </c>
      <c r="H851" s="30">
        <f t="shared" si="57"/>
        <v>18000</v>
      </c>
      <c r="I851" s="212"/>
      <c r="J851" s="212"/>
      <c r="K851" s="212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</row>
    <row r="852" spans="1:67" s="149" customFormat="1" ht="15.75" customHeight="1">
      <c r="A852" s="36">
        <v>788</v>
      </c>
      <c r="B852" s="28" t="s">
        <v>1461</v>
      </c>
      <c r="C852" s="29" t="s">
        <v>1462</v>
      </c>
      <c r="D852" s="28" t="s">
        <v>271</v>
      </c>
      <c r="E852" s="30">
        <v>1</v>
      </c>
      <c r="F852" s="30">
        <v>6000</v>
      </c>
      <c r="G852" s="30">
        <f t="shared" si="56"/>
        <v>7200</v>
      </c>
      <c r="H852" s="30">
        <f t="shared" si="57"/>
        <v>10800</v>
      </c>
      <c r="I852" s="212"/>
      <c r="J852" s="212"/>
      <c r="K852" s="212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</row>
    <row r="853" spans="1:67" s="149" customFormat="1" ht="15.75" customHeight="1">
      <c r="A853" s="188">
        <v>789</v>
      </c>
      <c r="B853" s="28" t="s">
        <v>1463</v>
      </c>
      <c r="C853" s="29" t="s">
        <v>6651</v>
      </c>
      <c r="D853" s="28" t="s">
        <v>271</v>
      </c>
      <c r="E853" s="30">
        <v>1</v>
      </c>
      <c r="F853" s="30">
        <v>8000</v>
      </c>
      <c r="G853" s="30">
        <f t="shared" si="56"/>
        <v>9600</v>
      </c>
      <c r="H853" s="30">
        <f t="shared" si="57"/>
        <v>14400</v>
      </c>
      <c r="I853" s="212"/>
      <c r="J853" s="212"/>
      <c r="K853" s="212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</row>
    <row r="854" spans="1:67" s="149" customFormat="1" ht="15.75" customHeight="1">
      <c r="A854" s="36">
        <v>790</v>
      </c>
      <c r="B854" s="28" t="s">
        <v>1464</v>
      </c>
      <c r="C854" s="29" t="s">
        <v>1465</v>
      </c>
      <c r="D854" s="28" t="s">
        <v>271</v>
      </c>
      <c r="E854" s="30">
        <v>1</v>
      </c>
      <c r="F854" s="30">
        <v>10000</v>
      </c>
      <c r="G854" s="30">
        <f t="shared" si="56"/>
        <v>12000</v>
      </c>
      <c r="H854" s="30">
        <f t="shared" si="57"/>
        <v>18000</v>
      </c>
      <c r="I854" s="212"/>
      <c r="J854" s="212"/>
      <c r="K854" s="212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</row>
    <row r="855" spans="1:67" s="149" customFormat="1" ht="15.75" customHeight="1">
      <c r="A855" s="188">
        <v>791</v>
      </c>
      <c r="B855" s="28" t="s">
        <v>1466</v>
      </c>
      <c r="C855" s="29" t="s">
        <v>1467</v>
      </c>
      <c r="D855" s="28" t="s">
        <v>271</v>
      </c>
      <c r="E855" s="30">
        <v>1</v>
      </c>
      <c r="F855" s="30">
        <v>6000</v>
      </c>
      <c r="G855" s="30">
        <f t="shared" si="56"/>
        <v>7200</v>
      </c>
      <c r="H855" s="30">
        <f t="shared" si="57"/>
        <v>10800</v>
      </c>
      <c r="I855" s="212"/>
      <c r="J855" s="212"/>
      <c r="K855" s="212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</row>
    <row r="856" spans="1:67" s="149" customFormat="1" ht="15.75" customHeight="1">
      <c r="A856" s="36">
        <v>792</v>
      </c>
      <c r="B856" s="28" t="s">
        <v>1468</v>
      </c>
      <c r="C856" s="29" t="s">
        <v>6652</v>
      </c>
      <c r="D856" s="28" t="s">
        <v>271</v>
      </c>
      <c r="E856" s="30">
        <v>1</v>
      </c>
      <c r="F856" s="30">
        <v>8000</v>
      </c>
      <c r="G856" s="30">
        <f t="shared" si="56"/>
        <v>9600</v>
      </c>
      <c r="H856" s="30">
        <f t="shared" si="57"/>
        <v>14400</v>
      </c>
      <c r="I856" s="212"/>
      <c r="J856" s="212"/>
      <c r="K856" s="212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</row>
    <row r="857" spans="1:67" s="149" customFormat="1" ht="15.75" customHeight="1">
      <c r="A857" s="188">
        <v>793</v>
      </c>
      <c r="B857" s="28" t="s">
        <v>1469</v>
      </c>
      <c r="C857" s="29" t="s">
        <v>1470</v>
      </c>
      <c r="D857" s="28" t="s">
        <v>271</v>
      </c>
      <c r="E857" s="30">
        <v>1</v>
      </c>
      <c r="F857" s="30">
        <v>10000</v>
      </c>
      <c r="G857" s="30">
        <f t="shared" si="56"/>
        <v>12000</v>
      </c>
      <c r="H857" s="30">
        <f t="shared" si="57"/>
        <v>18000</v>
      </c>
      <c r="I857" s="212"/>
      <c r="J857" s="212"/>
      <c r="K857" s="212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</row>
    <row r="858" spans="1:67" s="149" customFormat="1" ht="15.75" customHeight="1">
      <c r="A858" s="36">
        <v>794</v>
      </c>
      <c r="B858" s="28" t="s">
        <v>1471</v>
      </c>
      <c r="C858" s="29" t="s">
        <v>1472</v>
      </c>
      <c r="D858" s="28" t="s">
        <v>271</v>
      </c>
      <c r="E858" s="30">
        <v>1</v>
      </c>
      <c r="F858" s="30">
        <v>6000</v>
      </c>
      <c r="G858" s="30">
        <f t="shared" si="56"/>
        <v>7200</v>
      </c>
      <c r="H858" s="30">
        <f t="shared" si="57"/>
        <v>10800</v>
      </c>
      <c r="I858" s="212"/>
      <c r="J858" s="212"/>
      <c r="K858" s="212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</row>
    <row r="859" spans="1:67" s="149" customFormat="1" ht="15.75" customHeight="1">
      <c r="A859" s="188">
        <v>795</v>
      </c>
      <c r="B859" s="28" t="s">
        <v>1473</v>
      </c>
      <c r="C859" s="29" t="s">
        <v>6653</v>
      </c>
      <c r="D859" s="28" t="s">
        <v>271</v>
      </c>
      <c r="E859" s="30">
        <v>1</v>
      </c>
      <c r="F859" s="30">
        <v>8000</v>
      </c>
      <c r="G859" s="30">
        <f t="shared" si="56"/>
        <v>9600</v>
      </c>
      <c r="H859" s="30">
        <f t="shared" si="57"/>
        <v>14400</v>
      </c>
      <c r="I859" s="212"/>
      <c r="J859" s="212"/>
      <c r="K859" s="212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</row>
    <row r="860" spans="1:67" s="149" customFormat="1" ht="15.75" customHeight="1">
      <c r="A860" s="36">
        <v>796</v>
      </c>
      <c r="B860" s="28" t="s">
        <v>1474</v>
      </c>
      <c r="C860" s="29" t="s">
        <v>1475</v>
      </c>
      <c r="D860" s="28" t="s">
        <v>271</v>
      </c>
      <c r="E860" s="30">
        <v>1</v>
      </c>
      <c r="F860" s="30">
        <v>10000</v>
      </c>
      <c r="G860" s="30">
        <f t="shared" si="56"/>
        <v>12000</v>
      </c>
      <c r="H860" s="30">
        <f t="shared" si="57"/>
        <v>18000</v>
      </c>
      <c r="I860" s="212"/>
      <c r="J860" s="212"/>
      <c r="K860" s="212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</row>
    <row r="861" spans="1:67" s="149" customFormat="1" ht="15.75" customHeight="1">
      <c r="A861" s="188">
        <v>797</v>
      </c>
      <c r="B861" s="28" t="s">
        <v>1476</v>
      </c>
      <c r="C861" s="29" t="s">
        <v>1477</v>
      </c>
      <c r="D861" s="28" t="s">
        <v>271</v>
      </c>
      <c r="E861" s="30">
        <v>1</v>
      </c>
      <c r="F861" s="30">
        <v>6000</v>
      </c>
      <c r="G861" s="30">
        <f t="shared" si="56"/>
        <v>7200</v>
      </c>
      <c r="H861" s="30">
        <f t="shared" si="57"/>
        <v>10800</v>
      </c>
      <c r="I861" s="212"/>
      <c r="J861" s="212"/>
      <c r="K861" s="212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</row>
    <row r="862" spans="1:67" s="149" customFormat="1" ht="15.75" customHeight="1">
      <c r="A862" s="36">
        <v>798</v>
      </c>
      <c r="B862" s="28" t="s">
        <v>1478</v>
      </c>
      <c r="C862" s="29" t="s">
        <v>6654</v>
      </c>
      <c r="D862" s="28" t="s">
        <v>271</v>
      </c>
      <c r="E862" s="30">
        <v>1</v>
      </c>
      <c r="F862" s="30">
        <v>8000</v>
      </c>
      <c r="G862" s="30">
        <f t="shared" si="56"/>
        <v>9600</v>
      </c>
      <c r="H862" s="30">
        <f t="shared" si="57"/>
        <v>14400</v>
      </c>
      <c r="I862" s="212"/>
      <c r="J862" s="212"/>
      <c r="K862" s="212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</row>
    <row r="863" spans="1:67" s="149" customFormat="1" ht="15.75" customHeight="1">
      <c r="A863" s="188">
        <v>799</v>
      </c>
      <c r="B863" s="28" t="s">
        <v>1479</v>
      </c>
      <c r="C863" s="29" t="s">
        <v>1480</v>
      </c>
      <c r="D863" s="28" t="s">
        <v>271</v>
      </c>
      <c r="E863" s="30">
        <v>1</v>
      </c>
      <c r="F863" s="30">
        <v>10000</v>
      </c>
      <c r="G863" s="30">
        <f t="shared" si="56"/>
        <v>12000</v>
      </c>
      <c r="H863" s="30">
        <f t="shared" si="57"/>
        <v>18000</v>
      </c>
      <c r="I863" s="212"/>
      <c r="J863" s="212"/>
      <c r="K863" s="212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</row>
    <row r="864" spans="1:67" s="149" customFormat="1" ht="15.75" customHeight="1">
      <c r="A864" s="36">
        <v>800</v>
      </c>
      <c r="B864" s="28" t="s">
        <v>1481</v>
      </c>
      <c r="C864" s="29" t="s">
        <v>1482</v>
      </c>
      <c r="D864" s="28" t="s">
        <v>271</v>
      </c>
      <c r="E864" s="30">
        <v>1</v>
      </c>
      <c r="F864" s="30">
        <v>6000</v>
      </c>
      <c r="G864" s="30">
        <f t="shared" si="56"/>
        <v>7200</v>
      </c>
      <c r="H864" s="30">
        <f t="shared" si="57"/>
        <v>10800</v>
      </c>
      <c r="I864" s="212"/>
      <c r="J864" s="212"/>
      <c r="K864" s="212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</row>
    <row r="865" spans="1:67" s="149" customFormat="1" ht="15.75" customHeight="1">
      <c r="A865" s="188">
        <v>801</v>
      </c>
      <c r="B865" s="28" t="s">
        <v>1483</v>
      </c>
      <c r="C865" s="29" t="s">
        <v>6655</v>
      </c>
      <c r="D865" s="28" t="s">
        <v>271</v>
      </c>
      <c r="E865" s="30">
        <v>1</v>
      </c>
      <c r="F865" s="30">
        <v>8000</v>
      </c>
      <c r="G865" s="30">
        <f t="shared" si="56"/>
        <v>9600</v>
      </c>
      <c r="H865" s="30">
        <f t="shared" si="57"/>
        <v>14400</v>
      </c>
      <c r="I865" s="212"/>
      <c r="J865" s="212"/>
      <c r="K865" s="212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</row>
    <row r="866" spans="1:67" s="149" customFormat="1" ht="15.75" customHeight="1">
      <c r="A866" s="36">
        <v>802</v>
      </c>
      <c r="B866" s="28" t="s">
        <v>1484</v>
      </c>
      <c r="C866" s="29" t="s">
        <v>1485</v>
      </c>
      <c r="D866" s="28" t="s">
        <v>271</v>
      </c>
      <c r="E866" s="30">
        <v>1</v>
      </c>
      <c r="F866" s="30">
        <v>10000</v>
      </c>
      <c r="G866" s="30">
        <f t="shared" si="56"/>
        <v>12000</v>
      </c>
      <c r="H866" s="30">
        <f t="shared" si="57"/>
        <v>18000</v>
      </c>
      <c r="I866" s="212"/>
      <c r="J866" s="212"/>
      <c r="K866" s="212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</row>
    <row r="867" spans="1:67" s="149" customFormat="1" ht="15.75" customHeight="1">
      <c r="A867" s="188">
        <v>803</v>
      </c>
      <c r="B867" s="28" t="s">
        <v>1486</v>
      </c>
      <c r="C867" s="29" t="s">
        <v>1487</v>
      </c>
      <c r="D867" s="28" t="s">
        <v>271</v>
      </c>
      <c r="E867" s="30">
        <v>1</v>
      </c>
      <c r="F867" s="30">
        <v>6000</v>
      </c>
      <c r="G867" s="30">
        <f t="shared" si="56"/>
        <v>7200</v>
      </c>
      <c r="H867" s="30">
        <f t="shared" si="57"/>
        <v>10800</v>
      </c>
      <c r="I867" s="212"/>
      <c r="J867" s="212"/>
      <c r="K867" s="212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</row>
    <row r="868" spans="1:67" s="149" customFormat="1" ht="15.75" customHeight="1">
      <c r="A868" s="36">
        <v>804</v>
      </c>
      <c r="B868" s="28" t="s">
        <v>1488</v>
      </c>
      <c r="C868" s="29" t="s">
        <v>6656</v>
      </c>
      <c r="D868" s="28" t="s">
        <v>271</v>
      </c>
      <c r="E868" s="30">
        <v>1</v>
      </c>
      <c r="F868" s="30">
        <v>8000</v>
      </c>
      <c r="G868" s="30">
        <f t="shared" si="56"/>
        <v>9600</v>
      </c>
      <c r="H868" s="30">
        <f t="shared" si="57"/>
        <v>14400</v>
      </c>
      <c r="I868" s="212"/>
      <c r="J868" s="212"/>
      <c r="K868" s="212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</row>
    <row r="869" spans="1:67" s="149" customFormat="1" ht="15.75" customHeight="1">
      <c r="A869" s="188">
        <v>805</v>
      </c>
      <c r="B869" s="28" t="s">
        <v>1489</v>
      </c>
      <c r="C869" s="29" t="s">
        <v>1490</v>
      </c>
      <c r="D869" s="28" t="s">
        <v>271</v>
      </c>
      <c r="E869" s="30">
        <v>1</v>
      </c>
      <c r="F869" s="30">
        <v>10000</v>
      </c>
      <c r="G869" s="30">
        <f t="shared" si="56"/>
        <v>12000</v>
      </c>
      <c r="H869" s="30">
        <f t="shared" si="57"/>
        <v>18000</v>
      </c>
      <c r="I869" s="212"/>
      <c r="J869" s="212"/>
      <c r="K869" s="212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</row>
    <row r="870" spans="1:67" s="149" customFormat="1" ht="15.75" customHeight="1">
      <c r="A870" s="36">
        <v>806</v>
      </c>
      <c r="B870" s="28" t="s">
        <v>1491</v>
      </c>
      <c r="C870" s="29" t="s">
        <v>1492</v>
      </c>
      <c r="D870" s="28" t="s">
        <v>271</v>
      </c>
      <c r="E870" s="30">
        <v>1</v>
      </c>
      <c r="F870" s="30">
        <v>6000</v>
      </c>
      <c r="G870" s="30">
        <f t="shared" si="56"/>
        <v>7200</v>
      </c>
      <c r="H870" s="30">
        <f t="shared" si="57"/>
        <v>10800</v>
      </c>
      <c r="I870" s="212"/>
      <c r="J870" s="212"/>
      <c r="K870" s="212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</row>
    <row r="871" spans="1:67" s="149" customFormat="1" ht="15.75" customHeight="1">
      <c r="A871" s="188">
        <v>807</v>
      </c>
      <c r="B871" s="28" t="s">
        <v>1493</v>
      </c>
      <c r="C871" s="29" t="s">
        <v>6657</v>
      </c>
      <c r="D871" s="28" t="s">
        <v>271</v>
      </c>
      <c r="E871" s="30">
        <v>1</v>
      </c>
      <c r="F871" s="30">
        <v>8000</v>
      </c>
      <c r="G871" s="30">
        <f t="shared" si="56"/>
        <v>9600</v>
      </c>
      <c r="H871" s="30">
        <f t="shared" si="57"/>
        <v>14400</v>
      </c>
      <c r="I871" s="212"/>
      <c r="J871" s="212"/>
      <c r="K871" s="212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</row>
    <row r="872" spans="1:67" s="149" customFormat="1" ht="15.75" customHeight="1">
      <c r="A872" s="36">
        <v>808</v>
      </c>
      <c r="B872" s="28" t="s">
        <v>1494</v>
      </c>
      <c r="C872" s="29" t="s">
        <v>1495</v>
      </c>
      <c r="D872" s="28" t="s">
        <v>271</v>
      </c>
      <c r="E872" s="30">
        <v>1</v>
      </c>
      <c r="F872" s="30">
        <v>10000</v>
      </c>
      <c r="G872" s="30">
        <f t="shared" si="56"/>
        <v>12000</v>
      </c>
      <c r="H872" s="30">
        <f t="shared" si="57"/>
        <v>18000</v>
      </c>
      <c r="I872" s="212"/>
      <c r="J872" s="212"/>
      <c r="K872" s="212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</row>
    <row r="873" spans="1:67" s="149" customFormat="1" ht="15.75" customHeight="1">
      <c r="A873" s="188">
        <v>809</v>
      </c>
      <c r="B873" s="28" t="s">
        <v>1496</v>
      </c>
      <c r="C873" s="29" t="s">
        <v>1497</v>
      </c>
      <c r="D873" s="28" t="s">
        <v>271</v>
      </c>
      <c r="E873" s="30">
        <v>1</v>
      </c>
      <c r="F873" s="30">
        <v>6000</v>
      </c>
      <c r="G873" s="30">
        <f t="shared" si="56"/>
        <v>7200</v>
      </c>
      <c r="H873" s="30">
        <f t="shared" si="57"/>
        <v>10800</v>
      </c>
      <c r="I873" s="212"/>
      <c r="J873" s="212"/>
      <c r="K873" s="212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</row>
    <row r="874" spans="1:67" s="149" customFormat="1" ht="15.75" customHeight="1">
      <c r="A874" s="36">
        <v>810</v>
      </c>
      <c r="B874" s="28" t="s">
        <v>1498</v>
      </c>
      <c r="C874" s="29" t="s">
        <v>6658</v>
      </c>
      <c r="D874" s="28" t="s">
        <v>271</v>
      </c>
      <c r="E874" s="30">
        <v>1</v>
      </c>
      <c r="F874" s="30">
        <v>8000</v>
      </c>
      <c r="G874" s="30">
        <f t="shared" si="56"/>
        <v>9600</v>
      </c>
      <c r="H874" s="30">
        <f t="shared" si="57"/>
        <v>14400</v>
      </c>
      <c r="I874" s="212"/>
      <c r="J874" s="212"/>
      <c r="K874" s="212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</row>
    <row r="875" spans="1:67" s="149" customFormat="1" ht="15.75" customHeight="1">
      <c r="A875" s="188">
        <v>811</v>
      </c>
      <c r="B875" s="28" t="s">
        <v>1499</v>
      </c>
      <c r="C875" s="29" t="s">
        <v>1500</v>
      </c>
      <c r="D875" s="28" t="s">
        <v>271</v>
      </c>
      <c r="E875" s="30">
        <v>1</v>
      </c>
      <c r="F875" s="30">
        <v>10000</v>
      </c>
      <c r="G875" s="30">
        <f t="shared" ref="G875:G938" si="58">ROUND(F875*1.2,-2)</f>
        <v>12000</v>
      </c>
      <c r="H875" s="30">
        <f t="shared" ref="H875:H938" si="59">ROUND(F875*1.8,-2)</f>
        <v>18000</v>
      </c>
      <c r="I875" s="212"/>
      <c r="J875" s="212"/>
      <c r="K875" s="212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</row>
    <row r="876" spans="1:67" s="149" customFormat="1" ht="15.75" customHeight="1">
      <c r="A876" s="36">
        <v>812</v>
      </c>
      <c r="B876" s="28" t="s">
        <v>1501</v>
      </c>
      <c r="C876" s="29" t="s">
        <v>1502</v>
      </c>
      <c r="D876" s="28" t="s">
        <v>271</v>
      </c>
      <c r="E876" s="30">
        <v>1</v>
      </c>
      <c r="F876" s="30">
        <v>6000</v>
      </c>
      <c r="G876" s="30">
        <f t="shared" si="58"/>
        <v>7200</v>
      </c>
      <c r="H876" s="30">
        <f t="shared" si="59"/>
        <v>10800</v>
      </c>
      <c r="I876" s="212"/>
      <c r="J876" s="212"/>
      <c r="K876" s="212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</row>
    <row r="877" spans="1:67" s="149" customFormat="1" ht="15.75" customHeight="1">
      <c r="A877" s="188">
        <v>813</v>
      </c>
      <c r="B877" s="28" t="s">
        <v>1503</v>
      </c>
      <c r="C877" s="29" t="s">
        <v>6659</v>
      </c>
      <c r="D877" s="28" t="s">
        <v>271</v>
      </c>
      <c r="E877" s="30">
        <v>1</v>
      </c>
      <c r="F877" s="30">
        <v>8000</v>
      </c>
      <c r="G877" s="30">
        <f t="shared" si="58"/>
        <v>9600</v>
      </c>
      <c r="H877" s="30">
        <f t="shared" si="59"/>
        <v>14400</v>
      </c>
      <c r="I877" s="212"/>
      <c r="J877" s="212"/>
      <c r="K877" s="212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</row>
    <row r="878" spans="1:67" s="149" customFormat="1" ht="15.75" customHeight="1">
      <c r="A878" s="36">
        <v>814</v>
      </c>
      <c r="B878" s="28" t="s">
        <v>1504</v>
      </c>
      <c r="C878" s="29" t="s">
        <v>1505</v>
      </c>
      <c r="D878" s="28" t="s">
        <v>271</v>
      </c>
      <c r="E878" s="30">
        <v>1</v>
      </c>
      <c r="F878" s="30">
        <v>10000</v>
      </c>
      <c r="G878" s="30">
        <f t="shared" si="58"/>
        <v>12000</v>
      </c>
      <c r="H878" s="30">
        <f t="shared" si="59"/>
        <v>18000</v>
      </c>
      <c r="I878" s="212"/>
      <c r="J878" s="212"/>
      <c r="K878" s="212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</row>
    <row r="879" spans="1:67" s="149" customFormat="1" ht="15.75" customHeight="1">
      <c r="A879" s="188">
        <v>815</v>
      </c>
      <c r="B879" s="28" t="s">
        <v>1506</v>
      </c>
      <c r="C879" s="29" t="s">
        <v>1507</v>
      </c>
      <c r="D879" s="28" t="s">
        <v>271</v>
      </c>
      <c r="E879" s="30">
        <v>1</v>
      </c>
      <c r="F879" s="30">
        <v>6000</v>
      </c>
      <c r="G879" s="30">
        <f t="shared" si="58"/>
        <v>7200</v>
      </c>
      <c r="H879" s="30">
        <f t="shared" si="59"/>
        <v>10800</v>
      </c>
      <c r="I879" s="212"/>
      <c r="J879" s="212"/>
      <c r="K879" s="212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</row>
    <row r="880" spans="1:67" s="149" customFormat="1" ht="15.75" customHeight="1">
      <c r="A880" s="36">
        <v>816</v>
      </c>
      <c r="B880" s="28" t="s">
        <v>1508</v>
      </c>
      <c r="C880" s="29" t="s">
        <v>6660</v>
      </c>
      <c r="D880" s="28" t="s">
        <v>271</v>
      </c>
      <c r="E880" s="30">
        <v>1</v>
      </c>
      <c r="F880" s="30">
        <v>8000</v>
      </c>
      <c r="G880" s="30">
        <f t="shared" si="58"/>
        <v>9600</v>
      </c>
      <c r="H880" s="30">
        <f t="shared" si="59"/>
        <v>14400</v>
      </c>
      <c r="I880" s="212"/>
      <c r="J880" s="212"/>
      <c r="K880" s="212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</row>
    <row r="881" spans="1:67" s="149" customFormat="1" ht="15.75" customHeight="1">
      <c r="A881" s="188">
        <v>817</v>
      </c>
      <c r="B881" s="28" t="s">
        <v>1509</v>
      </c>
      <c r="C881" s="29" t="s">
        <v>1510</v>
      </c>
      <c r="D881" s="28" t="s">
        <v>271</v>
      </c>
      <c r="E881" s="30">
        <v>1</v>
      </c>
      <c r="F881" s="30">
        <v>10000</v>
      </c>
      <c r="G881" s="30">
        <f t="shared" si="58"/>
        <v>12000</v>
      </c>
      <c r="H881" s="30">
        <f t="shared" si="59"/>
        <v>18000</v>
      </c>
      <c r="I881" s="212"/>
      <c r="J881" s="212"/>
      <c r="K881" s="212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</row>
    <row r="882" spans="1:67" s="149" customFormat="1" ht="15.75" customHeight="1">
      <c r="A882" s="36">
        <v>818</v>
      </c>
      <c r="B882" s="28" t="s">
        <v>1511</v>
      </c>
      <c r="C882" s="29" t="s">
        <v>1512</v>
      </c>
      <c r="D882" s="28" t="s">
        <v>271</v>
      </c>
      <c r="E882" s="30">
        <v>1</v>
      </c>
      <c r="F882" s="30">
        <v>6000</v>
      </c>
      <c r="G882" s="30">
        <f t="shared" si="58"/>
        <v>7200</v>
      </c>
      <c r="H882" s="30">
        <f t="shared" si="59"/>
        <v>10800</v>
      </c>
      <c r="I882" s="212"/>
      <c r="J882" s="212"/>
      <c r="K882" s="212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</row>
    <row r="883" spans="1:67" s="149" customFormat="1" ht="15.75" customHeight="1">
      <c r="A883" s="188">
        <v>819</v>
      </c>
      <c r="B883" s="28" t="s">
        <v>1513</v>
      </c>
      <c r="C883" s="29" t="s">
        <v>6661</v>
      </c>
      <c r="D883" s="28" t="s">
        <v>271</v>
      </c>
      <c r="E883" s="30">
        <v>1</v>
      </c>
      <c r="F883" s="30">
        <v>8000</v>
      </c>
      <c r="G883" s="30">
        <f t="shared" si="58"/>
        <v>9600</v>
      </c>
      <c r="H883" s="30">
        <f t="shared" si="59"/>
        <v>14400</v>
      </c>
      <c r="I883" s="212"/>
      <c r="J883" s="212"/>
      <c r="K883" s="212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</row>
    <row r="884" spans="1:67" s="149" customFormat="1" ht="15.75" customHeight="1">
      <c r="A884" s="36">
        <v>820</v>
      </c>
      <c r="B884" s="28" t="s">
        <v>1514</v>
      </c>
      <c r="C884" s="29" t="s">
        <v>1515</v>
      </c>
      <c r="D884" s="28" t="s">
        <v>271</v>
      </c>
      <c r="E884" s="30">
        <v>1</v>
      </c>
      <c r="F884" s="30">
        <v>10000</v>
      </c>
      <c r="G884" s="30">
        <f t="shared" si="58"/>
        <v>12000</v>
      </c>
      <c r="H884" s="30">
        <f t="shared" si="59"/>
        <v>18000</v>
      </c>
      <c r="I884" s="212"/>
      <c r="J884" s="212"/>
      <c r="K884" s="212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</row>
    <row r="885" spans="1:67" s="149" customFormat="1" ht="15.75" customHeight="1">
      <c r="A885" s="188">
        <v>821</v>
      </c>
      <c r="B885" s="28" t="s">
        <v>1516</v>
      </c>
      <c r="C885" s="29" t="s">
        <v>1517</v>
      </c>
      <c r="D885" s="28" t="s">
        <v>271</v>
      </c>
      <c r="E885" s="30">
        <v>1</v>
      </c>
      <c r="F885" s="30">
        <v>6000</v>
      </c>
      <c r="G885" s="30">
        <f t="shared" si="58"/>
        <v>7200</v>
      </c>
      <c r="H885" s="30">
        <f t="shared" si="59"/>
        <v>10800</v>
      </c>
      <c r="I885" s="212"/>
      <c r="J885" s="212"/>
      <c r="K885" s="212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</row>
    <row r="886" spans="1:67" s="149" customFormat="1" ht="15.75" customHeight="1">
      <c r="A886" s="36">
        <v>822</v>
      </c>
      <c r="B886" s="28" t="s">
        <v>1518</v>
      </c>
      <c r="C886" s="29" t="s">
        <v>6662</v>
      </c>
      <c r="D886" s="28" t="s">
        <v>271</v>
      </c>
      <c r="E886" s="30">
        <v>1</v>
      </c>
      <c r="F886" s="30">
        <v>8000</v>
      </c>
      <c r="G886" s="30">
        <f t="shared" si="58"/>
        <v>9600</v>
      </c>
      <c r="H886" s="30">
        <f t="shared" si="59"/>
        <v>14400</v>
      </c>
      <c r="I886" s="212"/>
      <c r="J886" s="212"/>
      <c r="K886" s="212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</row>
    <row r="887" spans="1:67" s="149" customFormat="1" ht="15.75" customHeight="1">
      <c r="A887" s="188">
        <v>823</v>
      </c>
      <c r="B887" s="28" t="s">
        <v>1519</v>
      </c>
      <c r="C887" s="29" t="s">
        <v>1520</v>
      </c>
      <c r="D887" s="28" t="s">
        <v>271</v>
      </c>
      <c r="E887" s="30">
        <v>1</v>
      </c>
      <c r="F887" s="30">
        <v>10000</v>
      </c>
      <c r="G887" s="30">
        <f t="shared" si="58"/>
        <v>12000</v>
      </c>
      <c r="H887" s="30">
        <f t="shared" si="59"/>
        <v>18000</v>
      </c>
      <c r="I887" s="212"/>
      <c r="J887" s="212"/>
      <c r="K887" s="212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</row>
    <row r="888" spans="1:67" s="149" customFormat="1" ht="15.75" customHeight="1">
      <c r="A888" s="36">
        <v>824</v>
      </c>
      <c r="B888" s="28" t="s">
        <v>1521</v>
      </c>
      <c r="C888" s="29" t="s">
        <v>1522</v>
      </c>
      <c r="D888" s="28" t="s">
        <v>271</v>
      </c>
      <c r="E888" s="30">
        <v>1</v>
      </c>
      <c r="F888" s="30">
        <v>6000</v>
      </c>
      <c r="G888" s="30">
        <f t="shared" si="58"/>
        <v>7200</v>
      </c>
      <c r="H888" s="30">
        <f t="shared" si="59"/>
        <v>10800</v>
      </c>
      <c r="I888" s="212"/>
      <c r="J888" s="212"/>
      <c r="K888" s="212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</row>
    <row r="889" spans="1:67" s="149" customFormat="1" ht="15.75" customHeight="1">
      <c r="A889" s="188">
        <v>825</v>
      </c>
      <c r="B889" s="28" t="s">
        <v>1523</v>
      </c>
      <c r="C889" s="29" t="s">
        <v>6663</v>
      </c>
      <c r="D889" s="28" t="s">
        <v>271</v>
      </c>
      <c r="E889" s="30">
        <v>1</v>
      </c>
      <c r="F889" s="30">
        <v>8000</v>
      </c>
      <c r="G889" s="30">
        <f t="shared" si="58"/>
        <v>9600</v>
      </c>
      <c r="H889" s="30">
        <f t="shared" si="59"/>
        <v>14400</v>
      </c>
      <c r="I889" s="212"/>
      <c r="J889" s="212"/>
      <c r="K889" s="212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</row>
    <row r="890" spans="1:67" s="149" customFormat="1" ht="15.75" customHeight="1">
      <c r="A890" s="36">
        <v>826</v>
      </c>
      <c r="B890" s="28" t="s">
        <v>1524</v>
      </c>
      <c r="C890" s="29" t="s">
        <v>1525</v>
      </c>
      <c r="D890" s="28" t="s">
        <v>271</v>
      </c>
      <c r="E890" s="30">
        <v>1</v>
      </c>
      <c r="F890" s="30">
        <v>10000</v>
      </c>
      <c r="G890" s="30">
        <f t="shared" si="58"/>
        <v>12000</v>
      </c>
      <c r="H890" s="30">
        <f t="shared" si="59"/>
        <v>18000</v>
      </c>
      <c r="I890" s="212"/>
      <c r="J890" s="212"/>
      <c r="K890" s="212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</row>
    <row r="891" spans="1:67" s="149" customFormat="1" ht="15.75" customHeight="1">
      <c r="A891" s="188">
        <v>827</v>
      </c>
      <c r="B891" s="28" t="s">
        <v>1526</v>
      </c>
      <c r="C891" s="29" t="s">
        <v>1527</v>
      </c>
      <c r="D891" s="28" t="s">
        <v>271</v>
      </c>
      <c r="E891" s="30">
        <v>1</v>
      </c>
      <c r="F891" s="30">
        <v>6000</v>
      </c>
      <c r="G891" s="30">
        <f t="shared" si="58"/>
        <v>7200</v>
      </c>
      <c r="H891" s="30">
        <f t="shared" si="59"/>
        <v>10800</v>
      </c>
      <c r="I891" s="212"/>
      <c r="J891" s="212"/>
      <c r="K891" s="212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</row>
    <row r="892" spans="1:67" s="149" customFormat="1" ht="15.75" customHeight="1">
      <c r="A892" s="36">
        <v>828</v>
      </c>
      <c r="B892" s="28" t="s">
        <v>1528</v>
      </c>
      <c r="C892" s="29" t="s">
        <v>6664</v>
      </c>
      <c r="D892" s="28" t="s">
        <v>271</v>
      </c>
      <c r="E892" s="30">
        <v>1</v>
      </c>
      <c r="F892" s="30">
        <v>8000</v>
      </c>
      <c r="G892" s="30">
        <f t="shared" si="58"/>
        <v>9600</v>
      </c>
      <c r="H892" s="30">
        <f t="shared" si="59"/>
        <v>14400</v>
      </c>
      <c r="I892" s="212"/>
      <c r="J892" s="212"/>
      <c r="K892" s="212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</row>
    <row r="893" spans="1:67" s="149" customFormat="1" ht="15.75" customHeight="1">
      <c r="A893" s="188">
        <v>829</v>
      </c>
      <c r="B893" s="28" t="s">
        <v>1529</v>
      </c>
      <c r="C893" s="29" t="s">
        <v>1530</v>
      </c>
      <c r="D893" s="28" t="s">
        <v>271</v>
      </c>
      <c r="E893" s="30">
        <v>1</v>
      </c>
      <c r="F893" s="30">
        <v>10000</v>
      </c>
      <c r="G893" s="30">
        <f t="shared" si="58"/>
        <v>12000</v>
      </c>
      <c r="H893" s="30">
        <f t="shared" si="59"/>
        <v>18000</v>
      </c>
      <c r="I893" s="212"/>
      <c r="J893" s="212"/>
      <c r="K893" s="212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</row>
    <row r="894" spans="1:67" s="149" customFormat="1" ht="15.75" customHeight="1">
      <c r="A894" s="36">
        <v>830</v>
      </c>
      <c r="B894" s="28" t="s">
        <v>1531</v>
      </c>
      <c r="C894" s="29" t="s">
        <v>1532</v>
      </c>
      <c r="D894" s="28" t="s">
        <v>271</v>
      </c>
      <c r="E894" s="30">
        <v>1</v>
      </c>
      <c r="F894" s="30">
        <v>6000</v>
      </c>
      <c r="G894" s="30">
        <f t="shared" si="58"/>
        <v>7200</v>
      </c>
      <c r="H894" s="30">
        <f t="shared" si="59"/>
        <v>10800</v>
      </c>
      <c r="I894" s="212"/>
      <c r="J894" s="212"/>
      <c r="K894" s="212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</row>
    <row r="895" spans="1:67" s="149" customFormat="1" ht="15.75" customHeight="1">
      <c r="A895" s="188">
        <v>831</v>
      </c>
      <c r="B895" s="28" t="s">
        <v>1533</v>
      </c>
      <c r="C895" s="29" t="s">
        <v>6665</v>
      </c>
      <c r="D895" s="28" t="s">
        <v>271</v>
      </c>
      <c r="E895" s="30">
        <v>1</v>
      </c>
      <c r="F895" s="30">
        <v>8000</v>
      </c>
      <c r="G895" s="30">
        <f t="shared" si="58"/>
        <v>9600</v>
      </c>
      <c r="H895" s="30">
        <f t="shared" si="59"/>
        <v>14400</v>
      </c>
      <c r="I895" s="212"/>
      <c r="J895" s="212"/>
      <c r="K895" s="212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</row>
    <row r="896" spans="1:67" s="149" customFormat="1" ht="15.75" customHeight="1">
      <c r="A896" s="36">
        <v>832</v>
      </c>
      <c r="B896" s="28" t="s">
        <v>1534</v>
      </c>
      <c r="C896" s="29" t="s">
        <v>1535</v>
      </c>
      <c r="D896" s="28" t="s">
        <v>271</v>
      </c>
      <c r="E896" s="30">
        <v>1</v>
      </c>
      <c r="F896" s="30">
        <v>10000</v>
      </c>
      <c r="G896" s="30">
        <f t="shared" si="58"/>
        <v>12000</v>
      </c>
      <c r="H896" s="30">
        <f t="shared" si="59"/>
        <v>18000</v>
      </c>
      <c r="I896" s="212"/>
      <c r="J896" s="212"/>
      <c r="K896" s="212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</row>
    <row r="897" spans="1:67" s="149" customFormat="1" ht="15.75" customHeight="1">
      <c r="A897" s="188">
        <v>833</v>
      </c>
      <c r="B897" s="28" t="s">
        <v>1536</v>
      </c>
      <c r="C897" s="29" t="s">
        <v>1537</v>
      </c>
      <c r="D897" s="28" t="s">
        <v>271</v>
      </c>
      <c r="E897" s="30">
        <v>1</v>
      </c>
      <c r="F897" s="30">
        <v>6000</v>
      </c>
      <c r="G897" s="30">
        <f t="shared" si="58"/>
        <v>7200</v>
      </c>
      <c r="H897" s="30">
        <f t="shared" si="59"/>
        <v>10800</v>
      </c>
      <c r="I897" s="212"/>
      <c r="J897" s="212"/>
      <c r="K897" s="212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</row>
    <row r="898" spans="1:67" s="149" customFormat="1" ht="15.75" customHeight="1">
      <c r="A898" s="36">
        <v>834</v>
      </c>
      <c r="B898" s="28" t="s">
        <v>1538</v>
      </c>
      <c r="C898" s="29" t="s">
        <v>6666</v>
      </c>
      <c r="D898" s="28" t="s">
        <v>271</v>
      </c>
      <c r="E898" s="30">
        <v>1</v>
      </c>
      <c r="F898" s="30">
        <v>8000</v>
      </c>
      <c r="G898" s="30">
        <f t="shared" si="58"/>
        <v>9600</v>
      </c>
      <c r="H898" s="30">
        <f t="shared" si="59"/>
        <v>14400</v>
      </c>
      <c r="I898" s="212"/>
      <c r="J898" s="212"/>
      <c r="K898" s="212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</row>
    <row r="899" spans="1:67" s="149" customFormat="1" ht="15.75" customHeight="1">
      <c r="A899" s="188">
        <v>835</v>
      </c>
      <c r="B899" s="28" t="s">
        <v>1539</v>
      </c>
      <c r="C899" s="29" t="s">
        <v>1540</v>
      </c>
      <c r="D899" s="28" t="s">
        <v>271</v>
      </c>
      <c r="E899" s="30">
        <v>1</v>
      </c>
      <c r="F899" s="30">
        <v>10000</v>
      </c>
      <c r="G899" s="30">
        <f t="shared" si="58"/>
        <v>12000</v>
      </c>
      <c r="H899" s="30">
        <f t="shared" si="59"/>
        <v>18000</v>
      </c>
      <c r="I899" s="212"/>
      <c r="J899" s="212"/>
      <c r="K899" s="212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</row>
    <row r="900" spans="1:67" s="149" customFormat="1" ht="15.75" customHeight="1">
      <c r="A900" s="36">
        <v>836</v>
      </c>
      <c r="B900" s="28" t="s">
        <v>1541</v>
      </c>
      <c r="C900" s="29" t="s">
        <v>1542</v>
      </c>
      <c r="D900" s="28" t="s">
        <v>271</v>
      </c>
      <c r="E900" s="30">
        <v>1</v>
      </c>
      <c r="F900" s="30">
        <v>6000</v>
      </c>
      <c r="G900" s="30">
        <f t="shared" si="58"/>
        <v>7200</v>
      </c>
      <c r="H900" s="30">
        <f t="shared" si="59"/>
        <v>10800</v>
      </c>
      <c r="I900" s="212"/>
      <c r="J900" s="212"/>
      <c r="K900" s="212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</row>
    <row r="901" spans="1:67" s="149" customFormat="1" ht="15.75" customHeight="1">
      <c r="A901" s="188">
        <v>837</v>
      </c>
      <c r="B901" s="28" t="s">
        <v>1543</v>
      </c>
      <c r="C901" s="29" t="s">
        <v>6667</v>
      </c>
      <c r="D901" s="28" t="s">
        <v>271</v>
      </c>
      <c r="E901" s="30">
        <v>1</v>
      </c>
      <c r="F901" s="30">
        <v>8000</v>
      </c>
      <c r="G901" s="30">
        <f t="shared" si="58"/>
        <v>9600</v>
      </c>
      <c r="H901" s="30">
        <f t="shared" si="59"/>
        <v>14400</v>
      </c>
      <c r="I901" s="212"/>
      <c r="J901" s="212"/>
      <c r="K901" s="212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</row>
    <row r="902" spans="1:67" s="149" customFormat="1" ht="15.75" customHeight="1">
      <c r="A902" s="36">
        <v>838</v>
      </c>
      <c r="B902" s="28" t="s">
        <v>1544</v>
      </c>
      <c r="C902" s="29" t="s">
        <v>1545</v>
      </c>
      <c r="D902" s="28" t="s">
        <v>271</v>
      </c>
      <c r="E902" s="30">
        <v>1</v>
      </c>
      <c r="F902" s="30">
        <v>10000</v>
      </c>
      <c r="G902" s="30">
        <f t="shared" si="58"/>
        <v>12000</v>
      </c>
      <c r="H902" s="30">
        <f t="shared" si="59"/>
        <v>18000</v>
      </c>
      <c r="I902" s="212"/>
      <c r="J902" s="212"/>
      <c r="K902" s="212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</row>
    <row r="903" spans="1:67" s="149" customFormat="1" ht="15.75" customHeight="1">
      <c r="A903" s="188">
        <v>839</v>
      </c>
      <c r="B903" s="28" t="s">
        <v>1546</v>
      </c>
      <c r="C903" s="29" t="s">
        <v>1547</v>
      </c>
      <c r="D903" s="28" t="s">
        <v>271</v>
      </c>
      <c r="E903" s="30">
        <v>1</v>
      </c>
      <c r="F903" s="30">
        <v>6000</v>
      </c>
      <c r="G903" s="30">
        <f t="shared" si="58"/>
        <v>7200</v>
      </c>
      <c r="H903" s="30">
        <f t="shared" si="59"/>
        <v>10800</v>
      </c>
      <c r="I903" s="212"/>
      <c r="J903" s="212"/>
      <c r="K903" s="212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</row>
    <row r="904" spans="1:67" s="149" customFormat="1" ht="15.75" customHeight="1">
      <c r="A904" s="36">
        <v>840</v>
      </c>
      <c r="B904" s="28" t="s">
        <v>1548</v>
      </c>
      <c r="C904" s="29" t="s">
        <v>6668</v>
      </c>
      <c r="D904" s="28" t="s">
        <v>271</v>
      </c>
      <c r="E904" s="30">
        <v>1</v>
      </c>
      <c r="F904" s="30">
        <v>8000</v>
      </c>
      <c r="G904" s="30">
        <f t="shared" si="58"/>
        <v>9600</v>
      </c>
      <c r="H904" s="30">
        <f t="shared" si="59"/>
        <v>14400</v>
      </c>
      <c r="I904" s="212"/>
      <c r="J904" s="212"/>
      <c r="K904" s="212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</row>
    <row r="905" spans="1:67" s="149" customFormat="1" ht="15.75" customHeight="1">
      <c r="A905" s="188">
        <v>841</v>
      </c>
      <c r="B905" s="28" t="s">
        <v>1549</v>
      </c>
      <c r="C905" s="29" t="s">
        <v>1550</v>
      </c>
      <c r="D905" s="28" t="s">
        <v>271</v>
      </c>
      <c r="E905" s="30">
        <v>1</v>
      </c>
      <c r="F905" s="30">
        <v>10000</v>
      </c>
      <c r="G905" s="30">
        <f t="shared" si="58"/>
        <v>12000</v>
      </c>
      <c r="H905" s="30">
        <f t="shared" si="59"/>
        <v>18000</v>
      </c>
      <c r="I905" s="212"/>
      <c r="J905" s="212"/>
      <c r="K905" s="212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</row>
    <row r="906" spans="1:67" s="149" customFormat="1" ht="15.75" customHeight="1">
      <c r="A906" s="36">
        <v>842</v>
      </c>
      <c r="B906" s="28" t="s">
        <v>1551</v>
      </c>
      <c r="C906" s="29" t="s">
        <v>1552</v>
      </c>
      <c r="D906" s="28" t="s">
        <v>271</v>
      </c>
      <c r="E906" s="30">
        <v>1</v>
      </c>
      <c r="F906" s="30">
        <v>6000</v>
      </c>
      <c r="G906" s="30">
        <f t="shared" si="58"/>
        <v>7200</v>
      </c>
      <c r="H906" s="30">
        <f t="shared" si="59"/>
        <v>10800</v>
      </c>
      <c r="I906" s="212"/>
      <c r="J906" s="212"/>
      <c r="K906" s="212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</row>
    <row r="907" spans="1:67" s="149" customFormat="1" ht="15.75" customHeight="1">
      <c r="A907" s="188">
        <v>843</v>
      </c>
      <c r="B907" s="28" t="s">
        <v>1553</v>
      </c>
      <c r="C907" s="29" t="s">
        <v>6669</v>
      </c>
      <c r="D907" s="28" t="s">
        <v>271</v>
      </c>
      <c r="E907" s="30">
        <v>1</v>
      </c>
      <c r="F907" s="30">
        <v>8000</v>
      </c>
      <c r="G907" s="30">
        <f t="shared" si="58"/>
        <v>9600</v>
      </c>
      <c r="H907" s="30">
        <f t="shared" si="59"/>
        <v>14400</v>
      </c>
      <c r="I907" s="212"/>
      <c r="J907" s="212"/>
      <c r="K907" s="212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</row>
    <row r="908" spans="1:67" s="149" customFormat="1" ht="15.75" customHeight="1">
      <c r="A908" s="36">
        <v>844</v>
      </c>
      <c r="B908" s="28" t="s">
        <v>1554</v>
      </c>
      <c r="C908" s="29" t="s">
        <v>1555</v>
      </c>
      <c r="D908" s="28" t="s">
        <v>271</v>
      </c>
      <c r="E908" s="30">
        <v>1</v>
      </c>
      <c r="F908" s="30">
        <v>10000</v>
      </c>
      <c r="G908" s="30">
        <f t="shared" si="58"/>
        <v>12000</v>
      </c>
      <c r="H908" s="30">
        <f t="shared" si="59"/>
        <v>18000</v>
      </c>
      <c r="I908" s="212"/>
      <c r="J908" s="212"/>
      <c r="K908" s="212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</row>
    <row r="909" spans="1:67" s="149" customFormat="1" ht="15.75" customHeight="1">
      <c r="A909" s="188">
        <v>845</v>
      </c>
      <c r="B909" s="28" t="s">
        <v>1556</v>
      </c>
      <c r="C909" s="29" t="s">
        <v>1557</v>
      </c>
      <c r="D909" s="28" t="s">
        <v>271</v>
      </c>
      <c r="E909" s="30">
        <v>1</v>
      </c>
      <c r="F909" s="30">
        <v>6000</v>
      </c>
      <c r="G909" s="30">
        <f t="shared" si="58"/>
        <v>7200</v>
      </c>
      <c r="H909" s="30">
        <f t="shared" si="59"/>
        <v>10800</v>
      </c>
      <c r="I909" s="212"/>
      <c r="J909" s="212"/>
      <c r="K909" s="212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</row>
    <row r="910" spans="1:67" s="149" customFormat="1" ht="15.75" customHeight="1">
      <c r="A910" s="36">
        <v>846</v>
      </c>
      <c r="B910" s="28" t="s">
        <v>1558</v>
      </c>
      <c r="C910" s="29" t="s">
        <v>6670</v>
      </c>
      <c r="D910" s="28" t="s">
        <v>271</v>
      </c>
      <c r="E910" s="30">
        <v>1</v>
      </c>
      <c r="F910" s="30">
        <v>8000</v>
      </c>
      <c r="G910" s="30">
        <f t="shared" si="58"/>
        <v>9600</v>
      </c>
      <c r="H910" s="30">
        <f t="shared" si="59"/>
        <v>14400</v>
      </c>
      <c r="I910" s="212"/>
      <c r="J910" s="212"/>
      <c r="K910" s="212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</row>
    <row r="911" spans="1:67" s="149" customFormat="1" ht="15.75" customHeight="1">
      <c r="A911" s="188">
        <v>847</v>
      </c>
      <c r="B911" s="28" t="s">
        <v>1559</v>
      </c>
      <c r="C911" s="29" t="s">
        <v>1560</v>
      </c>
      <c r="D911" s="28" t="s">
        <v>271</v>
      </c>
      <c r="E911" s="30">
        <v>1</v>
      </c>
      <c r="F911" s="30">
        <v>10000</v>
      </c>
      <c r="G911" s="30">
        <f t="shared" si="58"/>
        <v>12000</v>
      </c>
      <c r="H911" s="30">
        <f t="shared" si="59"/>
        <v>18000</v>
      </c>
      <c r="I911" s="212"/>
      <c r="J911" s="212"/>
      <c r="K911" s="212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</row>
    <row r="912" spans="1:67" s="149" customFormat="1" ht="15.75" customHeight="1">
      <c r="A912" s="36">
        <v>848</v>
      </c>
      <c r="B912" s="28" t="s">
        <v>1561</v>
      </c>
      <c r="C912" s="29" t="s">
        <v>1562</v>
      </c>
      <c r="D912" s="28" t="s">
        <v>271</v>
      </c>
      <c r="E912" s="30">
        <v>1</v>
      </c>
      <c r="F912" s="30">
        <v>6000</v>
      </c>
      <c r="G912" s="30">
        <f t="shared" si="58"/>
        <v>7200</v>
      </c>
      <c r="H912" s="30">
        <f t="shared" si="59"/>
        <v>10800</v>
      </c>
      <c r="I912" s="212"/>
      <c r="J912" s="212"/>
      <c r="K912" s="212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</row>
    <row r="913" spans="1:67" s="149" customFormat="1" ht="15.75" customHeight="1">
      <c r="A913" s="188">
        <v>849</v>
      </c>
      <c r="B913" s="28" t="s">
        <v>1563</v>
      </c>
      <c r="C913" s="29" t="s">
        <v>6671</v>
      </c>
      <c r="D913" s="28" t="s">
        <v>271</v>
      </c>
      <c r="E913" s="30">
        <v>1</v>
      </c>
      <c r="F913" s="30">
        <v>8000</v>
      </c>
      <c r="G913" s="30">
        <f t="shared" si="58"/>
        <v>9600</v>
      </c>
      <c r="H913" s="30">
        <f t="shared" si="59"/>
        <v>14400</v>
      </c>
      <c r="I913" s="212"/>
      <c r="J913" s="212"/>
      <c r="K913" s="212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</row>
    <row r="914" spans="1:67" s="149" customFormat="1" ht="15.75" customHeight="1">
      <c r="A914" s="36">
        <v>850</v>
      </c>
      <c r="B914" s="28" t="s">
        <v>1564</v>
      </c>
      <c r="C914" s="29" t="s">
        <v>1565</v>
      </c>
      <c r="D914" s="28" t="s">
        <v>271</v>
      </c>
      <c r="E914" s="30">
        <v>1</v>
      </c>
      <c r="F914" s="30">
        <v>10000</v>
      </c>
      <c r="G914" s="30">
        <f t="shared" si="58"/>
        <v>12000</v>
      </c>
      <c r="H914" s="30">
        <f t="shared" si="59"/>
        <v>18000</v>
      </c>
      <c r="I914" s="212"/>
      <c r="J914" s="212"/>
      <c r="K914" s="212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</row>
    <row r="915" spans="1:67" s="149" customFormat="1" ht="15.75" customHeight="1">
      <c r="A915" s="188">
        <v>851</v>
      </c>
      <c r="B915" s="28" t="s">
        <v>1566</v>
      </c>
      <c r="C915" s="29" t="s">
        <v>1567</v>
      </c>
      <c r="D915" s="28" t="s">
        <v>271</v>
      </c>
      <c r="E915" s="30">
        <v>1</v>
      </c>
      <c r="F915" s="30">
        <v>6000</v>
      </c>
      <c r="G915" s="30">
        <f t="shared" si="58"/>
        <v>7200</v>
      </c>
      <c r="H915" s="30">
        <f t="shared" si="59"/>
        <v>10800</v>
      </c>
      <c r="I915" s="212"/>
      <c r="J915" s="212"/>
      <c r="K915" s="212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</row>
    <row r="916" spans="1:67" s="149" customFormat="1" ht="15.75" customHeight="1">
      <c r="A916" s="36">
        <v>852</v>
      </c>
      <c r="B916" s="28" t="s">
        <v>1568</v>
      </c>
      <c r="C916" s="29" t="s">
        <v>6672</v>
      </c>
      <c r="D916" s="28" t="s">
        <v>271</v>
      </c>
      <c r="E916" s="30">
        <v>1</v>
      </c>
      <c r="F916" s="30">
        <v>8000</v>
      </c>
      <c r="G916" s="30">
        <f t="shared" si="58"/>
        <v>9600</v>
      </c>
      <c r="H916" s="30">
        <f t="shared" si="59"/>
        <v>14400</v>
      </c>
      <c r="I916" s="212"/>
      <c r="J916" s="212"/>
      <c r="K916" s="212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</row>
    <row r="917" spans="1:67" s="149" customFormat="1" ht="15.75" customHeight="1">
      <c r="A917" s="188">
        <v>853</v>
      </c>
      <c r="B917" s="28" t="s">
        <v>1569</v>
      </c>
      <c r="C917" s="29" t="s">
        <v>1570</v>
      </c>
      <c r="D917" s="28" t="s">
        <v>271</v>
      </c>
      <c r="E917" s="30">
        <v>1</v>
      </c>
      <c r="F917" s="30">
        <v>10000</v>
      </c>
      <c r="G917" s="30">
        <f t="shared" si="58"/>
        <v>12000</v>
      </c>
      <c r="H917" s="30">
        <f t="shared" si="59"/>
        <v>18000</v>
      </c>
      <c r="I917" s="212"/>
      <c r="J917" s="212"/>
      <c r="K917" s="212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</row>
    <row r="918" spans="1:67" s="149" customFormat="1" ht="15.75" customHeight="1">
      <c r="A918" s="36">
        <v>854</v>
      </c>
      <c r="B918" s="28" t="s">
        <v>1571</v>
      </c>
      <c r="C918" s="29" t="s">
        <v>1572</v>
      </c>
      <c r="D918" s="28" t="s">
        <v>271</v>
      </c>
      <c r="E918" s="30">
        <v>1</v>
      </c>
      <c r="F918" s="30">
        <v>6000</v>
      </c>
      <c r="G918" s="30">
        <f t="shared" si="58"/>
        <v>7200</v>
      </c>
      <c r="H918" s="30">
        <f t="shared" si="59"/>
        <v>10800</v>
      </c>
      <c r="I918" s="212"/>
      <c r="J918" s="212"/>
      <c r="K918" s="212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</row>
    <row r="919" spans="1:67" s="149" customFormat="1" ht="15.75" customHeight="1">
      <c r="A919" s="188">
        <v>855</v>
      </c>
      <c r="B919" s="28" t="s">
        <v>1573</v>
      </c>
      <c r="C919" s="29" t="s">
        <v>6673</v>
      </c>
      <c r="D919" s="28" t="s">
        <v>271</v>
      </c>
      <c r="E919" s="30">
        <v>1</v>
      </c>
      <c r="F919" s="30">
        <v>8000</v>
      </c>
      <c r="G919" s="30">
        <f t="shared" si="58"/>
        <v>9600</v>
      </c>
      <c r="H919" s="30">
        <f t="shared" si="59"/>
        <v>14400</v>
      </c>
      <c r="I919" s="212"/>
      <c r="J919" s="212"/>
      <c r="K919" s="212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</row>
    <row r="920" spans="1:67" s="149" customFormat="1" ht="15.75" customHeight="1">
      <c r="A920" s="36">
        <v>856</v>
      </c>
      <c r="B920" s="28" t="s">
        <v>1574</v>
      </c>
      <c r="C920" s="29" t="s">
        <v>1575</v>
      </c>
      <c r="D920" s="28" t="s">
        <v>271</v>
      </c>
      <c r="E920" s="30">
        <v>1</v>
      </c>
      <c r="F920" s="30">
        <v>10000</v>
      </c>
      <c r="G920" s="30">
        <f t="shared" si="58"/>
        <v>12000</v>
      </c>
      <c r="H920" s="30">
        <f t="shared" si="59"/>
        <v>18000</v>
      </c>
      <c r="I920" s="212"/>
      <c r="J920" s="212"/>
      <c r="K920" s="212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</row>
    <row r="921" spans="1:67" s="149" customFormat="1" ht="15.75" customHeight="1">
      <c r="A921" s="188">
        <v>857</v>
      </c>
      <c r="B921" s="28" t="s">
        <v>1576</v>
      </c>
      <c r="C921" s="29" t="s">
        <v>7783</v>
      </c>
      <c r="D921" s="28" t="s">
        <v>271</v>
      </c>
      <c r="E921" s="30">
        <v>1</v>
      </c>
      <c r="F921" s="30">
        <v>6000</v>
      </c>
      <c r="G921" s="30">
        <f t="shared" si="58"/>
        <v>7200</v>
      </c>
      <c r="H921" s="30">
        <f t="shared" si="59"/>
        <v>10800</v>
      </c>
      <c r="I921" s="212"/>
      <c r="J921" s="212"/>
      <c r="K921" s="212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</row>
    <row r="922" spans="1:67" s="149" customFormat="1" ht="15.75" customHeight="1">
      <c r="A922" s="36">
        <v>858</v>
      </c>
      <c r="B922" s="28" t="s">
        <v>1577</v>
      </c>
      <c r="C922" s="29" t="s">
        <v>7784</v>
      </c>
      <c r="D922" s="28" t="s">
        <v>271</v>
      </c>
      <c r="E922" s="30">
        <v>1</v>
      </c>
      <c r="F922" s="30">
        <v>8000</v>
      </c>
      <c r="G922" s="30">
        <f t="shared" si="58"/>
        <v>9600</v>
      </c>
      <c r="H922" s="30">
        <f t="shared" si="59"/>
        <v>14400</v>
      </c>
      <c r="I922" s="212"/>
      <c r="J922" s="212"/>
      <c r="K922" s="212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</row>
    <row r="923" spans="1:67" s="149" customFormat="1" ht="15.75" customHeight="1">
      <c r="A923" s="188">
        <v>859</v>
      </c>
      <c r="B923" s="28" t="s">
        <v>1578</v>
      </c>
      <c r="C923" s="29" t="s">
        <v>7785</v>
      </c>
      <c r="D923" s="28" t="s">
        <v>271</v>
      </c>
      <c r="E923" s="30">
        <v>1</v>
      </c>
      <c r="F923" s="30">
        <v>10000</v>
      </c>
      <c r="G923" s="30">
        <f t="shared" si="58"/>
        <v>12000</v>
      </c>
      <c r="H923" s="30">
        <f t="shared" si="59"/>
        <v>18000</v>
      </c>
      <c r="I923" s="212"/>
      <c r="J923" s="212"/>
      <c r="K923" s="212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</row>
    <row r="924" spans="1:67" s="149" customFormat="1" ht="15.75" customHeight="1">
      <c r="A924" s="36">
        <v>860</v>
      </c>
      <c r="B924" s="28" t="s">
        <v>1579</v>
      </c>
      <c r="C924" s="29" t="s">
        <v>1580</v>
      </c>
      <c r="D924" s="28" t="s">
        <v>271</v>
      </c>
      <c r="E924" s="30">
        <v>1</v>
      </c>
      <c r="F924" s="30">
        <v>6000</v>
      </c>
      <c r="G924" s="30">
        <f t="shared" si="58"/>
        <v>7200</v>
      </c>
      <c r="H924" s="30">
        <f t="shared" si="59"/>
        <v>10800</v>
      </c>
      <c r="I924" s="212"/>
      <c r="J924" s="212"/>
      <c r="K924" s="212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</row>
    <row r="925" spans="1:67" s="149" customFormat="1" ht="15.75" customHeight="1">
      <c r="A925" s="188">
        <v>861</v>
      </c>
      <c r="B925" s="28" t="s">
        <v>1581</v>
      </c>
      <c r="C925" s="29" t="s">
        <v>6674</v>
      </c>
      <c r="D925" s="28" t="s">
        <v>271</v>
      </c>
      <c r="E925" s="30">
        <v>1</v>
      </c>
      <c r="F925" s="30">
        <v>8000</v>
      </c>
      <c r="G925" s="30">
        <f t="shared" si="58"/>
        <v>9600</v>
      </c>
      <c r="H925" s="30">
        <f t="shared" si="59"/>
        <v>14400</v>
      </c>
      <c r="I925" s="212"/>
      <c r="J925" s="212"/>
      <c r="K925" s="212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</row>
    <row r="926" spans="1:67" s="149" customFormat="1" ht="15.75" customHeight="1">
      <c r="A926" s="36">
        <v>862</v>
      </c>
      <c r="B926" s="28" t="s">
        <v>1582</v>
      </c>
      <c r="C926" s="29" t="s">
        <v>1583</v>
      </c>
      <c r="D926" s="28" t="s">
        <v>271</v>
      </c>
      <c r="E926" s="30">
        <v>1</v>
      </c>
      <c r="F926" s="30">
        <v>10000</v>
      </c>
      <c r="G926" s="30">
        <f t="shared" si="58"/>
        <v>12000</v>
      </c>
      <c r="H926" s="30">
        <f t="shared" si="59"/>
        <v>18000</v>
      </c>
      <c r="I926" s="212"/>
      <c r="J926" s="212"/>
      <c r="K926" s="212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</row>
    <row r="927" spans="1:67" s="149" customFormat="1" ht="15.75" customHeight="1">
      <c r="A927" s="188">
        <v>863</v>
      </c>
      <c r="B927" s="28" t="s">
        <v>1584</v>
      </c>
      <c r="C927" s="29" t="s">
        <v>1585</v>
      </c>
      <c r="D927" s="28" t="s">
        <v>271</v>
      </c>
      <c r="E927" s="30">
        <v>1</v>
      </c>
      <c r="F927" s="30">
        <v>6000</v>
      </c>
      <c r="G927" s="30">
        <f t="shared" si="58"/>
        <v>7200</v>
      </c>
      <c r="H927" s="30">
        <f t="shared" si="59"/>
        <v>10800</v>
      </c>
      <c r="I927" s="212"/>
      <c r="J927" s="212"/>
      <c r="K927" s="212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</row>
    <row r="928" spans="1:67" s="149" customFormat="1" ht="15.75" customHeight="1">
      <c r="A928" s="36">
        <v>864</v>
      </c>
      <c r="B928" s="28" t="s">
        <v>1586</v>
      </c>
      <c r="C928" s="29" t="s">
        <v>6675</v>
      </c>
      <c r="D928" s="28" t="s">
        <v>271</v>
      </c>
      <c r="E928" s="30">
        <v>1</v>
      </c>
      <c r="F928" s="30">
        <v>8000</v>
      </c>
      <c r="G928" s="30">
        <f t="shared" si="58"/>
        <v>9600</v>
      </c>
      <c r="H928" s="30">
        <f t="shared" si="59"/>
        <v>14400</v>
      </c>
      <c r="I928" s="212"/>
      <c r="J928" s="212"/>
      <c r="K928" s="212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</row>
    <row r="929" spans="1:67" s="149" customFormat="1" ht="15.75" customHeight="1">
      <c r="A929" s="188">
        <v>865</v>
      </c>
      <c r="B929" s="28" t="s">
        <v>1587</v>
      </c>
      <c r="C929" s="29" t="s">
        <v>1588</v>
      </c>
      <c r="D929" s="28" t="s">
        <v>271</v>
      </c>
      <c r="E929" s="30">
        <v>1</v>
      </c>
      <c r="F929" s="30">
        <v>10000</v>
      </c>
      <c r="G929" s="30">
        <f t="shared" si="58"/>
        <v>12000</v>
      </c>
      <c r="H929" s="30">
        <f t="shared" si="59"/>
        <v>18000</v>
      </c>
      <c r="I929" s="212"/>
      <c r="J929" s="212"/>
      <c r="K929" s="212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</row>
    <row r="930" spans="1:67" s="149" customFormat="1" ht="15.75" customHeight="1">
      <c r="A930" s="36">
        <v>866</v>
      </c>
      <c r="B930" s="28" t="s">
        <v>1589</v>
      </c>
      <c r="C930" s="29" t="s">
        <v>1590</v>
      </c>
      <c r="D930" s="28" t="s">
        <v>271</v>
      </c>
      <c r="E930" s="30">
        <v>1</v>
      </c>
      <c r="F930" s="30">
        <v>6000</v>
      </c>
      <c r="G930" s="30">
        <f t="shared" si="58"/>
        <v>7200</v>
      </c>
      <c r="H930" s="30">
        <f t="shared" si="59"/>
        <v>10800</v>
      </c>
      <c r="I930" s="212"/>
      <c r="J930" s="212"/>
      <c r="K930" s="212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</row>
    <row r="931" spans="1:67" s="149" customFormat="1" ht="15.75" customHeight="1">
      <c r="A931" s="188">
        <v>867</v>
      </c>
      <c r="B931" s="28" t="s">
        <v>1591</v>
      </c>
      <c r="C931" s="29" t="s">
        <v>6676</v>
      </c>
      <c r="D931" s="28" t="s">
        <v>271</v>
      </c>
      <c r="E931" s="30">
        <v>1</v>
      </c>
      <c r="F931" s="30">
        <v>8000</v>
      </c>
      <c r="G931" s="30">
        <f t="shared" si="58"/>
        <v>9600</v>
      </c>
      <c r="H931" s="30">
        <f t="shared" si="59"/>
        <v>14400</v>
      </c>
      <c r="I931" s="212"/>
      <c r="J931" s="212"/>
      <c r="K931" s="212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</row>
    <row r="932" spans="1:67" s="149" customFormat="1" ht="15.75" customHeight="1">
      <c r="A932" s="36">
        <v>868</v>
      </c>
      <c r="B932" s="28" t="s">
        <v>1592</v>
      </c>
      <c r="C932" s="29" t="s">
        <v>1593</v>
      </c>
      <c r="D932" s="28" t="s">
        <v>271</v>
      </c>
      <c r="E932" s="30">
        <v>1</v>
      </c>
      <c r="F932" s="30">
        <v>10000</v>
      </c>
      <c r="G932" s="30">
        <f t="shared" si="58"/>
        <v>12000</v>
      </c>
      <c r="H932" s="30">
        <f t="shared" si="59"/>
        <v>18000</v>
      </c>
      <c r="I932" s="212"/>
      <c r="J932" s="212"/>
      <c r="K932" s="212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</row>
    <row r="933" spans="1:67" s="149" customFormat="1" ht="15.75" customHeight="1">
      <c r="A933" s="188">
        <v>869</v>
      </c>
      <c r="B933" s="28" t="s">
        <v>1594</v>
      </c>
      <c r="C933" s="29" t="s">
        <v>1595</v>
      </c>
      <c r="D933" s="28" t="s">
        <v>271</v>
      </c>
      <c r="E933" s="30">
        <v>1</v>
      </c>
      <c r="F933" s="30">
        <v>6000</v>
      </c>
      <c r="G933" s="30">
        <f t="shared" si="58"/>
        <v>7200</v>
      </c>
      <c r="H933" s="30">
        <f t="shared" si="59"/>
        <v>10800</v>
      </c>
      <c r="I933" s="212"/>
      <c r="J933" s="212"/>
      <c r="K933" s="212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</row>
    <row r="934" spans="1:67" s="149" customFormat="1" ht="15.75" customHeight="1">
      <c r="A934" s="36">
        <v>870</v>
      </c>
      <c r="B934" s="28" t="s">
        <v>1596</v>
      </c>
      <c r="C934" s="29" t="s">
        <v>6677</v>
      </c>
      <c r="D934" s="28" t="s">
        <v>271</v>
      </c>
      <c r="E934" s="30">
        <v>1</v>
      </c>
      <c r="F934" s="30">
        <v>8000</v>
      </c>
      <c r="G934" s="30">
        <f t="shared" si="58"/>
        <v>9600</v>
      </c>
      <c r="H934" s="30">
        <f t="shared" si="59"/>
        <v>14400</v>
      </c>
      <c r="I934" s="212"/>
      <c r="J934" s="212"/>
      <c r="K934" s="212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</row>
    <row r="935" spans="1:67" s="149" customFormat="1" ht="15.75" customHeight="1">
      <c r="A935" s="188">
        <v>871</v>
      </c>
      <c r="B935" s="28" t="s">
        <v>1597</v>
      </c>
      <c r="C935" s="29" t="s">
        <v>1598</v>
      </c>
      <c r="D935" s="28" t="s">
        <v>271</v>
      </c>
      <c r="E935" s="30">
        <v>1</v>
      </c>
      <c r="F935" s="30">
        <v>10000</v>
      </c>
      <c r="G935" s="30">
        <f t="shared" si="58"/>
        <v>12000</v>
      </c>
      <c r="H935" s="30">
        <f t="shared" si="59"/>
        <v>18000</v>
      </c>
      <c r="I935" s="212"/>
      <c r="J935" s="212"/>
      <c r="K935" s="212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</row>
    <row r="936" spans="1:67" s="149" customFormat="1" ht="15.75" customHeight="1">
      <c r="A936" s="36">
        <v>872</v>
      </c>
      <c r="B936" s="28" t="s">
        <v>1599</v>
      </c>
      <c r="C936" s="29" t="s">
        <v>1600</v>
      </c>
      <c r="D936" s="28" t="s">
        <v>271</v>
      </c>
      <c r="E936" s="30">
        <v>1</v>
      </c>
      <c r="F936" s="30">
        <v>6000</v>
      </c>
      <c r="G936" s="30">
        <f t="shared" si="58"/>
        <v>7200</v>
      </c>
      <c r="H936" s="30">
        <f t="shared" si="59"/>
        <v>10800</v>
      </c>
      <c r="I936" s="212"/>
      <c r="J936" s="212"/>
      <c r="K936" s="212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</row>
    <row r="937" spans="1:67" s="149" customFormat="1" ht="31">
      <c r="A937" s="188">
        <v>873</v>
      </c>
      <c r="B937" s="28" t="s">
        <v>1601</v>
      </c>
      <c r="C937" s="29" t="s">
        <v>6678</v>
      </c>
      <c r="D937" s="28" t="s">
        <v>271</v>
      </c>
      <c r="E937" s="30">
        <v>1</v>
      </c>
      <c r="F937" s="30">
        <v>8000</v>
      </c>
      <c r="G937" s="30">
        <f t="shared" si="58"/>
        <v>9600</v>
      </c>
      <c r="H937" s="30">
        <f t="shared" si="59"/>
        <v>14400</v>
      </c>
      <c r="I937" s="212"/>
      <c r="J937" s="212"/>
      <c r="K937" s="212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</row>
    <row r="938" spans="1:67" s="149" customFormat="1" ht="15.75" customHeight="1">
      <c r="A938" s="36">
        <v>874</v>
      </c>
      <c r="B938" s="28" t="s">
        <v>1602</v>
      </c>
      <c r="C938" s="29" t="s">
        <v>1603</v>
      </c>
      <c r="D938" s="28" t="s">
        <v>271</v>
      </c>
      <c r="E938" s="30">
        <v>1</v>
      </c>
      <c r="F938" s="30">
        <v>10000</v>
      </c>
      <c r="G938" s="30">
        <f t="shared" si="58"/>
        <v>12000</v>
      </c>
      <c r="H938" s="30">
        <f t="shared" si="59"/>
        <v>18000</v>
      </c>
      <c r="I938" s="212"/>
      <c r="J938" s="212"/>
      <c r="K938" s="212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</row>
    <row r="939" spans="1:67" s="149" customFormat="1" ht="15.75" customHeight="1">
      <c r="A939" s="188">
        <v>875</v>
      </c>
      <c r="B939" s="28" t="s">
        <v>1604</v>
      </c>
      <c r="C939" s="29" t="s">
        <v>1605</v>
      </c>
      <c r="D939" s="28" t="s">
        <v>271</v>
      </c>
      <c r="E939" s="30">
        <v>1</v>
      </c>
      <c r="F939" s="30">
        <v>6000</v>
      </c>
      <c r="G939" s="30">
        <f t="shared" ref="G939:G1002" si="60">ROUND(F939*1.2,-2)</f>
        <v>7200</v>
      </c>
      <c r="H939" s="30">
        <f t="shared" ref="H939:H1002" si="61">ROUND(F939*1.8,-2)</f>
        <v>10800</v>
      </c>
      <c r="I939" s="212"/>
      <c r="J939" s="212"/>
      <c r="K939" s="212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</row>
    <row r="940" spans="1:67" s="149" customFormat="1" ht="15.75" customHeight="1">
      <c r="A940" s="36">
        <v>876</v>
      </c>
      <c r="B940" s="28" t="s">
        <v>1606</v>
      </c>
      <c r="C940" s="29" t="s">
        <v>6679</v>
      </c>
      <c r="D940" s="28" t="s">
        <v>271</v>
      </c>
      <c r="E940" s="30">
        <v>1</v>
      </c>
      <c r="F940" s="30">
        <v>8000</v>
      </c>
      <c r="G940" s="30">
        <f t="shared" si="60"/>
        <v>9600</v>
      </c>
      <c r="H940" s="30">
        <f t="shared" si="61"/>
        <v>14400</v>
      </c>
      <c r="I940" s="212"/>
      <c r="J940" s="212"/>
      <c r="K940" s="212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</row>
    <row r="941" spans="1:67" s="149" customFormat="1" ht="15.75" customHeight="1">
      <c r="A941" s="188">
        <v>877</v>
      </c>
      <c r="B941" s="28" t="s">
        <v>1607</v>
      </c>
      <c r="C941" s="29" t="s">
        <v>1608</v>
      </c>
      <c r="D941" s="28" t="s">
        <v>271</v>
      </c>
      <c r="E941" s="30">
        <v>1</v>
      </c>
      <c r="F941" s="30">
        <v>10000</v>
      </c>
      <c r="G941" s="30">
        <f t="shared" si="60"/>
        <v>12000</v>
      </c>
      <c r="H941" s="30">
        <f t="shared" si="61"/>
        <v>18000</v>
      </c>
      <c r="I941" s="212"/>
      <c r="J941" s="212"/>
      <c r="K941" s="212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</row>
    <row r="942" spans="1:67" s="149" customFormat="1" ht="15.75" customHeight="1">
      <c r="A942" s="36">
        <v>878</v>
      </c>
      <c r="B942" s="28" t="s">
        <v>1609</v>
      </c>
      <c r="C942" s="29" t="s">
        <v>1610</v>
      </c>
      <c r="D942" s="28" t="s">
        <v>271</v>
      </c>
      <c r="E942" s="30">
        <v>1</v>
      </c>
      <c r="F942" s="30">
        <v>6000</v>
      </c>
      <c r="G942" s="30">
        <f t="shared" si="60"/>
        <v>7200</v>
      </c>
      <c r="H942" s="30">
        <f t="shared" si="61"/>
        <v>10800</v>
      </c>
      <c r="I942" s="212"/>
      <c r="J942" s="212"/>
      <c r="K942" s="212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</row>
    <row r="943" spans="1:67" s="149" customFormat="1" ht="15.75" customHeight="1">
      <c r="A943" s="188">
        <v>879</v>
      </c>
      <c r="B943" s="28" t="s">
        <v>1611</v>
      </c>
      <c r="C943" s="29" t="s">
        <v>6680</v>
      </c>
      <c r="D943" s="28" t="s">
        <v>271</v>
      </c>
      <c r="E943" s="30">
        <v>1</v>
      </c>
      <c r="F943" s="30">
        <v>8000</v>
      </c>
      <c r="G943" s="30">
        <f t="shared" si="60"/>
        <v>9600</v>
      </c>
      <c r="H943" s="30">
        <f t="shared" si="61"/>
        <v>14400</v>
      </c>
      <c r="I943" s="212"/>
      <c r="J943" s="212"/>
      <c r="K943" s="212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</row>
    <row r="944" spans="1:67" s="149" customFormat="1" ht="15.75" customHeight="1">
      <c r="A944" s="36">
        <v>880</v>
      </c>
      <c r="B944" s="28" t="s">
        <v>1612</v>
      </c>
      <c r="C944" s="29" t="s">
        <v>1613</v>
      </c>
      <c r="D944" s="28" t="s">
        <v>271</v>
      </c>
      <c r="E944" s="30">
        <v>1</v>
      </c>
      <c r="F944" s="30">
        <v>10000</v>
      </c>
      <c r="G944" s="30">
        <f t="shared" si="60"/>
        <v>12000</v>
      </c>
      <c r="H944" s="30">
        <f t="shared" si="61"/>
        <v>18000</v>
      </c>
      <c r="I944" s="212"/>
      <c r="J944" s="212"/>
      <c r="K944" s="212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</row>
    <row r="945" spans="1:67" s="149" customFormat="1" ht="15.75" customHeight="1">
      <c r="A945" s="188">
        <v>881</v>
      </c>
      <c r="B945" s="28" t="s">
        <v>540</v>
      </c>
      <c r="C945" s="29" t="s">
        <v>541</v>
      </c>
      <c r="D945" s="28" t="s">
        <v>271</v>
      </c>
      <c r="E945" s="30">
        <v>1</v>
      </c>
      <c r="F945" s="30">
        <v>6000</v>
      </c>
      <c r="G945" s="30">
        <f t="shared" si="60"/>
        <v>7200</v>
      </c>
      <c r="H945" s="30">
        <f t="shared" si="61"/>
        <v>10800</v>
      </c>
      <c r="I945" s="212"/>
      <c r="J945" s="212"/>
      <c r="K945" s="212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</row>
    <row r="946" spans="1:67" s="149" customFormat="1">
      <c r="A946" s="36">
        <v>882</v>
      </c>
      <c r="B946" s="28" t="s">
        <v>1614</v>
      </c>
      <c r="C946" s="29" t="s">
        <v>6681</v>
      </c>
      <c r="D946" s="28" t="s">
        <v>271</v>
      </c>
      <c r="E946" s="30">
        <v>1</v>
      </c>
      <c r="F946" s="30">
        <v>8000</v>
      </c>
      <c r="G946" s="30">
        <f t="shared" si="60"/>
        <v>9600</v>
      </c>
      <c r="H946" s="30">
        <f t="shared" si="61"/>
        <v>14400</v>
      </c>
      <c r="I946" s="212"/>
      <c r="J946" s="212"/>
      <c r="K946" s="212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</row>
    <row r="947" spans="1:67" s="149" customFormat="1" ht="15.75" customHeight="1">
      <c r="A947" s="188">
        <v>883</v>
      </c>
      <c r="B947" s="28" t="s">
        <v>1615</v>
      </c>
      <c r="C947" s="29" t="s">
        <v>1616</v>
      </c>
      <c r="D947" s="28" t="s">
        <v>271</v>
      </c>
      <c r="E947" s="30">
        <v>1</v>
      </c>
      <c r="F947" s="30">
        <v>10000</v>
      </c>
      <c r="G947" s="30">
        <f t="shared" si="60"/>
        <v>12000</v>
      </c>
      <c r="H947" s="30">
        <f t="shared" si="61"/>
        <v>18000</v>
      </c>
      <c r="I947" s="212"/>
      <c r="J947" s="212"/>
      <c r="K947" s="212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</row>
    <row r="948" spans="1:67" s="149" customFormat="1" ht="15.75" customHeight="1">
      <c r="A948" s="36">
        <v>884</v>
      </c>
      <c r="B948" s="28" t="s">
        <v>1617</v>
      </c>
      <c r="C948" s="29" t="s">
        <v>1618</v>
      </c>
      <c r="D948" s="28" t="s">
        <v>271</v>
      </c>
      <c r="E948" s="30">
        <v>1</v>
      </c>
      <c r="F948" s="30">
        <v>6000</v>
      </c>
      <c r="G948" s="30">
        <f t="shared" si="60"/>
        <v>7200</v>
      </c>
      <c r="H948" s="30">
        <f t="shared" si="61"/>
        <v>10800</v>
      </c>
      <c r="I948" s="212"/>
      <c r="J948" s="212"/>
      <c r="K948" s="212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</row>
    <row r="949" spans="1:67" s="149" customFormat="1" ht="15.75" customHeight="1">
      <c r="A949" s="188">
        <v>885</v>
      </c>
      <c r="B949" s="28" t="s">
        <v>1619</v>
      </c>
      <c r="C949" s="29" t="s">
        <v>6682</v>
      </c>
      <c r="D949" s="28" t="s">
        <v>271</v>
      </c>
      <c r="E949" s="30">
        <v>1</v>
      </c>
      <c r="F949" s="30">
        <v>8000</v>
      </c>
      <c r="G949" s="30">
        <f t="shared" si="60"/>
        <v>9600</v>
      </c>
      <c r="H949" s="30">
        <f t="shared" si="61"/>
        <v>14400</v>
      </c>
      <c r="I949" s="212"/>
      <c r="J949" s="212"/>
      <c r="K949" s="212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</row>
    <row r="950" spans="1:67" s="149" customFormat="1" ht="15.75" customHeight="1">
      <c r="A950" s="36">
        <v>886</v>
      </c>
      <c r="B950" s="28" t="s">
        <v>1620</v>
      </c>
      <c r="C950" s="29" t="s">
        <v>1621</v>
      </c>
      <c r="D950" s="28" t="s">
        <v>271</v>
      </c>
      <c r="E950" s="30">
        <v>1</v>
      </c>
      <c r="F950" s="30">
        <v>10000</v>
      </c>
      <c r="G950" s="30">
        <f t="shared" si="60"/>
        <v>12000</v>
      </c>
      <c r="H950" s="30">
        <f t="shared" si="61"/>
        <v>18000</v>
      </c>
      <c r="I950" s="212"/>
      <c r="J950" s="212"/>
      <c r="K950" s="212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</row>
    <row r="951" spans="1:67" s="149" customFormat="1" ht="15.75" customHeight="1">
      <c r="A951" s="188">
        <v>887</v>
      </c>
      <c r="B951" s="28" t="s">
        <v>1622</v>
      </c>
      <c r="C951" s="29" t="s">
        <v>1623</v>
      </c>
      <c r="D951" s="28" t="s">
        <v>271</v>
      </c>
      <c r="E951" s="30">
        <v>1</v>
      </c>
      <c r="F951" s="30">
        <v>6000</v>
      </c>
      <c r="G951" s="30">
        <f t="shared" si="60"/>
        <v>7200</v>
      </c>
      <c r="H951" s="30">
        <f t="shared" si="61"/>
        <v>10800</v>
      </c>
      <c r="I951" s="212"/>
      <c r="J951" s="212"/>
      <c r="K951" s="212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</row>
    <row r="952" spans="1:67" s="149" customFormat="1" ht="15.75" customHeight="1">
      <c r="A952" s="36">
        <v>888</v>
      </c>
      <c r="B952" s="28" t="s">
        <v>1624</v>
      </c>
      <c r="C952" s="29" t="s">
        <v>6683</v>
      </c>
      <c r="D952" s="28" t="s">
        <v>271</v>
      </c>
      <c r="E952" s="30">
        <v>1</v>
      </c>
      <c r="F952" s="30">
        <v>8000</v>
      </c>
      <c r="G952" s="30">
        <f t="shared" si="60"/>
        <v>9600</v>
      </c>
      <c r="H952" s="30">
        <f t="shared" si="61"/>
        <v>14400</v>
      </c>
      <c r="I952" s="212"/>
      <c r="J952" s="212"/>
      <c r="K952" s="212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</row>
    <row r="953" spans="1:67" s="149" customFormat="1" ht="15.75" customHeight="1">
      <c r="A953" s="188">
        <v>889</v>
      </c>
      <c r="B953" s="28" t="s">
        <v>1625</v>
      </c>
      <c r="C953" s="29" t="s">
        <v>1626</v>
      </c>
      <c r="D953" s="28" t="s">
        <v>271</v>
      </c>
      <c r="E953" s="30">
        <v>1</v>
      </c>
      <c r="F953" s="30">
        <v>10000</v>
      </c>
      <c r="G953" s="30">
        <f t="shared" si="60"/>
        <v>12000</v>
      </c>
      <c r="H953" s="30">
        <f t="shared" si="61"/>
        <v>18000</v>
      </c>
      <c r="I953" s="212"/>
      <c r="J953" s="212"/>
      <c r="K953" s="212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</row>
    <row r="954" spans="1:67" s="149" customFormat="1" ht="15.75" customHeight="1">
      <c r="A954" s="36">
        <v>890</v>
      </c>
      <c r="B954" s="28" t="s">
        <v>1627</v>
      </c>
      <c r="C954" s="29" t="s">
        <v>1628</v>
      </c>
      <c r="D954" s="28" t="s">
        <v>271</v>
      </c>
      <c r="E954" s="30">
        <v>1</v>
      </c>
      <c r="F954" s="30">
        <v>6000</v>
      </c>
      <c r="G954" s="30">
        <f t="shared" si="60"/>
        <v>7200</v>
      </c>
      <c r="H954" s="30">
        <f t="shared" si="61"/>
        <v>10800</v>
      </c>
      <c r="I954" s="212"/>
      <c r="J954" s="212"/>
      <c r="K954" s="212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</row>
    <row r="955" spans="1:67" s="149" customFormat="1" ht="15.75" customHeight="1">
      <c r="A955" s="188">
        <v>891</v>
      </c>
      <c r="B955" s="28" t="s">
        <v>1629</v>
      </c>
      <c r="C955" s="29" t="s">
        <v>6684</v>
      </c>
      <c r="D955" s="28" t="s">
        <v>271</v>
      </c>
      <c r="E955" s="30">
        <v>1</v>
      </c>
      <c r="F955" s="30">
        <v>8000</v>
      </c>
      <c r="G955" s="30">
        <f t="shared" si="60"/>
        <v>9600</v>
      </c>
      <c r="H955" s="30">
        <f t="shared" si="61"/>
        <v>14400</v>
      </c>
      <c r="I955" s="212"/>
      <c r="J955" s="212"/>
      <c r="K955" s="212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</row>
    <row r="956" spans="1:67" s="149" customFormat="1" ht="15.75" customHeight="1">
      <c r="A956" s="36">
        <v>892</v>
      </c>
      <c r="B956" s="28" t="s">
        <v>1630</v>
      </c>
      <c r="C956" s="29" t="s">
        <v>1631</v>
      </c>
      <c r="D956" s="28" t="s">
        <v>271</v>
      </c>
      <c r="E956" s="30">
        <v>1</v>
      </c>
      <c r="F956" s="30">
        <v>10000</v>
      </c>
      <c r="G956" s="30">
        <f t="shared" si="60"/>
        <v>12000</v>
      </c>
      <c r="H956" s="30">
        <f t="shared" si="61"/>
        <v>18000</v>
      </c>
      <c r="I956" s="212"/>
      <c r="J956" s="212"/>
      <c r="K956" s="212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</row>
    <row r="957" spans="1:67" s="149" customFormat="1" ht="15.75" customHeight="1">
      <c r="A957" s="188">
        <v>893</v>
      </c>
      <c r="B957" s="28" t="s">
        <v>1632</v>
      </c>
      <c r="C957" s="29" t="s">
        <v>1633</v>
      </c>
      <c r="D957" s="28" t="s">
        <v>271</v>
      </c>
      <c r="E957" s="30">
        <v>1</v>
      </c>
      <c r="F957" s="30">
        <v>6000</v>
      </c>
      <c r="G957" s="30">
        <f t="shared" si="60"/>
        <v>7200</v>
      </c>
      <c r="H957" s="30">
        <f t="shared" si="61"/>
        <v>10800</v>
      </c>
      <c r="I957" s="212"/>
      <c r="J957" s="212"/>
      <c r="K957" s="212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</row>
    <row r="958" spans="1:67" s="149" customFormat="1" ht="15.75" customHeight="1">
      <c r="A958" s="36">
        <v>894</v>
      </c>
      <c r="B958" s="28" t="s">
        <v>1634</v>
      </c>
      <c r="C958" s="29" t="s">
        <v>6685</v>
      </c>
      <c r="D958" s="28" t="s">
        <v>271</v>
      </c>
      <c r="E958" s="30">
        <v>1</v>
      </c>
      <c r="F958" s="30">
        <v>8000</v>
      </c>
      <c r="G958" s="30">
        <f t="shared" si="60"/>
        <v>9600</v>
      </c>
      <c r="H958" s="30">
        <f t="shared" si="61"/>
        <v>14400</v>
      </c>
      <c r="I958" s="212"/>
      <c r="J958" s="212"/>
      <c r="K958" s="212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</row>
    <row r="959" spans="1:67" s="149" customFormat="1" ht="15.75" customHeight="1">
      <c r="A959" s="188">
        <v>895</v>
      </c>
      <c r="B959" s="28" t="s">
        <v>1635</v>
      </c>
      <c r="C959" s="29" t="s">
        <v>1636</v>
      </c>
      <c r="D959" s="28" t="s">
        <v>271</v>
      </c>
      <c r="E959" s="30">
        <v>1</v>
      </c>
      <c r="F959" s="30">
        <v>10000</v>
      </c>
      <c r="G959" s="30">
        <f t="shared" si="60"/>
        <v>12000</v>
      </c>
      <c r="H959" s="30">
        <f t="shared" si="61"/>
        <v>18000</v>
      </c>
      <c r="I959" s="212"/>
      <c r="J959" s="212"/>
      <c r="K959" s="212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</row>
    <row r="960" spans="1:67" s="149" customFormat="1" ht="15.75" customHeight="1">
      <c r="A960" s="36">
        <v>896</v>
      </c>
      <c r="B960" s="28" t="s">
        <v>1637</v>
      </c>
      <c r="C960" s="29" t="s">
        <v>1638</v>
      </c>
      <c r="D960" s="28" t="s">
        <v>271</v>
      </c>
      <c r="E960" s="30">
        <v>1</v>
      </c>
      <c r="F960" s="30">
        <v>6000</v>
      </c>
      <c r="G960" s="30">
        <f t="shared" si="60"/>
        <v>7200</v>
      </c>
      <c r="H960" s="30">
        <f t="shared" si="61"/>
        <v>10800</v>
      </c>
      <c r="I960" s="212"/>
      <c r="J960" s="212"/>
      <c r="K960" s="212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</row>
    <row r="961" spans="1:67" s="149" customFormat="1" ht="15.75" customHeight="1">
      <c r="A961" s="188">
        <v>897</v>
      </c>
      <c r="B961" s="28" t="s">
        <v>1639</v>
      </c>
      <c r="C961" s="29" t="s">
        <v>6686</v>
      </c>
      <c r="D961" s="28" t="s">
        <v>271</v>
      </c>
      <c r="E961" s="30">
        <v>1</v>
      </c>
      <c r="F961" s="30">
        <v>8000</v>
      </c>
      <c r="G961" s="30">
        <f t="shared" si="60"/>
        <v>9600</v>
      </c>
      <c r="H961" s="30">
        <f t="shared" si="61"/>
        <v>14400</v>
      </c>
      <c r="I961" s="212"/>
      <c r="J961" s="212"/>
      <c r="K961" s="212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</row>
    <row r="962" spans="1:67" s="149" customFormat="1" ht="15.75" customHeight="1">
      <c r="A962" s="36">
        <v>898</v>
      </c>
      <c r="B962" s="28" t="s">
        <v>1640</v>
      </c>
      <c r="C962" s="29" t="s">
        <v>1641</v>
      </c>
      <c r="D962" s="28" t="s">
        <v>271</v>
      </c>
      <c r="E962" s="30">
        <v>1</v>
      </c>
      <c r="F962" s="30">
        <v>10000</v>
      </c>
      <c r="G962" s="30">
        <f t="shared" si="60"/>
        <v>12000</v>
      </c>
      <c r="H962" s="30">
        <f t="shared" si="61"/>
        <v>18000</v>
      </c>
      <c r="I962" s="212"/>
      <c r="J962" s="212"/>
      <c r="K962" s="212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</row>
    <row r="963" spans="1:67" s="149" customFormat="1" ht="15.75" customHeight="1">
      <c r="A963" s="188">
        <v>899</v>
      </c>
      <c r="B963" s="28" t="s">
        <v>1642</v>
      </c>
      <c r="C963" s="29" t="s">
        <v>1643</v>
      </c>
      <c r="D963" s="28" t="s">
        <v>271</v>
      </c>
      <c r="E963" s="30">
        <v>1</v>
      </c>
      <c r="F963" s="30">
        <v>6000</v>
      </c>
      <c r="G963" s="30">
        <f t="shared" si="60"/>
        <v>7200</v>
      </c>
      <c r="H963" s="30">
        <f t="shared" si="61"/>
        <v>10800</v>
      </c>
      <c r="I963" s="212"/>
      <c r="J963" s="212"/>
      <c r="K963" s="212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</row>
    <row r="964" spans="1:67" s="149" customFormat="1" ht="15.75" customHeight="1">
      <c r="A964" s="36">
        <v>900</v>
      </c>
      <c r="B964" s="28" t="s">
        <v>1644</v>
      </c>
      <c r="C964" s="29" t="s">
        <v>6687</v>
      </c>
      <c r="D964" s="28" t="s">
        <v>271</v>
      </c>
      <c r="E964" s="30">
        <v>1</v>
      </c>
      <c r="F964" s="30">
        <v>8000</v>
      </c>
      <c r="G964" s="30">
        <f t="shared" si="60"/>
        <v>9600</v>
      </c>
      <c r="H964" s="30">
        <f t="shared" si="61"/>
        <v>14400</v>
      </c>
      <c r="I964" s="212"/>
      <c r="J964" s="212"/>
      <c r="K964" s="212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</row>
    <row r="965" spans="1:67" s="149" customFormat="1" ht="15.75" customHeight="1">
      <c r="A965" s="188">
        <v>901</v>
      </c>
      <c r="B965" s="28" t="s">
        <v>1645</v>
      </c>
      <c r="C965" s="29" t="s">
        <v>1646</v>
      </c>
      <c r="D965" s="28" t="s">
        <v>271</v>
      </c>
      <c r="E965" s="30">
        <v>1</v>
      </c>
      <c r="F965" s="30">
        <v>10000</v>
      </c>
      <c r="G965" s="30">
        <f t="shared" si="60"/>
        <v>12000</v>
      </c>
      <c r="H965" s="30">
        <f t="shared" si="61"/>
        <v>18000</v>
      </c>
      <c r="I965" s="212"/>
      <c r="J965" s="212"/>
      <c r="K965" s="212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</row>
    <row r="966" spans="1:67" s="149" customFormat="1" ht="15.75" customHeight="1">
      <c r="A966" s="36">
        <v>902</v>
      </c>
      <c r="B966" s="28" t="s">
        <v>1647</v>
      </c>
      <c r="C966" s="29" t="s">
        <v>1648</v>
      </c>
      <c r="D966" s="28" t="s">
        <v>271</v>
      </c>
      <c r="E966" s="30">
        <v>1</v>
      </c>
      <c r="F966" s="30">
        <v>6000</v>
      </c>
      <c r="G966" s="30">
        <f t="shared" si="60"/>
        <v>7200</v>
      </c>
      <c r="H966" s="30">
        <f t="shared" si="61"/>
        <v>10800</v>
      </c>
      <c r="I966" s="212"/>
      <c r="J966" s="212"/>
      <c r="K966" s="212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</row>
    <row r="967" spans="1:67" s="149" customFormat="1" ht="15.75" customHeight="1">
      <c r="A967" s="188">
        <v>903</v>
      </c>
      <c r="B967" s="28" t="s">
        <v>1649</v>
      </c>
      <c r="C967" s="29" t="s">
        <v>6688</v>
      </c>
      <c r="D967" s="28" t="s">
        <v>271</v>
      </c>
      <c r="E967" s="30">
        <v>1</v>
      </c>
      <c r="F967" s="30">
        <v>8000</v>
      </c>
      <c r="G967" s="30">
        <f t="shared" si="60"/>
        <v>9600</v>
      </c>
      <c r="H967" s="30">
        <f t="shared" si="61"/>
        <v>14400</v>
      </c>
      <c r="I967" s="212"/>
      <c r="J967" s="212"/>
      <c r="K967" s="212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</row>
    <row r="968" spans="1:67" s="149" customFormat="1" ht="15.75" customHeight="1">
      <c r="A968" s="36">
        <v>904</v>
      </c>
      <c r="B968" s="28" t="s">
        <v>1650</v>
      </c>
      <c r="C968" s="29" t="s">
        <v>1651</v>
      </c>
      <c r="D968" s="28" t="s">
        <v>271</v>
      </c>
      <c r="E968" s="30">
        <v>1</v>
      </c>
      <c r="F968" s="30">
        <v>10000</v>
      </c>
      <c r="G968" s="30">
        <f t="shared" si="60"/>
        <v>12000</v>
      </c>
      <c r="H968" s="30">
        <f t="shared" si="61"/>
        <v>18000</v>
      </c>
      <c r="I968" s="212"/>
      <c r="J968" s="212"/>
      <c r="K968" s="212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</row>
    <row r="969" spans="1:67" s="149" customFormat="1" ht="15.75" customHeight="1">
      <c r="A969" s="188">
        <v>905</v>
      </c>
      <c r="B969" s="28" t="s">
        <v>1652</v>
      </c>
      <c r="C969" s="29" t="s">
        <v>1653</v>
      </c>
      <c r="D969" s="28" t="s">
        <v>271</v>
      </c>
      <c r="E969" s="30">
        <v>1</v>
      </c>
      <c r="F969" s="30">
        <v>6000</v>
      </c>
      <c r="G969" s="30">
        <f t="shared" si="60"/>
        <v>7200</v>
      </c>
      <c r="H969" s="30">
        <f t="shared" si="61"/>
        <v>10800</v>
      </c>
      <c r="I969" s="212"/>
      <c r="J969" s="212"/>
      <c r="K969" s="212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</row>
    <row r="970" spans="1:67" s="149" customFormat="1" ht="15.75" customHeight="1">
      <c r="A970" s="36">
        <v>906</v>
      </c>
      <c r="B970" s="28" t="s">
        <v>1654</v>
      </c>
      <c r="C970" s="29" t="s">
        <v>6689</v>
      </c>
      <c r="D970" s="28" t="s">
        <v>271</v>
      </c>
      <c r="E970" s="30">
        <v>1</v>
      </c>
      <c r="F970" s="30">
        <v>8000</v>
      </c>
      <c r="G970" s="30">
        <f t="shared" si="60"/>
        <v>9600</v>
      </c>
      <c r="H970" s="30">
        <f t="shared" si="61"/>
        <v>14400</v>
      </c>
      <c r="I970" s="212"/>
      <c r="J970" s="212"/>
      <c r="K970" s="212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</row>
    <row r="971" spans="1:67" s="149" customFormat="1" ht="15.75" customHeight="1">
      <c r="A971" s="188">
        <v>907</v>
      </c>
      <c r="B971" s="28" t="s">
        <v>1655</v>
      </c>
      <c r="C971" s="29" t="s">
        <v>1656</v>
      </c>
      <c r="D971" s="28" t="s">
        <v>271</v>
      </c>
      <c r="E971" s="30">
        <v>1</v>
      </c>
      <c r="F971" s="30">
        <v>10000</v>
      </c>
      <c r="G971" s="30">
        <f t="shared" si="60"/>
        <v>12000</v>
      </c>
      <c r="H971" s="30">
        <f t="shared" si="61"/>
        <v>18000</v>
      </c>
      <c r="I971" s="212"/>
      <c r="J971" s="212"/>
      <c r="K971" s="212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</row>
    <row r="972" spans="1:67" s="149" customFormat="1" ht="15.75" customHeight="1">
      <c r="A972" s="36">
        <v>908</v>
      </c>
      <c r="B972" s="28" t="s">
        <v>1657</v>
      </c>
      <c r="C972" s="29" t="s">
        <v>1658</v>
      </c>
      <c r="D972" s="28" t="s">
        <v>271</v>
      </c>
      <c r="E972" s="30">
        <v>1</v>
      </c>
      <c r="F972" s="30">
        <v>6000</v>
      </c>
      <c r="G972" s="30">
        <f t="shared" si="60"/>
        <v>7200</v>
      </c>
      <c r="H972" s="30">
        <f t="shared" si="61"/>
        <v>10800</v>
      </c>
      <c r="I972" s="212"/>
      <c r="J972" s="212"/>
      <c r="K972" s="212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</row>
    <row r="973" spans="1:67" s="149" customFormat="1" ht="15.75" customHeight="1">
      <c r="A973" s="188">
        <v>909</v>
      </c>
      <c r="B973" s="28" t="s">
        <v>1659</v>
      </c>
      <c r="C973" s="29" t="s">
        <v>6690</v>
      </c>
      <c r="D973" s="28" t="s">
        <v>271</v>
      </c>
      <c r="E973" s="30">
        <v>1</v>
      </c>
      <c r="F973" s="30">
        <v>8000</v>
      </c>
      <c r="G973" s="30">
        <f t="shared" si="60"/>
        <v>9600</v>
      </c>
      <c r="H973" s="30">
        <f t="shared" si="61"/>
        <v>14400</v>
      </c>
      <c r="I973" s="212"/>
      <c r="J973" s="212"/>
      <c r="K973" s="212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</row>
    <row r="974" spans="1:67" s="149" customFormat="1" ht="15.75" customHeight="1">
      <c r="A974" s="36">
        <v>910</v>
      </c>
      <c r="B974" s="28" t="s">
        <v>1660</v>
      </c>
      <c r="C974" s="29" t="s">
        <v>1661</v>
      </c>
      <c r="D974" s="28" t="s">
        <v>271</v>
      </c>
      <c r="E974" s="30">
        <v>1</v>
      </c>
      <c r="F974" s="30">
        <v>10000</v>
      </c>
      <c r="G974" s="30">
        <f t="shared" si="60"/>
        <v>12000</v>
      </c>
      <c r="H974" s="30">
        <f t="shared" si="61"/>
        <v>18000</v>
      </c>
      <c r="I974" s="212"/>
      <c r="J974" s="212"/>
      <c r="K974" s="212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</row>
    <row r="975" spans="1:67" s="149" customFormat="1" ht="15.75" customHeight="1">
      <c r="A975" s="188">
        <v>911</v>
      </c>
      <c r="B975" s="28" t="s">
        <v>1662</v>
      </c>
      <c r="C975" s="29" t="s">
        <v>1663</v>
      </c>
      <c r="D975" s="28" t="s">
        <v>271</v>
      </c>
      <c r="E975" s="30">
        <v>1</v>
      </c>
      <c r="F975" s="30">
        <v>6000</v>
      </c>
      <c r="G975" s="30">
        <f t="shared" si="60"/>
        <v>7200</v>
      </c>
      <c r="H975" s="30">
        <f t="shared" si="61"/>
        <v>10800</v>
      </c>
      <c r="I975" s="212"/>
      <c r="J975" s="212"/>
      <c r="K975" s="212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</row>
    <row r="976" spans="1:67" s="149" customFormat="1" ht="15.75" customHeight="1">
      <c r="A976" s="36">
        <v>912</v>
      </c>
      <c r="B976" s="28" t="s">
        <v>1664</v>
      </c>
      <c r="C976" s="29" t="s">
        <v>6691</v>
      </c>
      <c r="D976" s="28" t="s">
        <v>271</v>
      </c>
      <c r="E976" s="30">
        <v>1</v>
      </c>
      <c r="F976" s="30">
        <v>8000</v>
      </c>
      <c r="G976" s="30">
        <f t="shared" si="60"/>
        <v>9600</v>
      </c>
      <c r="H976" s="30">
        <f t="shared" si="61"/>
        <v>14400</v>
      </c>
      <c r="I976" s="212"/>
      <c r="J976" s="212"/>
      <c r="K976" s="212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</row>
    <row r="977" spans="1:67" s="149" customFormat="1" ht="15.75" customHeight="1">
      <c r="A977" s="188">
        <v>913</v>
      </c>
      <c r="B977" s="28" t="s">
        <v>1665</v>
      </c>
      <c r="C977" s="29" t="s">
        <v>1666</v>
      </c>
      <c r="D977" s="28" t="s">
        <v>271</v>
      </c>
      <c r="E977" s="30">
        <v>1</v>
      </c>
      <c r="F977" s="30">
        <v>10000</v>
      </c>
      <c r="G977" s="30">
        <f t="shared" si="60"/>
        <v>12000</v>
      </c>
      <c r="H977" s="30">
        <f t="shared" si="61"/>
        <v>18000</v>
      </c>
      <c r="I977" s="212"/>
      <c r="J977" s="212"/>
      <c r="K977" s="212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</row>
    <row r="978" spans="1:67" s="149" customFormat="1" ht="15.75" customHeight="1">
      <c r="A978" s="36">
        <v>914</v>
      </c>
      <c r="B978" s="28" t="s">
        <v>1667</v>
      </c>
      <c r="C978" s="29" t="s">
        <v>1668</v>
      </c>
      <c r="D978" s="28" t="s">
        <v>271</v>
      </c>
      <c r="E978" s="30">
        <v>1</v>
      </c>
      <c r="F978" s="30">
        <v>6000</v>
      </c>
      <c r="G978" s="30">
        <f t="shared" si="60"/>
        <v>7200</v>
      </c>
      <c r="H978" s="30">
        <f t="shared" si="61"/>
        <v>10800</v>
      </c>
      <c r="I978" s="212"/>
      <c r="J978" s="212"/>
      <c r="K978" s="212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</row>
    <row r="979" spans="1:67" s="149" customFormat="1" ht="15.75" customHeight="1">
      <c r="A979" s="188">
        <v>915</v>
      </c>
      <c r="B979" s="28" t="s">
        <v>1669</v>
      </c>
      <c r="C979" s="29" t="s">
        <v>6692</v>
      </c>
      <c r="D979" s="28" t="s">
        <v>271</v>
      </c>
      <c r="E979" s="30">
        <v>1</v>
      </c>
      <c r="F979" s="30">
        <v>8000</v>
      </c>
      <c r="G979" s="30">
        <f t="shared" si="60"/>
        <v>9600</v>
      </c>
      <c r="H979" s="30">
        <f t="shared" si="61"/>
        <v>14400</v>
      </c>
      <c r="I979" s="212"/>
      <c r="J979" s="212"/>
      <c r="K979" s="212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</row>
    <row r="980" spans="1:67" s="149" customFormat="1" ht="15.75" customHeight="1">
      <c r="A980" s="36">
        <v>916</v>
      </c>
      <c r="B980" s="28" t="s">
        <v>1670</v>
      </c>
      <c r="C980" s="29" t="s">
        <v>1671</v>
      </c>
      <c r="D980" s="28" t="s">
        <v>271</v>
      </c>
      <c r="E980" s="30">
        <v>1</v>
      </c>
      <c r="F980" s="30">
        <v>10000</v>
      </c>
      <c r="G980" s="30">
        <f t="shared" si="60"/>
        <v>12000</v>
      </c>
      <c r="H980" s="30">
        <f t="shared" si="61"/>
        <v>18000</v>
      </c>
      <c r="I980" s="212"/>
      <c r="J980" s="212"/>
      <c r="K980" s="212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</row>
    <row r="981" spans="1:67" s="149" customFormat="1" ht="15.75" customHeight="1">
      <c r="A981" s="188">
        <v>917</v>
      </c>
      <c r="B981" s="28" t="s">
        <v>1672</v>
      </c>
      <c r="C981" s="29" t="s">
        <v>1673</v>
      </c>
      <c r="D981" s="28" t="s">
        <v>271</v>
      </c>
      <c r="E981" s="30">
        <v>1</v>
      </c>
      <c r="F981" s="30">
        <v>6000</v>
      </c>
      <c r="G981" s="30">
        <f t="shared" si="60"/>
        <v>7200</v>
      </c>
      <c r="H981" s="30">
        <f t="shared" si="61"/>
        <v>10800</v>
      </c>
      <c r="I981" s="212"/>
      <c r="J981" s="212"/>
      <c r="K981" s="212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</row>
    <row r="982" spans="1:67" s="149" customFormat="1" ht="15.75" customHeight="1">
      <c r="A982" s="36">
        <v>918</v>
      </c>
      <c r="B982" s="28" t="s">
        <v>1674</v>
      </c>
      <c r="C982" s="29" t="s">
        <v>6693</v>
      </c>
      <c r="D982" s="28" t="s">
        <v>271</v>
      </c>
      <c r="E982" s="30">
        <v>1</v>
      </c>
      <c r="F982" s="30">
        <v>8000</v>
      </c>
      <c r="G982" s="30">
        <f t="shared" si="60"/>
        <v>9600</v>
      </c>
      <c r="H982" s="30">
        <f t="shared" si="61"/>
        <v>14400</v>
      </c>
      <c r="I982" s="212"/>
      <c r="J982" s="212"/>
      <c r="K982" s="212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</row>
    <row r="983" spans="1:67" s="149" customFormat="1" ht="15.75" customHeight="1">
      <c r="A983" s="188">
        <v>919</v>
      </c>
      <c r="B983" s="28" t="s">
        <v>1675</v>
      </c>
      <c r="C983" s="29" t="s">
        <v>1676</v>
      </c>
      <c r="D983" s="28" t="s">
        <v>271</v>
      </c>
      <c r="E983" s="30">
        <v>1</v>
      </c>
      <c r="F983" s="30">
        <v>10000</v>
      </c>
      <c r="G983" s="30">
        <f t="shared" si="60"/>
        <v>12000</v>
      </c>
      <c r="H983" s="30">
        <f t="shared" si="61"/>
        <v>18000</v>
      </c>
      <c r="I983" s="212"/>
      <c r="J983" s="212"/>
      <c r="K983" s="212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</row>
    <row r="984" spans="1:67" s="149" customFormat="1" ht="15.75" customHeight="1">
      <c r="A984" s="36">
        <v>920</v>
      </c>
      <c r="B984" s="28" t="s">
        <v>1677</v>
      </c>
      <c r="C984" s="29" t="s">
        <v>1678</v>
      </c>
      <c r="D984" s="28" t="s">
        <v>271</v>
      </c>
      <c r="E984" s="30">
        <v>1</v>
      </c>
      <c r="F984" s="30">
        <v>6000</v>
      </c>
      <c r="G984" s="30">
        <f t="shared" si="60"/>
        <v>7200</v>
      </c>
      <c r="H984" s="30">
        <f t="shared" si="61"/>
        <v>10800</v>
      </c>
      <c r="I984" s="212"/>
      <c r="J984" s="212"/>
      <c r="K984" s="212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</row>
    <row r="985" spans="1:67" s="149" customFormat="1" ht="15.75" customHeight="1">
      <c r="A985" s="188">
        <v>921</v>
      </c>
      <c r="B985" s="28" t="s">
        <v>1679</v>
      </c>
      <c r="C985" s="29" t="s">
        <v>6694</v>
      </c>
      <c r="D985" s="28" t="s">
        <v>271</v>
      </c>
      <c r="E985" s="30">
        <v>1</v>
      </c>
      <c r="F985" s="30">
        <v>8000</v>
      </c>
      <c r="G985" s="30">
        <f t="shared" si="60"/>
        <v>9600</v>
      </c>
      <c r="H985" s="30">
        <f t="shared" si="61"/>
        <v>14400</v>
      </c>
      <c r="I985" s="212"/>
      <c r="J985" s="212"/>
      <c r="K985" s="212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</row>
    <row r="986" spans="1:67" s="149" customFormat="1" ht="15.75" customHeight="1">
      <c r="A986" s="36">
        <v>922</v>
      </c>
      <c r="B986" s="28" t="s">
        <v>1680</v>
      </c>
      <c r="C986" s="29" t="s">
        <v>1681</v>
      </c>
      <c r="D986" s="28" t="s">
        <v>271</v>
      </c>
      <c r="E986" s="30">
        <v>1</v>
      </c>
      <c r="F986" s="30">
        <v>10000</v>
      </c>
      <c r="G986" s="30">
        <f t="shared" si="60"/>
        <v>12000</v>
      </c>
      <c r="H986" s="30">
        <f t="shared" si="61"/>
        <v>18000</v>
      </c>
      <c r="I986" s="212"/>
      <c r="J986" s="212"/>
      <c r="K986" s="212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</row>
    <row r="987" spans="1:67" s="149" customFormat="1" ht="15.75" customHeight="1">
      <c r="A987" s="188">
        <v>923</v>
      </c>
      <c r="B987" s="28" t="s">
        <v>1682</v>
      </c>
      <c r="C987" s="29" t="s">
        <v>1683</v>
      </c>
      <c r="D987" s="28" t="s">
        <v>271</v>
      </c>
      <c r="E987" s="30">
        <v>1</v>
      </c>
      <c r="F987" s="30">
        <v>6000</v>
      </c>
      <c r="G987" s="30">
        <f t="shared" si="60"/>
        <v>7200</v>
      </c>
      <c r="H987" s="30">
        <f t="shared" si="61"/>
        <v>10800</v>
      </c>
      <c r="I987" s="212"/>
      <c r="J987" s="212"/>
      <c r="K987" s="212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</row>
    <row r="988" spans="1:67" s="149" customFormat="1" ht="15.75" customHeight="1">
      <c r="A988" s="36">
        <v>924</v>
      </c>
      <c r="B988" s="28" t="s">
        <v>1684</v>
      </c>
      <c r="C988" s="29" t="s">
        <v>6695</v>
      </c>
      <c r="D988" s="28" t="s">
        <v>271</v>
      </c>
      <c r="E988" s="30">
        <v>1</v>
      </c>
      <c r="F988" s="30">
        <v>8000</v>
      </c>
      <c r="G988" s="30">
        <f t="shared" si="60"/>
        <v>9600</v>
      </c>
      <c r="H988" s="30">
        <f t="shared" si="61"/>
        <v>14400</v>
      </c>
      <c r="I988" s="212"/>
      <c r="J988" s="212"/>
      <c r="K988" s="212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</row>
    <row r="989" spans="1:67" s="149" customFormat="1" ht="15.75" customHeight="1">
      <c r="A989" s="188">
        <v>925</v>
      </c>
      <c r="B989" s="28" t="s">
        <v>1685</v>
      </c>
      <c r="C989" s="29" t="s">
        <v>1686</v>
      </c>
      <c r="D989" s="28" t="s">
        <v>271</v>
      </c>
      <c r="E989" s="30">
        <v>1</v>
      </c>
      <c r="F989" s="30">
        <v>10000</v>
      </c>
      <c r="G989" s="30">
        <f t="shared" si="60"/>
        <v>12000</v>
      </c>
      <c r="H989" s="30">
        <f t="shared" si="61"/>
        <v>18000</v>
      </c>
      <c r="I989" s="212"/>
      <c r="J989" s="212"/>
      <c r="K989" s="212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</row>
    <row r="990" spans="1:67" s="149" customFormat="1" ht="15.75" customHeight="1">
      <c r="A990" s="36">
        <v>926</v>
      </c>
      <c r="B990" s="28" t="s">
        <v>1687</v>
      </c>
      <c r="C990" s="29" t="s">
        <v>1688</v>
      </c>
      <c r="D990" s="28" t="s">
        <v>271</v>
      </c>
      <c r="E990" s="30">
        <v>1</v>
      </c>
      <c r="F990" s="30">
        <v>6000</v>
      </c>
      <c r="G990" s="30">
        <f t="shared" si="60"/>
        <v>7200</v>
      </c>
      <c r="H990" s="30">
        <f t="shared" si="61"/>
        <v>10800</v>
      </c>
      <c r="I990" s="212"/>
      <c r="J990" s="212"/>
      <c r="K990" s="212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</row>
    <row r="991" spans="1:67" s="149" customFormat="1" ht="15.75" customHeight="1">
      <c r="A991" s="188">
        <v>927</v>
      </c>
      <c r="B991" s="28" t="s">
        <v>1689</v>
      </c>
      <c r="C991" s="29" t="s">
        <v>6696</v>
      </c>
      <c r="D991" s="28" t="s">
        <v>271</v>
      </c>
      <c r="E991" s="30">
        <v>1</v>
      </c>
      <c r="F991" s="30">
        <v>8000</v>
      </c>
      <c r="G991" s="30">
        <f t="shared" si="60"/>
        <v>9600</v>
      </c>
      <c r="H991" s="30">
        <f t="shared" si="61"/>
        <v>14400</v>
      </c>
      <c r="I991" s="212"/>
      <c r="J991" s="212"/>
      <c r="K991" s="212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</row>
    <row r="992" spans="1:67" s="149" customFormat="1" ht="15.75" customHeight="1">
      <c r="A992" s="36">
        <v>928</v>
      </c>
      <c r="B992" s="28" t="s">
        <v>1690</v>
      </c>
      <c r="C992" s="29" t="s">
        <v>1691</v>
      </c>
      <c r="D992" s="28" t="s">
        <v>271</v>
      </c>
      <c r="E992" s="30">
        <v>1</v>
      </c>
      <c r="F992" s="30">
        <v>10000</v>
      </c>
      <c r="G992" s="30">
        <f t="shared" si="60"/>
        <v>12000</v>
      </c>
      <c r="H992" s="30">
        <f t="shared" si="61"/>
        <v>18000</v>
      </c>
      <c r="I992" s="212"/>
      <c r="J992" s="212"/>
      <c r="K992" s="212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</row>
    <row r="993" spans="1:67" s="149" customFormat="1" ht="15.75" customHeight="1">
      <c r="A993" s="188">
        <v>929</v>
      </c>
      <c r="B993" s="28" t="s">
        <v>1692</v>
      </c>
      <c r="C993" s="29" t="s">
        <v>1693</v>
      </c>
      <c r="D993" s="28" t="s">
        <v>271</v>
      </c>
      <c r="E993" s="30">
        <v>1</v>
      </c>
      <c r="F993" s="30">
        <v>6000</v>
      </c>
      <c r="G993" s="30">
        <f t="shared" si="60"/>
        <v>7200</v>
      </c>
      <c r="H993" s="30">
        <f t="shared" si="61"/>
        <v>10800</v>
      </c>
      <c r="I993" s="212"/>
      <c r="J993" s="212"/>
      <c r="K993" s="212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</row>
    <row r="994" spans="1:67" s="149" customFormat="1" ht="15.75" customHeight="1">
      <c r="A994" s="36">
        <v>930</v>
      </c>
      <c r="B994" s="28" t="s">
        <v>1694</v>
      </c>
      <c r="C994" s="29" t="s">
        <v>6697</v>
      </c>
      <c r="D994" s="28" t="s">
        <v>271</v>
      </c>
      <c r="E994" s="30">
        <v>1</v>
      </c>
      <c r="F994" s="30">
        <v>8000</v>
      </c>
      <c r="G994" s="30">
        <f t="shared" si="60"/>
        <v>9600</v>
      </c>
      <c r="H994" s="30">
        <f t="shared" si="61"/>
        <v>14400</v>
      </c>
      <c r="I994" s="212"/>
      <c r="J994" s="212"/>
      <c r="K994" s="212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</row>
    <row r="995" spans="1:67" s="149" customFormat="1" ht="15.75" customHeight="1">
      <c r="A995" s="188">
        <v>931</v>
      </c>
      <c r="B995" s="28" t="s">
        <v>1695</v>
      </c>
      <c r="C995" s="29" t="s">
        <v>1696</v>
      </c>
      <c r="D995" s="28" t="s">
        <v>271</v>
      </c>
      <c r="E995" s="30">
        <v>1</v>
      </c>
      <c r="F995" s="30">
        <v>10000</v>
      </c>
      <c r="G995" s="30">
        <f t="shared" si="60"/>
        <v>12000</v>
      </c>
      <c r="H995" s="30">
        <f t="shared" si="61"/>
        <v>18000</v>
      </c>
      <c r="I995" s="212"/>
      <c r="J995" s="212"/>
      <c r="K995" s="212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</row>
    <row r="996" spans="1:67" s="149" customFormat="1" ht="15.75" customHeight="1">
      <c r="A996" s="36">
        <v>932</v>
      </c>
      <c r="B996" s="28" t="s">
        <v>1697</v>
      </c>
      <c r="C996" s="29" t="s">
        <v>1698</v>
      </c>
      <c r="D996" s="28" t="s">
        <v>271</v>
      </c>
      <c r="E996" s="30">
        <v>1</v>
      </c>
      <c r="F996" s="30">
        <v>6000</v>
      </c>
      <c r="G996" s="30">
        <f t="shared" si="60"/>
        <v>7200</v>
      </c>
      <c r="H996" s="30">
        <f t="shared" si="61"/>
        <v>10800</v>
      </c>
      <c r="I996" s="212"/>
      <c r="J996" s="212"/>
      <c r="K996" s="212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</row>
    <row r="997" spans="1:67" s="149" customFormat="1" ht="15.75" customHeight="1">
      <c r="A997" s="188">
        <v>933</v>
      </c>
      <c r="B997" s="28" t="s">
        <v>1699</v>
      </c>
      <c r="C997" s="29" t="s">
        <v>6698</v>
      </c>
      <c r="D997" s="28" t="s">
        <v>271</v>
      </c>
      <c r="E997" s="30">
        <v>1</v>
      </c>
      <c r="F997" s="30">
        <v>8000</v>
      </c>
      <c r="G997" s="30">
        <f t="shared" si="60"/>
        <v>9600</v>
      </c>
      <c r="H997" s="30">
        <f t="shared" si="61"/>
        <v>14400</v>
      </c>
      <c r="I997" s="212"/>
      <c r="J997" s="212"/>
      <c r="K997" s="212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</row>
    <row r="998" spans="1:67" s="149" customFormat="1" ht="15.75" customHeight="1">
      <c r="A998" s="36">
        <v>934</v>
      </c>
      <c r="B998" s="28" t="s">
        <v>1700</v>
      </c>
      <c r="C998" s="29" t="s">
        <v>1701</v>
      </c>
      <c r="D998" s="28" t="s">
        <v>271</v>
      </c>
      <c r="E998" s="30">
        <v>1</v>
      </c>
      <c r="F998" s="30">
        <v>10000</v>
      </c>
      <c r="G998" s="30">
        <f t="shared" si="60"/>
        <v>12000</v>
      </c>
      <c r="H998" s="30">
        <f t="shared" si="61"/>
        <v>18000</v>
      </c>
      <c r="I998" s="212"/>
      <c r="J998" s="212"/>
      <c r="K998" s="212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</row>
    <row r="999" spans="1:67" s="149" customFormat="1" ht="15.75" customHeight="1">
      <c r="A999" s="188">
        <v>935</v>
      </c>
      <c r="B999" s="28" t="s">
        <v>1702</v>
      </c>
      <c r="C999" s="29" t="s">
        <v>1703</v>
      </c>
      <c r="D999" s="28" t="s">
        <v>271</v>
      </c>
      <c r="E999" s="30">
        <v>1</v>
      </c>
      <c r="F999" s="30">
        <v>6000</v>
      </c>
      <c r="G999" s="30">
        <f t="shared" si="60"/>
        <v>7200</v>
      </c>
      <c r="H999" s="30">
        <f t="shared" si="61"/>
        <v>10800</v>
      </c>
      <c r="I999" s="212"/>
      <c r="J999" s="212"/>
      <c r="K999" s="212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</row>
    <row r="1000" spans="1:67" s="149" customFormat="1" ht="15.75" customHeight="1">
      <c r="A1000" s="36">
        <v>936</v>
      </c>
      <c r="B1000" s="28" t="s">
        <v>1704</v>
      </c>
      <c r="C1000" s="29" t="s">
        <v>1705</v>
      </c>
      <c r="D1000" s="28" t="s">
        <v>271</v>
      </c>
      <c r="E1000" s="30">
        <v>1</v>
      </c>
      <c r="F1000" s="30">
        <v>10000</v>
      </c>
      <c r="G1000" s="30">
        <f t="shared" si="60"/>
        <v>12000</v>
      </c>
      <c r="H1000" s="30">
        <f t="shared" si="61"/>
        <v>18000</v>
      </c>
      <c r="I1000" s="212"/>
      <c r="J1000" s="212"/>
      <c r="K1000" s="212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</row>
    <row r="1001" spans="1:67" ht="15.75" customHeight="1">
      <c r="A1001" s="188">
        <v>937</v>
      </c>
      <c r="B1001" s="49" t="s">
        <v>1706</v>
      </c>
      <c r="C1001" s="50" t="s">
        <v>1707</v>
      </c>
      <c r="D1001" s="49" t="s">
        <v>271</v>
      </c>
      <c r="E1001" s="51">
        <v>1</v>
      </c>
      <c r="F1001" s="51">
        <v>10000</v>
      </c>
      <c r="G1001" s="51">
        <f t="shared" si="60"/>
        <v>12000</v>
      </c>
      <c r="H1001" s="51">
        <f t="shared" si="61"/>
        <v>18000</v>
      </c>
      <c r="I1001" s="212"/>
      <c r="J1001" s="212"/>
      <c r="K1001" s="212"/>
    </row>
    <row r="1002" spans="1:67" ht="15.75" customHeight="1">
      <c r="A1002" s="36">
        <v>938</v>
      </c>
      <c r="B1002" s="49" t="s">
        <v>1708</v>
      </c>
      <c r="C1002" s="50" t="s">
        <v>1709</v>
      </c>
      <c r="D1002" s="49" t="s">
        <v>271</v>
      </c>
      <c r="E1002" s="51">
        <v>1</v>
      </c>
      <c r="F1002" s="51">
        <v>8000</v>
      </c>
      <c r="G1002" s="51">
        <f t="shared" si="60"/>
        <v>9600</v>
      </c>
      <c r="H1002" s="51">
        <f t="shared" si="61"/>
        <v>14400</v>
      </c>
      <c r="I1002" s="212"/>
      <c r="J1002" s="212"/>
      <c r="K1002" s="212"/>
    </row>
    <row r="1003" spans="1:67" ht="15.75" customHeight="1">
      <c r="A1003" s="188">
        <v>939</v>
      </c>
      <c r="B1003" s="53" t="s">
        <v>1710</v>
      </c>
      <c r="C1003" s="29" t="s">
        <v>1711</v>
      </c>
      <c r="D1003" s="28" t="s">
        <v>271</v>
      </c>
      <c r="E1003" s="30">
        <v>1</v>
      </c>
      <c r="F1003" s="30">
        <v>2000</v>
      </c>
      <c r="G1003" s="30">
        <f t="shared" ref="G1003:G1028" si="62">ROUND(F1003*1.2,-2)</f>
        <v>2400</v>
      </c>
      <c r="H1003" s="30">
        <f t="shared" ref="H1003:H1028" si="63">ROUND(F1003*1.8,-2)</f>
        <v>3600</v>
      </c>
      <c r="I1003" s="212"/>
      <c r="J1003" s="212"/>
      <c r="K1003" s="212"/>
    </row>
    <row r="1004" spans="1:67" ht="15.75" customHeight="1">
      <c r="A1004" s="36">
        <v>940</v>
      </c>
      <c r="B1004" s="53" t="s">
        <v>1712</v>
      </c>
      <c r="C1004" s="29" t="s">
        <v>1713</v>
      </c>
      <c r="D1004" s="28" t="s">
        <v>271</v>
      </c>
      <c r="E1004" s="30">
        <v>1</v>
      </c>
      <c r="F1004" s="30">
        <v>2000</v>
      </c>
      <c r="G1004" s="30">
        <f t="shared" si="62"/>
        <v>2400</v>
      </c>
      <c r="H1004" s="30">
        <f t="shared" si="63"/>
        <v>3600</v>
      </c>
      <c r="I1004" s="212"/>
      <c r="J1004" s="212"/>
      <c r="K1004" s="212"/>
    </row>
    <row r="1005" spans="1:67" ht="15.75" customHeight="1">
      <c r="A1005" s="188">
        <v>941</v>
      </c>
      <c r="B1005" s="53" t="s">
        <v>1714</v>
      </c>
      <c r="C1005" s="29" t="s">
        <v>1715</v>
      </c>
      <c r="D1005" s="28" t="s">
        <v>530</v>
      </c>
      <c r="E1005" s="30">
        <v>1</v>
      </c>
      <c r="F1005" s="30">
        <v>14400</v>
      </c>
      <c r="G1005" s="30">
        <f t="shared" si="62"/>
        <v>17300</v>
      </c>
      <c r="H1005" s="30">
        <f t="shared" si="63"/>
        <v>25900</v>
      </c>
      <c r="I1005" s="212"/>
      <c r="J1005" s="212"/>
      <c r="K1005" s="212"/>
    </row>
    <row r="1006" spans="1:67" ht="15.75" customHeight="1">
      <c r="A1006" s="36">
        <v>942</v>
      </c>
      <c r="B1006" s="53" t="s">
        <v>1716</v>
      </c>
      <c r="C1006" s="29" t="s">
        <v>1717</v>
      </c>
      <c r="D1006" s="28" t="s">
        <v>530</v>
      </c>
      <c r="E1006" s="30">
        <v>1</v>
      </c>
      <c r="F1006" s="30">
        <v>14400</v>
      </c>
      <c r="G1006" s="30">
        <f t="shared" si="62"/>
        <v>17300</v>
      </c>
      <c r="H1006" s="30">
        <f t="shared" si="63"/>
        <v>25900</v>
      </c>
      <c r="I1006" s="212"/>
      <c r="J1006" s="212"/>
      <c r="K1006" s="212"/>
    </row>
    <row r="1007" spans="1:67" ht="15.75" customHeight="1">
      <c r="A1007" s="188">
        <v>943</v>
      </c>
      <c r="B1007" s="53" t="s">
        <v>1718</v>
      </c>
      <c r="C1007" s="29" t="s">
        <v>1719</v>
      </c>
      <c r="D1007" s="28" t="s">
        <v>271</v>
      </c>
      <c r="E1007" s="30">
        <v>1</v>
      </c>
      <c r="F1007" s="30">
        <v>15000</v>
      </c>
      <c r="G1007" s="30">
        <f t="shared" si="62"/>
        <v>18000</v>
      </c>
      <c r="H1007" s="30">
        <f t="shared" si="63"/>
        <v>27000</v>
      </c>
      <c r="I1007" s="212"/>
      <c r="J1007" s="212"/>
      <c r="K1007" s="212"/>
    </row>
    <row r="1008" spans="1:67" ht="15.75" customHeight="1">
      <c r="A1008" s="36">
        <v>944</v>
      </c>
      <c r="B1008" s="53" t="s">
        <v>1720</v>
      </c>
      <c r="C1008" s="29" t="s">
        <v>1721</v>
      </c>
      <c r="D1008" s="28" t="s">
        <v>271</v>
      </c>
      <c r="E1008" s="30">
        <v>1</v>
      </c>
      <c r="F1008" s="30">
        <v>20000</v>
      </c>
      <c r="G1008" s="30">
        <f t="shared" si="62"/>
        <v>24000</v>
      </c>
      <c r="H1008" s="30">
        <f t="shared" si="63"/>
        <v>36000</v>
      </c>
      <c r="I1008" s="212"/>
      <c r="J1008" s="212"/>
      <c r="K1008" s="212"/>
    </row>
    <row r="1009" spans="1:67" ht="15.75" customHeight="1">
      <c r="A1009" s="188">
        <v>945</v>
      </c>
      <c r="B1009" s="53" t="s">
        <v>1722</v>
      </c>
      <c r="C1009" s="29" t="s">
        <v>1723</v>
      </c>
      <c r="D1009" s="28" t="s">
        <v>271</v>
      </c>
      <c r="E1009" s="30">
        <v>1</v>
      </c>
      <c r="F1009" s="30">
        <v>25000</v>
      </c>
      <c r="G1009" s="30">
        <f t="shared" si="62"/>
        <v>30000</v>
      </c>
      <c r="H1009" s="30">
        <f t="shared" si="63"/>
        <v>45000</v>
      </c>
      <c r="I1009" s="212"/>
      <c r="J1009" s="212"/>
      <c r="K1009" s="212"/>
    </row>
    <row r="1010" spans="1:67" ht="15.75" customHeight="1">
      <c r="A1010" s="36">
        <v>946</v>
      </c>
      <c r="B1010" s="53" t="s">
        <v>1724</v>
      </c>
      <c r="C1010" s="29" t="s">
        <v>1725</v>
      </c>
      <c r="D1010" s="28" t="s">
        <v>271</v>
      </c>
      <c r="E1010" s="30">
        <v>1</v>
      </c>
      <c r="F1010" s="30">
        <v>30000</v>
      </c>
      <c r="G1010" s="30">
        <f t="shared" si="62"/>
        <v>36000</v>
      </c>
      <c r="H1010" s="30">
        <f t="shared" si="63"/>
        <v>54000</v>
      </c>
      <c r="I1010" s="212"/>
      <c r="J1010" s="212"/>
      <c r="K1010" s="212"/>
    </row>
    <row r="1011" spans="1:67" ht="15.75" customHeight="1">
      <c r="A1011" s="188">
        <v>947</v>
      </c>
      <c r="B1011" s="53" t="s">
        <v>1726</v>
      </c>
      <c r="C1011" s="29" t="s">
        <v>1727</v>
      </c>
      <c r="D1011" s="28" t="s">
        <v>271</v>
      </c>
      <c r="E1011" s="30">
        <v>1</v>
      </c>
      <c r="F1011" s="30">
        <v>35000</v>
      </c>
      <c r="G1011" s="30">
        <f t="shared" si="62"/>
        <v>42000</v>
      </c>
      <c r="H1011" s="30">
        <f t="shared" si="63"/>
        <v>63000</v>
      </c>
      <c r="I1011" s="212"/>
      <c r="J1011" s="212"/>
      <c r="K1011" s="212"/>
    </row>
    <row r="1012" spans="1:67" ht="17.25" customHeight="1">
      <c r="A1012" s="36">
        <v>948</v>
      </c>
      <c r="B1012" s="53" t="s">
        <v>1728</v>
      </c>
      <c r="C1012" s="29" t="s">
        <v>1729</v>
      </c>
      <c r="D1012" s="28" t="s">
        <v>271</v>
      </c>
      <c r="E1012" s="30">
        <v>1</v>
      </c>
      <c r="F1012" s="30">
        <v>3000</v>
      </c>
      <c r="G1012" s="30">
        <f t="shared" si="62"/>
        <v>3600</v>
      </c>
      <c r="H1012" s="30">
        <f t="shared" si="63"/>
        <v>5400</v>
      </c>
      <c r="I1012" s="212"/>
      <c r="J1012" s="212"/>
      <c r="K1012" s="212"/>
    </row>
    <row r="1013" spans="1:67">
      <c r="A1013" s="188">
        <v>949</v>
      </c>
      <c r="B1013" s="53" t="s">
        <v>1730</v>
      </c>
      <c r="C1013" s="29" t="s">
        <v>6699</v>
      </c>
      <c r="D1013" s="28" t="s">
        <v>271</v>
      </c>
      <c r="E1013" s="30">
        <v>1</v>
      </c>
      <c r="F1013" s="30">
        <v>5000</v>
      </c>
      <c r="G1013" s="30">
        <f t="shared" si="62"/>
        <v>6000</v>
      </c>
      <c r="H1013" s="30">
        <f t="shared" si="63"/>
        <v>9000</v>
      </c>
      <c r="I1013" s="212"/>
      <c r="J1013" s="212"/>
      <c r="K1013" s="212"/>
    </row>
    <row r="1014" spans="1:67" ht="15.75" customHeight="1">
      <c r="A1014" s="36">
        <v>950</v>
      </c>
      <c r="B1014" s="53" t="s">
        <v>1731</v>
      </c>
      <c r="C1014" s="29" t="s">
        <v>1732</v>
      </c>
      <c r="D1014" s="28" t="s">
        <v>271</v>
      </c>
      <c r="E1014" s="30">
        <v>1</v>
      </c>
      <c r="F1014" s="30">
        <v>7000</v>
      </c>
      <c r="G1014" s="30">
        <f t="shared" si="62"/>
        <v>8400</v>
      </c>
      <c r="H1014" s="30">
        <f t="shared" si="63"/>
        <v>12600</v>
      </c>
      <c r="I1014" s="212"/>
      <c r="J1014" s="212"/>
      <c r="K1014" s="212"/>
    </row>
    <row r="1015" spans="1:67" s="149" customFormat="1" ht="15.75" customHeight="1">
      <c r="A1015" s="188">
        <v>951</v>
      </c>
      <c r="B1015" s="53" t="s">
        <v>1733</v>
      </c>
      <c r="C1015" s="29" t="s">
        <v>6700</v>
      </c>
      <c r="D1015" s="28" t="s">
        <v>271</v>
      </c>
      <c r="E1015" s="30">
        <v>1</v>
      </c>
      <c r="F1015" s="30">
        <v>10000</v>
      </c>
      <c r="G1015" s="30">
        <f t="shared" si="62"/>
        <v>12000</v>
      </c>
      <c r="H1015" s="30">
        <f t="shared" si="63"/>
        <v>18000</v>
      </c>
      <c r="I1015" s="212"/>
      <c r="J1015" s="212"/>
      <c r="K1015" s="212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</row>
    <row r="1016" spans="1:67" s="149" customFormat="1" ht="15.75" customHeight="1">
      <c r="A1016" s="36">
        <v>952</v>
      </c>
      <c r="B1016" s="53" t="s">
        <v>6275</v>
      </c>
      <c r="C1016" s="29" t="s">
        <v>6274</v>
      </c>
      <c r="D1016" s="28" t="s">
        <v>271</v>
      </c>
      <c r="E1016" s="30">
        <v>1</v>
      </c>
      <c r="F1016" s="30">
        <v>12000</v>
      </c>
      <c r="G1016" s="30">
        <f t="shared" si="62"/>
        <v>14400</v>
      </c>
      <c r="H1016" s="30">
        <f t="shared" si="63"/>
        <v>21600</v>
      </c>
      <c r="I1016" s="212"/>
      <c r="J1016" s="212"/>
      <c r="K1016" s="212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</row>
    <row r="1017" spans="1:67" s="149" customFormat="1" ht="31">
      <c r="A1017" s="188">
        <v>953</v>
      </c>
      <c r="B1017" s="53" t="s">
        <v>1734</v>
      </c>
      <c r="C1017" s="29" t="s">
        <v>6701</v>
      </c>
      <c r="D1017" s="28" t="s">
        <v>271</v>
      </c>
      <c r="E1017" s="30">
        <v>1</v>
      </c>
      <c r="F1017" s="30">
        <v>8000</v>
      </c>
      <c r="G1017" s="30">
        <f t="shared" si="62"/>
        <v>9600</v>
      </c>
      <c r="H1017" s="30">
        <f t="shared" si="63"/>
        <v>14400</v>
      </c>
      <c r="I1017" s="212"/>
      <c r="J1017" s="212"/>
      <c r="K1017" s="212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</row>
    <row r="1018" spans="1:67" s="149" customFormat="1" ht="15.75" customHeight="1">
      <c r="A1018" s="36">
        <v>954</v>
      </c>
      <c r="B1018" s="53" t="s">
        <v>6309</v>
      </c>
      <c r="C1018" s="29" t="s">
        <v>6308</v>
      </c>
      <c r="D1018" s="28" t="s">
        <v>271</v>
      </c>
      <c r="E1018" s="30">
        <v>1</v>
      </c>
      <c r="F1018" s="30">
        <v>10000</v>
      </c>
      <c r="G1018" s="30">
        <f t="shared" si="62"/>
        <v>12000</v>
      </c>
      <c r="H1018" s="30">
        <f t="shared" si="63"/>
        <v>18000</v>
      </c>
      <c r="I1018" s="212"/>
      <c r="J1018" s="212"/>
      <c r="K1018" s="212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</row>
    <row r="1019" spans="1:67" s="149" customFormat="1" ht="15.75" customHeight="1">
      <c r="A1019" s="188">
        <v>955</v>
      </c>
      <c r="B1019" s="53" t="s">
        <v>1735</v>
      </c>
      <c r="C1019" s="29" t="s">
        <v>1736</v>
      </c>
      <c r="D1019" s="28" t="s">
        <v>271</v>
      </c>
      <c r="E1019" s="30">
        <v>1</v>
      </c>
      <c r="F1019" s="30">
        <v>8000</v>
      </c>
      <c r="G1019" s="30">
        <f t="shared" si="62"/>
        <v>9600</v>
      </c>
      <c r="H1019" s="30">
        <f t="shared" si="63"/>
        <v>14400</v>
      </c>
      <c r="I1019" s="212"/>
      <c r="J1019" s="212"/>
      <c r="K1019" s="212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</row>
    <row r="1020" spans="1:67" s="149" customFormat="1" ht="15.75" customHeight="1">
      <c r="A1020" s="36">
        <v>956</v>
      </c>
      <c r="B1020" s="53" t="s">
        <v>1737</v>
      </c>
      <c r="C1020" s="29" t="s">
        <v>1738</v>
      </c>
      <c r="D1020" s="28" t="s">
        <v>271</v>
      </c>
      <c r="E1020" s="30">
        <v>1</v>
      </c>
      <c r="F1020" s="30">
        <v>6000</v>
      </c>
      <c r="G1020" s="30">
        <f t="shared" si="62"/>
        <v>7200</v>
      </c>
      <c r="H1020" s="30">
        <f t="shared" si="63"/>
        <v>10800</v>
      </c>
      <c r="I1020" s="212"/>
      <c r="J1020" s="212"/>
      <c r="K1020" s="212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</row>
    <row r="1021" spans="1:67" s="149" customFormat="1" ht="15.75" customHeight="1">
      <c r="A1021" s="188">
        <v>957</v>
      </c>
      <c r="B1021" s="53" t="s">
        <v>1739</v>
      </c>
      <c r="C1021" s="29" t="s">
        <v>1740</v>
      </c>
      <c r="D1021" s="28" t="s">
        <v>271</v>
      </c>
      <c r="E1021" s="30">
        <v>1</v>
      </c>
      <c r="F1021" s="30">
        <v>8000</v>
      </c>
      <c r="G1021" s="30">
        <f t="shared" si="62"/>
        <v>9600</v>
      </c>
      <c r="H1021" s="30">
        <f t="shared" si="63"/>
        <v>14400</v>
      </c>
      <c r="I1021" s="212"/>
      <c r="J1021" s="212"/>
      <c r="K1021" s="212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</row>
    <row r="1022" spans="1:67" s="149" customFormat="1" ht="15.75" customHeight="1">
      <c r="A1022" s="36">
        <v>958</v>
      </c>
      <c r="B1022" s="53" t="s">
        <v>1741</v>
      </c>
      <c r="C1022" s="29" t="s">
        <v>1742</v>
      </c>
      <c r="D1022" s="28" t="s">
        <v>271</v>
      </c>
      <c r="E1022" s="30">
        <v>1</v>
      </c>
      <c r="F1022" s="30">
        <v>6000</v>
      </c>
      <c r="G1022" s="30">
        <f t="shared" si="62"/>
        <v>7200</v>
      </c>
      <c r="H1022" s="30">
        <f t="shared" si="63"/>
        <v>10800</v>
      </c>
      <c r="I1022" s="212"/>
      <c r="J1022" s="212"/>
      <c r="K1022" s="212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</row>
    <row r="1023" spans="1:67" s="149" customFormat="1" ht="15.75" customHeight="1">
      <c r="A1023" s="188">
        <v>959</v>
      </c>
      <c r="B1023" s="53" t="s">
        <v>1743</v>
      </c>
      <c r="C1023" s="29" t="s">
        <v>1744</v>
      </c>
      <c r="D1023" s="28" t="s">
        <v>271</v>
      </c>
      <c r="E1023" s="30">
        <v>1</v>
      </c>
      <c r="F1023" s="30">
        <v>8000</v>
      </c>
      <c r="G1023" s="30">
        <f t="shared" si="62"/>
        <v>9600</v>
      </c>
      <c r="H1023" s="30">
        <f t="shared" si="63"/>
        <v>14400</v>
      </c>
      <c r="I1023" s="212"/>
      <c r="J1023" s="212"/>
      <c r="K1023" s="212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</row>
    <row r="1024" spans="1:67" s="149" customFormat="1" ht="31">
      <c r="A1024" s="36">
        <v>960</v>
      </c>
      <c r="B1024" s="53" t="s">
        <v>6283</v>
      </c>
      <c r="C1024" s="29" t="s">
        <v>6702</v>
      </c>
      <c r="D1024" s="28" t="s">
        <v>271</v>
      </c>
      <c r="E1024" s="30">
        <v>1</v>
      </c>
      <c r="F1024" s="30">
        <v>10000</v>
      </c>
      <c r="G1024" s="30">
        <f t="shared" si="62"/>
        <v>12000</v>
      </c>
      <c r="H1024" s="30">
        <f t="shared" si="63"/>
        <v>18000</v>
      </c>
      <c r="I1024" s="212"/>
      <c r="J1024" s="212"/>
      <c r="K1024" s="212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</row>
    <row r="1025" spans="1:67" s="149" customFormat="1" ht="15.75" customHeight="1">
      <c r="A1025" s="188">
        <v>961</v>
      </c>
      <c r="B1025" s="53" t="s">
        <v>6284</v>
      </c>
      <c r="C1025" s="29" t="s">
        <v>6282</v>
      </c>
      <c r="D1025" s="28" t="s">
        <v>271</v>
      </c>
      <c r="E1025" s="30">
        <v>1</v>
      </c>
      <c r="F1025" s="30">
        <v>12000</v>
      </c>
      <c r="G1025" s="30">
        <f t="shared" si="62"/>
        <v>14400</v>
      </c>
      <c r="H1025" s="30">
        <f t="shared" si="63"/>
        <v>21600</v>
      </c>
      <c r="I1025" s="212"/>
      <c r="J1025" s="212"/>
      <c r="K1025" s="212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</row>
    <row r="1026" spans="1:67" s="149" customFormat="1" ht="15.75" customHeight="1">
      <c r="A1026" s="36">
        <v>962</v>
      </c>
      <c r="B1026" s="53" t="s">
        <v>1745</v>
      </c>
      <c r="C1026" s="29" t="s">
        <v>1746</v>
      </c>
      <c r="D1026" s="28" t="s">
        <v>271</v>
      </c>
      <c r="E1026" s="30">
        <v>1</v>
      </c>
      <c r="F1026" s="30">
        <v>6000</v>
      </c>
      <c r="G1026" s="30">
        <f t="shared" si="62"/>
        <v>7200</v>
      </c>
      <c r="H1026" s="30">
        <f t="shared" si="63"/>
        <v>10800</v>
      </c>
      <c r="I1026" s="212"/>
      <c r="J1026" s="212"/>
      <c r="K1026" s="212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</row>
    <row r="1027" spans="1:67" s="149" customFormat="1" ht="31">
      <c r="A1027" s="188">
        <v>963</v>
      </c>
      <c r="B1027" s="53" t="s">
        <v>6317</v>
      </c>
      <c r="C1027" s="29" t="s">
        <v>6703</v>
      </c>
      <c r="D1027" s="28" t="s">
        <v>271</v>
      </c>
      <c r="E1027" s="30">
        <v>1</v>
      </c>
      <c r="F1027" s="30">
        <v>8000</v>
      </c>
      <c r="G1027" s="30">
        <f t="shared" si="62"/>
        <v>9600</v>
      </c>
      <c r="H1027" s="30">
        <f t="shared" si="63"/>
        <v>14400</v>
      </c>
      <c r="I1027" s="212"/>
      <c r="J1027" s="212"/>
      <c r="K1027" s="212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</row>
    <row r="1028" spans="1:67" s="149" customFormat="1" ht="15.75" customHeight="1">
      <c r="A1028" s="36">
        <v>964</v>
      </c>
      <c r="B1028" s="53" t="s">
        <v>6318</v>
      </c>
      <c r="C1028" s="29" t="s">
        <v>6316</v>
      </c>
      <c r="D1028" s="28" t="s">
        <v>271</v>
      </c>
      <c r="E1028" s="30">
        <v>1</v>
      </c>
      <c r="F1028" s="30">
        <v>10000</v>
      </c>
      <c r="G1028" s="30">
        <f t="shared" si="62"/>
        <v>12000</v>
      </c>
      <c r="H1028" s="30">
        <f t="shared" si="63"/>
        <v>18000</v>
      </c>
      <c r="I1028" s="212"/>
      <c r="J1028" s="212"/>
      <c r="K1028" s="212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</row>
    <row r="1029" spans="1:67" s="149" customFormat="1" ht="15.75" customHeight="1">
      <c r="A1029" s="188">
        <v>965</v>
      </c>
      <c r="B1029" s="53" t="s">
        <v>1747</v>
      </c>
      <c r="C1029" s="29" t="s">
        <v>1748</v>
      </c>
      <c r="D1029" s="28" t="s">
        <v>271</v>
      </c>
      <c r="E1029" s="30">
        <v>1</v>
      </c>
      <c r="F1029" s="30">
        <v>6000</v>
      </c>
      <c r="G1029" s="30">
        <f t="shared" ref="G1029:G1088" si="64">ROUND(F1029*1.2,-2)</f>
        <v>7200</v>
      </c>
      <c r="H1029" s="30">
        <f t="shared" ref="H1029:H1088" si="65">ROUND(F1029*1.8,-2)</f>
        <v>10800</v>
      </c>
      <c r="I1029" s="212"/>
      <c r="J1029" s="212"/>
      <c r="K1029" s="212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</row>
    <row r="1030" spans="1:67" s="149" customFormat="1" ht="15.75" customHeight="1">
      <c r="A1030" s="36">
        <v>966</v>
      </c>
      <c r="B1030" s="53" t="s">
        <v>1749</v>
      </c>
      <c r="C1030" s="29" t="s">
        <v>1750</v>
      </c>
      <c r="D1030" s="28" t="s">
        <v>271</v>
      </c>
      <c r="E1030" s="30">
        <v>1</v>
      </c>
      <c r="F1030" s="30">
        <v>6000</v>
      </c>
      <c r="G1030" s="30">
        <f t="shared" si="64"/>
        <v>7200</v>
      </c>
      <c r="H1030" s="30">
        <f t="shared" si="65"/>
        <v>10800</v>
      </c>
      <c r="I1030" s="212"/>
      <c r="J1030" s="212"/>
      <c r="K1030" s="212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</row>
    <row r="1031" spans="1:67" s="149" customFormat="1" ht="15.75" customHeight="1">
      <c r="A1031" s="188">
        <v>967</v>
      </c>
      <c r="B1031" s="53" t="s">
        <v>1751</v>
      </c>
      <c r="C1031" s="29" t="s">
        <v>1752</v>
      </c>
      <c r="D1031" s="28" t="s">
        <v>271</v>
      </c>
      <c r="E1031" s="30">
        <v>1</v>
      </c>
      <c r="F1031" s="30">
        <v>6000</v>
      </c>
      <c r="G1031" s="30">
        <f t="shared" si="64"/>
        <v>7200</v>
      </c>
      <c r="H1031" s="30">
        <f t="shared" si="65"/>
        <v>10800</v>
      </c>
      <c r="I1031" s="212"/>
      <c r="J1031" s="212"/>
      <c r="K1031" s="212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</row>
    <row r="1032" spans="1:67" s="149" customFormat="1" ht="15.75" customHeight="1">
      <c r="A1032" s="36">
        <v>968</v>
      </c>
      <c r="B1032" s="53" t="s">
        <v>1753</v>
      </c>
      <c r="C1032" s="29" t="s">
        <v>6333</v>
      </c>
      <c r="D1032" s="28" t="s">
        <v>271</v>
      </c>
      <c r="E1032" s="30">
        <v>1</v>
      </c>
      <c r="F1032" s="30">
        <v>6000</v>
      </c>
      <c r="G1032" s="30">
        <f t="shared" si="64"/>
        <v>7200</v>
      </c>
      <c r="H1032" s="30">
        <f t="shared" si="65"/>
        <v>10800</v>
      </c>
      <c r="I1032" s="212"/>
      <c r="J1032" s="212"/>
      <c r="K1032" s="212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</row>
    <row r="1033" spans="1:67" s="149" customFormat="1" ht="31">
      <c r="A1033" s="188">
        <v>969</v>
      </c>
      <c r="B1033" s="53" t="s">
        <v>6336</v>
      </c>
      <c r="C1033" s="29" t="s">
        <v>6704</v>
      </c>
      <c r="D1033" s="28" t="s">
        <v>271</v>
      </c>
      <c r="E1033" s="30">
        <v>1</v>
      </c>
      <c r="F1033" s="30">
        <v>8000</v>
      </c>
      <c r="G1033" s="30">
        <f t="shared" si="64"/>
        <v>9600</v>
      </c>
      <c r="H1033" s="30">
        <f t="shared" si="65"/>
        <v>14400</v>
      </c>
      <c r="I1033" s="212"/>
      <c r="J1033" s="212"/>
      <c r="K1033" s="212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</row>
    <row r="1034" spans="1:67" s="149" customFormat="1" ht="15.75" customHeight="1">
      <c r="A1034" s="36">
        <v>970</v>
      </c>
      <c r="B1034" s="53" t="s">
        <v>6337</v>
      </c>
      <c r="C1034" s="29" t="s">
        <v>6334</v>
      </c>
      <c r="D1034" s="28" t="s">
        <v>271</v>
      </c>
      <c r="E1034" s="30">
        <v>1</v>
      </c>
      <c r="F1034" s="30">
        <v>10000</v>
      </c>
      <c r="G1034" s="30">
        <f t="shared" si="64"/>
        <v>12000</v>
      </c>
      <c r="H1034" s="30">
        <f t="shared" si="65"/>
        <v>18000</v>
      </c>
      <c r="I1034" s="212"/>
      <c r="J1034" s="212"/>
      <c r="K1034" s="212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</row>
    <row r="1035" spans="1:67" s="149" customFormat="1" ht="15.75" customHeight="1">
      <c r="A1035" s="188">
        <v>971</v>
      </c>
      <c r="B1035" s="53" t="s">
        <v>1754</v>
      </c>
      <c r="C1035" s="29" t="s">
        <v>1755</v>
      </c>
      <c r="D1035" s="28" t="s">
        <v>271</v>
      </c>
      <c r="E1035" s="30">
        <v>1</v>
      </c>
      <c r="F1035" s="30">
        <v>8000</v>
      </c>
      <c r="G1035" s="30">
        <f t="shared" si="64"/>
        <v>9600</v>
      </c>
      <c r="H1035" s="30">
        <f t="shared" si="65"/>
        <v>14400</v>
      </c>
      <c r="I1035" s="212"/>
      <c r="J1035" s="212"/>
      <c r="K1035" s="212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</row>
    <row r="1036" spans="1:67" s="149" customFormat="1" ht="31">
      <c r="A1036" s="36">
        <v>972</v>
      </c>
      <c r="B1036" s="53" t="s">
        <v>6280</v>
      </c>
      <c r="C1036" s="29" t="s">
        <v>6705</v>
      </c>
      <c r="D1036" s="28" t="s">
        <v>271</v>
      </c>
      <c r="E1036" s="30">
        <v>1</v>
      </c>
      <c r="F1036" s="30">
        <v>10000</v>
      </c>
      <c r="G1036" s="30">
        <f t="shared" si="64"/>
        <v>12000</v>
      </c>
      <c r="H1036" s="30">
        <f t="shared" si="65"/>
        <v>18000</v>
      </c>
      <c r="I1036" s="212"/>
      <c r="J1036" s="212"/>
      <c r="K1036" s="212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</row>
    <row r="1037" spans="1:67" s="149" customFormat="1" ht="15.75" customHeight="1">
      <c r="A1037" s="188">
        <v>973</v>
      </c>
      <c r="B1037" s="53" t="s">
        <v>6281</v>
      </c>
      <c r="C1037" s="29" t="s">
        <v>6279</v>
      </c>
      <c r="D1037" s="28" t="s">
        <v>271</v>
      </c>
      <c r="E1037" s="30">
        <v>1</v>
      </c>
      <c r="F1037" s="30">
        <v>12000</v>
      </c>
      <c r="G1037" s="30">
        <f t="shared" si="64"/>
        <v>14400</v>
      </c>
      <c r="H1037" s="30">
        <f t="shared" si="65"/>
        <v>21600</v>
      </c>
      <c r="I1037" s="212"/>
      <c r="J1037" s="212"/>
      <c r="K1037" s="212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</row>
    <row r="1038" spans="1:67" s="149" customFormat="1" ht="15.75" customHeight="1">
      <c r="A1038" s="36">
        <v>974</v>
      </c>
      <c r="B1038" s="53" t="s">
        <v>1756</v>
      </c>
      <c r="C1038" s="29" t="s">
        <v>1757</v>
      </c>
      <c r="D1038" s="28" t="s">
        <v>271</v>
      </c>
      <c r="E1038" s="30">
        <v>1</v>
      </c>
      <c r="F1038" s="30">
        <v>6000</v>
      </c>
      <c r="G1038" s="30">
        <f t="shared" si="64"/>
        <v>7200</v>
      </c>
      <c r="H1038" s="30">
        <f t="shared" si="65"/>
        <v>10800</v>
      </c>
      <c r="I1038" s="212"/>
      <c r="J1038" s="212"/>
      <c r="K1038" s="212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</row>
    <row r="1039" spans="1:67" s="149" customFormat="1" ht="31">
      <c r="A1039" s="188">
        <v>975</v>
      </c>
      <c r="B1039" s="53" t="s">
        <v>6313</v>
      </c>
      <c r="C1039" s="29" t="s">
        <v>6706</v>
      </c>
      <c r="D1039" s="28" t="s">
        <v>271</v>
      </c>
      <c r="E1039" s="30">
        <v>1</v>
      </c>
      <c r="F1039" s="30">
        <v>8000</v>
      </c>
      <c r="G1039" s="30">
        <f t="shared" si="64"/>
        <v>9600</v>
      </c>
      <c r="H1039" s="30">
        <f t="shared" si="65"/>
        <v>14400</v>
      </c>
      <c r="I1039" s="212"/>
      <c r="J1039" s="212"/>
      <c r="K1039" s="212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</row>
    <row r="1040" spans="1:67" s="149" customFormat="1" ht="15.75" customHeight="1">
      <c r="A1040" s="36">
        <v>976</v>
      </c>
      <c r="B1040" s="53" t="s">
        <v>6314</v>
      </c>
      <c r="C1040" s="29" t="s">
        <v>6315</v>
      </c>
      <c r="D1040" s="28" t="s">
        <v>271</v>
      </c>
      <c r="E1040" s="30">
        <v>1</v>
      </c>
      <c r="F1040" s="30">
        <v>10000</v>
      </c>
      <c r="G1040" s="30">
        <f t="shared" si="64"/>
        <v>12000</v>
      </c>
      <c r="H1040" s="30">
        <f t="shared" si="65"/>
        <v>18000</v>
      </c>
      <c r="I1040" s="212"/>
      <c r="J1040" s="212"/>
      <c r="K1040" s="212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</row>
    <row r="1041" spans="1:67" s="149" customFormat="1" ht="15.75" customHeight="1">
      <c r="A1041" s="188">
        <v>977</v>
      </c>
      <c r="B1041" s="53" t="s">
        <v>1758</v>
      </c>
      <c r="C1041" s="29" t="s">
        <v>1759</v>
      </c>
      <c r="D1041" s="28" t="s">
        <v>271</v>
      </c>
      <c r="E1041" s="30">
        <v>1</v>
      </c>
      <c r="F1041" s="30">
        <v>8000</v>
      </c>
      <c r="G1041" s="30">
        <f t="shared" si="64"/>
        <v>9600</v>
      </c>
      <c r="H1041" s="30">
        <f t="shared" si="65"/>
        <v>14400</v>
      </c>
      <c r="I1041" s="212"/>
      <c r="J1041" s="212"/>
      <c r="K1041" s="212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</row>
    <row r="1042" spans="1:67" s="149" customFormat="1" ht="31">
      <c r="A1042" s="36">
        <v>978</v>
      </c>
      <c r="B1042" s="53" t="s">
        <v>6272</v>
      </c>
      <c r="C1042" s="29" t="s">
        <v>6707</v>
      </c>
      <c r="D1042" s="28" t="s">
        <v>271</v>
      </c>
      <c r="E1042" s="30">
        <v>1</v>
      </c>
      <c r="F1042" s="30">
        <v>10000</v>
      </c>
      <c r="G1042" s="30">
        <f t="shared" si="64"/>
        <v>12000</v>
      </c>
      <c r="H1042" s="30">
        <f t="shared" si="65"/>
        <v>18000</v>
      </c>
      <c r="I1042" s="212"/>
      <c r="J1042" s="212"/>
      <c r="K1042" s="212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</row>
    <row r="1043" spans="1:67" s="149" customFormat="1" ht="15.75" customHeight="1">
      <c r="A1043" s="188">
        <v>979</v>
      </c>
      <c r="B1043" s="53" t="s">
        <v>6273</v>
      </c>
      <c r="C1043" s="29" t="s">
        <v>6271</v>
      </c>
      <c r="D1043" s="28" t="s">
        <v>271</v>
      </c>
      <c r="E1043" s="30">
        <v>1</v>
      </c>
      <c r="F1043" s="30">
        <v>12000</v>
      </c>
      <c r="G1043" s="30">
        <f t="shared" si="64"/>
        <v>14400</v>
      </c>
      <c r="H1043" s="30">
        <f t="shared" si="65"/>
        <v>21600</v>
      </c>
      <c r="I1043" s="212"/>
      <c r="J1043" s="212"/>
      <c r="K1043" s="212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</row>
    <row r="1044" spans="1:67" s="149" customFormat="1" ht="15.75" customHeight="1">
      <c r="A1044" s="36">
        <v>980</v>
      </c>
      <c r="B1044" s="53" t="s">
        <v>1760</v>
      </c>
      <c r="C1044" s="29" t="s">
        <v>1761</v>
      </c>
      <c r="D1044" s="28" t="s">
        <v>271</v>
      </c>
      <c r="E1044" s="30">
        <v>1</v>
      </c>
      <c r="F1044" s="30">
        <v>6000</v>
      </c>
      <c r="G1044" s="30">
        <f t="shared" si="64"/>
        <v>7200</v>
      </c>
      <c r="H1044" s="30">
        <f t="shared" si="65"/>
        <v>10800</v>
      </c>
      <c r="I1044" s="212"/>
      <c r="J1044" s="212"/>
      <c r="K1044" s="212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</row>
    <row r="1045" spans="1:67" s="149" customFormat="1" ht="31">
      <c r="A1045" s="188">
        <v>981</v>
      </c>
      <c r="B1045" s="53" t="s">
        <v>6306</v>
      </c>
      <c r="C1045" s="29" t="s">
        <v>6708</v>
      </c>
      <c r="D1045" s="28" t="s">
        <v>271</v>
      </c>
      <c r="E1045" s="30">
        <v>1</v>
      </c>
      <c r="F1045" s="30">
        <v>8000</v>
      </c>
      <c r="G1045" s="30">
        <f t="shared" si="64"/>
        <v>9600</v>
      </c>
      <c r="H1045" s="30">
        <f t="shared" si="65"/>
        <v>14400</v>
      </c>
      <c r="I1045" s="212"/>
      <c r="J1045" s="212"/>
      <c r="K1045" s="212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</row>
    <row r="1046" spans="1:67" s="149" customFormat="1" ht="15.75" customHeight="1">
      <c r="A1046" s="36">
        <v>982</v>
      </c>
      <c r="B1046" s="53" t="s">
        <v>6307</v>
      </c>
      <c r="C1046" s="29" t="s">
        <v>6305</v>
      </c>
      <c r="D1046" s="28" t="s">
        <v>271</v>
      </c>
      <c r="E1046" s="30">
        <v>1</v>
      </c>
      <c r="F1046" s="30">
        <v>10000</v>
      </c>
      <c r="G1046" s="30">
        <f t="shared" si="64"/>
        <v>12000</v>
      </c>
      <c r="H1046" s="30">
        <f t="shared" si="65"/>
        <v>18000</v>
      </c>
      <c r="I1046" s="212"/>
      <c r="J1046" s="212"/>
      <c r="K1046" s="212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</row>
    <row r="1047" spans="1:67" s="149" customFormat="1" ht="15.75" customHeight="1">
      <c r="A1047" s="188">
        <v>983</v>
      </c>
      <c r="B1047" s="53" t="s">
        <v>1762</v>
      </c>
      <c r="C1047" s="29" t="s">
        <v>6709</v>
      </c>
      <c r="D1047" s="28" t="s">
        <v>271</v>
      </c>
      <c r="E1047" s="30">
        <v>1</v>
      </c>
      <c r="F1047" s="30">
        <v>10000</v>
      </c>
      <c r="G1047" s="30">
        <f t="shared" si="64"/>
        <v>12000</v>
      </c>
      <c r="H1047" s="30">
        <f t="shared" si="65"/>
        <v>18000</v>
      </c>
      <c r="I1047" s="212"/>
      <c r="J1047" s="212"/>
      <c r="K1047" s="212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</row>
    <row r="1048" spans="1:67" s="149" customFormat="1" ht="15.75" customHeight="1">
      <c r="A1048" s="36">
        <v>984</v>
      </c>
      <c r="B1048" s="53" t="s">
        <v>1763</v>
      </c>
      <c r="C1048" s="29" t="s">
        <v>6710</v>
      </c>
      <c r="D1048" s="28" t="s">
        <v>271</v>
      </c>
      <c r="E1048" s="30">
        <v>1</v>
      </c>
      <c r="F1048" s="30">
        <v>8000</v>
      </c>
      <c r="G1048" s="30">
        <f t="shared" si="64"/>
        <v>9600</v>
      </c>
      <c r="H1048" s="30">
        <f t="shared" si="65"/>
        <v>14400</v>
      </c>
      <c r="I1048" s="212"/>
      <c r="J1048" s="212"/>
      <c r="K1048" s="212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</row>
    <row r="1049" spans="1:67" s="149" customFormat="1" ht="15.75" customHeight="1">
      <c r="A1049" s="188">
        <v>985</v>
      </c>
      <c r="B1049" s="53" t="s">
        <v>5841</v>
      </c>
      <c r="C1049" s="29" t="s">
        <v>5823</v>
      </c>
      <c r="D1049" s="28" t="s">
        <v>271</v>
      </c>
      <c r="E1049" s="30">
        <v>1</v>
      </c>
      <c r="F1049" s="30">
        <v>8000</v>
      </c>
      <c r="G1049" s="30">
        <f t="shared" si="64"/>
        <v>9600</v>
      </c>
      <c r="H1049" s="30">
        <f t="shared" si="65"/>
        <v>14400</v>
      </c>
      <c r="I1049" s="212"/>
      <c r="J1049" s="212"/>
      <c r="K1049" s="212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</row>
    <row r="1050" spans="1:67" s="149" customFormat="1" ht="31">
      <c r="A1050" s="36">
        <v>986</v>
      </c>
      <c r="B1050" s="53" t="s">
        <v>6297</v>
      </c>
      <c r="C1050" s="29" t="s">
        <v>6711</v>
      </c>
      <c r="D1050" s="28" t="s">
        <v>271</v>
      </c>
      <c r="E1050" s="30">
        <v>1</v>
      </c>
      <c r="F1050" s="30">
        <v>10000</v>
      </c>
      <c r="G1050" s="30">
        <f t="shared" si="64"/>
        <v>12000</v>
      </c>
      <c r="H1050" s="30">
        <f t="shared" si="65"/>
        <v>18000</v>
      </c>
      <c r="I1050" s="212"/>
      <c r="J1050" s="212"/>
      <c r="K1050" s="212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</row>
    <row r="1051" spans="1:67" s="149" customFormat="1" ht="15.75" customHeight="1">
      <c r="A1051" s="188">
        <v>987</v>
      </c>
      <c r="B1051" s="53" t="s">
        <v>6298</v>
      </c>
      <c r="C1051" s="29" t="s">
        <v>6296</v>
      </c>
      <c r="D1051" s="28" t="s">
        <v>271</v>
      </c>
      <c r="E1051" s="30">
        <v>1</v>
      </c>
      <c r="F1051" s="30">
        <v>12000</v>
      </c>
      <c r="G1051" s="30">
        <f t="shared" si="64"/>
        <v>14400</v>
      </c>
      <c r="H1051" s="30">
        <f t="shared" si="65"/>
        <v>21600</v>
      </c>
      <c r="I1051" s="212"/>
      <c r="J1051" s="212"/>
      <c r="K1051" s="212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</row>
    <row r="1052" spans="1:67" s="149" customFormat="1" ht="15.75" customHeight="1">
      <c r="A1052" s="36">
        <v>988</v>
      </c>
      <c r="B1052" s="53" t="s">
        <v>5842</v>
      </c>
      <c r="C1052" s="29" t="s">
        <v>5822</v>
      </c>
      <c r="D1052" s="28" t="s">
        <v>271</v>
      </c>
      <c r="E1052" s="30">
        <v>1</v>
      </c>
      <c r="F1052" s="30">
        <v>6000</v>
      </c>
      <c r="G1052" s="30">
        <f t="shared" si="64"/>
        <v>7200</v>
      </c>
      <c r="H1052" s="30">
        <f t="shared" si="65"/>
        <v>10800</v>
      </c>
      <c r="I1052" s="212"/>
      <c r="J1052" s="212"/>
      <c r="K1052" s="212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</row>
    <row r="1053" spans="1:67" s="149" customFormat="1" ht="31">
      <c r="A1053" s="188">
        <v>989</v>
      </c>
      <c r="B1053" s="53" t="s">
        <v>6331</v>
      </c>
      <c r="C1053" s="29" t="s">
        <v>6712</v>
      </c>
      <c r="D1053" s="28" t="s">
        <v>271</v>
      </c>
      <c r="E1053" s="30">
        <v>1</v>
      </c>
      <c r="F1053" s="30">
        <v>8000</v>
      </c>
      <c r="G1053" s="30">
        <f t="shared" si="64"/>
        <v>9600</v>
      </c>
      <c r="H1053" s="30">
        <f t="shared" si="65"/>
        <v>14400</v>
      </c>
      <c r="I1053" s="212"/>
      <c r="J1053" s="212"/>
      <c r="K1053" s="212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</row>
    <row r="1054" spans="1:67" s="149" customFormat="1" ht="15.75" customHeight="1">
      <c r="A1054" s="36">
        <v>990</v>
      </c>
      <c r="B1054" s="53" t="s">
        <v>6332</v>
      </c>
      <c r="C1054" s="29" t="s">
        <v>6330</v>
      </c>
      <c r="D1054" s="28" t="s">
        <v>271</v>
      </c>
      <c r="E1054" s="30">
        <v>1</v>
      </c>
      <c r="F1054" s="30">
        <v>10000</v>
      </c>
      <c r="G1054" s="30">
        <f t="shared" si="64"/>
        <v>12000</v>
      </c>
      <c r="H1054" s="30">
        <f t="shared" si="65"/>
        <v>18000</v>
      </c>
      <c r="I1054" s="212"/>
      <c r="J1054" s="212"/>
      <c r="K1054" s="212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</row>
    <row r="1055" spans="1:67" s="149" customFormat="1" ht="15.75" customHeight="1">
      <c r="A1055" s="188">
        <v>991</v>
      </c>
      <c r="B1055" s="53" t="s">
        <v>5843</v>
      </c>
      <c r="C1055" s="29" t="s">
        <v>5820</v>
      </c>
      <c r="D1055" s="28" t="s">
        <v>271</v>
      </c>
      <c r="E1055" s="30">
        <v>1</v>
      </c>
      <c r="F1055" s="30">
        <v>8000</v>
      </c>
      <c r="G1055" s="30">
        <f t="shared" si="64"/>
        <v>9600</v>
      </c>
      <c r="H1055" s="30">
        <f t="shared" si="65"/>
        <v>14400</v>
      </c>
      <c r="I1055" s="212"/>
      <c r="J1055" s="212"/>
      <c r="K1055" s="212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</row>
    <row r="1056" spans="1:67" s="149" customFormat="1" ht="15.75" customHeight="1">
      <c r="A1056" s="36">
        <v>992</v>
      </c>
      <c r="B1056" s="53" t="s">
        <v>6277</v>
      </c>
      <c r="C1056" s="29" t="s">
        <v>6713</v>
      </c>
      <c r="D1056" s="28" t="s">
        <v>271</v>
      </c>
      <c r="E1056" s="30">
        <v>1</v>
      </c>
      <c r="F1056" s="30">
        <v>10000</v>
      </c>
      <c r="G1056" s="30">
        <f t="shared" si="64"/>
        <v>12000</v>
      </c>
      <c r="H1056" s="30">
        <f t="shared" si="65"/>
        <v>18000</v>
      </c>
      <c r="I1056" s="212"/>
      <c r="J1056" s="212"/>
      <c r="K1056" s="212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</row>
    <row r="1057" spans="1:67" s="149" customFormat="1" ht="15.75" customHeight="1">
      <c r="A1057" s="188">
        <v>993</v>
      </c>
      <c r="B1057" s="53" t="s">
        <v>6278</v>
      </c>
      <c r="C1057" s="29" t="s">
        <v>6276</v>
      </c>
      <c r="D1057" s="28" t="s">
        <v>271</v>
      </c>
      <c r="E1057" s="30">
        <v>1</v>
      </c>
      <c r="F1057" s="30">
        <v>12000</v>
      </c>
      <c r="G1057" s="30">
        <f t="shared" si="64"/>
        <v>14400</v>
      </c>
      <c r="H1057" s="30">
        <f t="shared" si="65"/>
        <v>21600</v>
      </c>
      <c r="I1057" s="212"/>
      <c r="J1057" s="212"/>
      <c r="K1057" s="212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</row>
    <row r="1058" spans="1:67" s="149" customFormat="1" ht="15.75" customHeight="1">
      <c r="A1058" s="36">
        <v>994</v>
      </c>
      <c r="B1058" s="53" t="s">
        <v>5844</v>
      </c>
      <c r="C1058" s="29" t="s">
        <v>5821</v>
      </c>
      <c r="D1058" s="28" t="s">
        <v>271</v>
      </c>
      <c r="E1058" s="30">
        <v>1</v>
      </c>
      <c r="F1058" s="30">
        <v>6000</v>
      </c>
      <c r="G1058" s="30">
        <f t="shared" si="64"/>
        <v>7200</v>
      </c>
      <c r="H1058" s="30">
        <f t="shared" si="65"/>
        <v>10800</v>
      </c>
      <c r="I1058" s="212"/>
      <c r="J1058" s="212"/>
      <c r="K1058" s="212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</row>
    <row r="1059" spans="1:67" s="149" customFormat="1" ht="15.75" customHeight="1">
      <c r="A1059" s="188">
        <v>995</v>
      </c>
      <c r="B1059" s="53" t="s">
        <v>6311</v>
      </c>
      <c r="C1059" s="29" t="s">
        <v>6714</v>
      </c>
      <c r="D1059" s="28" t="s">
        <v>271</v>
      </c>
      <c r="E1059" s="30">
        <v>1</v>
      </c>
      <c r="F1059" s="30">
        <v>8000</v>
      </c>
      <c r="G1059" s="30">
        <f t="shared" si="64"/>
        <v>9600</v>
      </c>
      <c r="H1059" s="30">
        <f t="shared" si="65"/>
        <v>14400</v>
      </c>
      <c r="I1059" s="212"/>
      <c r="J1059" s="212"/>
      <c r="K1059" s="212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</row>
    <row r="1060" spans="1:67" s="149" customFormat="1" ht="15.75" customHeight="1">
      <c r="A1060" s="36">
        <v>996</v>
      </c>
      <c r="B1060" s="53" t="s">
        <v>6312</v>
      </c>
      <c r="C1060" s="29" t="s">
        <v>6310</v>
      </c>
      <c r="D1060" s="28" t="s">
        <v>271</v>
      </c>
      <c r="E1060" s="30">
        <v>1</v>
      </c>
      <c r="F1060" s="30">
        <v>10000</v>
      </c>
      <c r="G1060" s="30">
        <f t="shared" si="64"/>
        <v>12000</v>
      </c>
      <c r="H1060" s="30">
        <f t="shared" si="65"/>
        <v>18000</v>
      </c>
      <c r="I1060" s="212"/>
      <c r="J1060" s="212"/>
      <c r="K1060" s="212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</row>
    <row r="1061" spans="1:67" ht="15.75" customHeight="1">
      <c r="A1061" s="188">
        <v>997</v>
      </c>
      <c r="B1061" s="53" t="s">
        <v>5845</v>
      </c>
      <c r="C1061" s="29" t="s">
        <v>5824</v>
      </c>
      <c r="D1061" s="28" t="s">
        <v>271</v>
      </c>
      <c r="E1061" s="30">
        <v>1</v>
      </c>
      <c r="F1061" s="30">
        <v>10000</v>
      </c>
      <c r="G1061" s="30">
        <f t="shared" si="64"/>
        <v>12000</v>
      </c>
      <c r="H1061" s="30">
        <f t="shared" si="65"/>
        <v>18000</v>
      </c>
      <c r="I1061" s="212"/>
      <c r="J1061" s="212"/>
      <c r="K1061" s="212"/>
    </row>
    <row r="1062" spans="1:67" s="125" customFormat="1" ht="15.75" customHeight="1">
      <c r="A1062" s="36">
        <v>998</v>
      </c>
      <c r="B1062" s="53" t="s">
        <v>5846</v>
      </c>
      <c r="C1062" s="29" t="s">
        <v>5825</v>
      </c>
      <c r="D1062" s="28" t="s">
        <v>271</v>
      </c>
      <c r="E1062" s="30">
        <v>1</v>
      </c>
      <c r="F1062" s="30">
        <v>8000</v>
      </c>
      <c r="G1062" s="30">
        <f t="shared" si="64"/>
        <v>9600</v>
      </c>
      <c r="H1062" s="30">
        <f t="shared" si="65"/>
        <v>14400</v>
      </c>
      <c r="I1062" s="212"/>
      <c r="J1062" s="212"/>
      <c r="K1062" s="212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</row>
    <row r="1063" spans="1:67" s="149" customFormat="1" ht="15.75" customHeight="1">
      <c r="A1063" s="188">
        <v>999</v>
      </c>
      <c r="B1063" s="53" t="s">
        <v>5847</v>
      </c>
      <c r="C1063" s="29" t="s">
        <v>5826</v>
      </c>
      <c r="D1063" s="28" t="s">
        <v>271</v>
      </c>
      <c r="E1063" s="30">
        <v>1</v>
      </c>
      <c r="F1063" s="30">
        <v>8000</v>
      </c>
      <c r="G1063" s="30">
        <f t="shared" si="64"/>
        <v>9600</v>
      </c>
      <c r="H1063" s="30">
        <f t="shared" si="65"/>
        <v>14400</v>
      </c>
      <c r="I1063" s="212"/>
      <c r="J1063" s="212"/>
      <c r="K1063" s="212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</row>
    <row r="1064" spans="1:67" s="149" customFormat="1" ht="15.75" customHeight="1">
      <c r="A1064" s="36">
        <v>1000</v>
      </c>
      <c r="B1064" s="53" t="s">
        <v>6291</v>
      </c>
      <c r="C1064" s="29" t="s">
        <v>6715</v>
      </c>
      <c r="D1064" s="28" t="s">
        <v>271</v>
      </c>
      <c r="E1064" s="30">
        <v>1</v>
      </c>
      <c r="F1064" s="30">
        <v>10000</v>
      </c>
      <c r="G1064" s="30">
        <f t="shared" si="64"/>
        <v>12000</v>
      </c>
      <c r="H1064" s="30">
        <f t="shared" si="65"/>
        <v>18000</v>
      </c>
      <c r="I1064" s="212"/>
      <c r="J1064" s="212"/>
      <c r="K1064" s="212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</row>
    <row r="1065" spans="1:67" s="149" customFormat="1" ht="15.75" customHeight="1">
      <c r="A1065" s="188">
        <v>1001</v>
      </c>
      <c r="B1065" s="53" t="s">
        <v>6292</v>
      </c>
      <c r="C1065" s="29" t="s">
        <v>6290</v>
      </c>
      <c r="D1065" s="28" t="s">
        <v>271</v>
      </c>
      <c r="E1065" s="30">
        <v>1</v>
      </c>
      <c r="F1065" s="30">
        <v>12000</v>
      </c>
      <c r="G1065" s="30">
        <f t="shared" si="64"/>
        <v>14400</v>
      </c>
      <c r="H1065" s="30">
        <f t="shared" si="65"/>
        <v>21600</v>
      </c>
      <c r="I1065" s="212"/>
      <c r="J1065" s="212"/>
      <c r="K1065" s="212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</row>
    <row r="1066" spans="1:67" ht="15.75" customHeight="1">
      <c r="A1066" s="36">
        <v>1002</v>
      </c>
      <c r="B1066" s="53" t="s">
        <v>5848</v>
      </c>
      <c r="C1066" s="29" t="s">
        <v>5827</v>
      </c>
      <c r="D1066" s="28" t="s">
        <v>271</v>
      </c>
      <c r="E1066" s="30">
        <v>1</v>
      </c>
      <c r="F1066" s="30">
        <v>6000</v>
      </c>
      <c r="G1066" s="30">
        <f t="shared" si="64"/>
        <v>7200</v>
      </c>
      <c r="H1066" s="30">
        <f t="shared" si="65"/>
        <v>10800</v>
      </c>
      <c r="I1066" s="212"/>
      <c r="J1066" s="212"/>
      <c r="K1066" s="212"/>
    </row>
    <row r="1067" spans="1:67" s="149" customFormat="1" ht="15.75" customHeight="1">
      <c r="A1067" s="188">
        <v>1003</v>
      </c>
      <c r="B1067" s="53" t="s">
        <v>6325</v>
      </c>
      <c r="C1067" s="29" t="s">
        <v>6716</v>
      </c>
      <c r="D1067" s="28" t="s">
        <v>271</v>
      </c>
      <c r="E1067" s="30">
        <v>1</v>
      </c>
      <c r="F1067" s="30">
        <v>8000</v>
      </c>
      <c r="G1067" s="30">
        <f t="shared" si="64"/>
        <v>9600</v>
      </c>
      <c r="H1067" s="30">
        <f t="shared" si="65"/>
        <v>14400</v>
      </c>
      <c r="I1067" s="212"/>
      <c r="J1067" s="212"/>
      <c r="K1067" s="212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</row>
    <row r="1068" spans="1:67" s="149" customFormat="1" ht="15.75" customHeight="1">
      <c r="A1068" s="36">
        <v>1004</v>
      </c>
      <c r="B1068" s="53" t="s">
        <v>6326</v>
      </c>
      <c r="C1068" s="29" t="s">
        <v>6324</v>
      </c>
      <c r="D1068" s="28" t="s">
        <v>271</v>
      </c>
      <c r="E1068" s="30">
        <v>1</v>
      </c>
      <c r="F1068" s="30">
        <v>10000</v>
      </c>
      <c r="G1068" s="30">
        <f t="shared" si="64"/>
        <v>12000</v>
      </c>
      <c r="H1068" s="30">
        <f t="shared" si="65"/>
        <v>18000</v>
      </c>
      <c r="I1068" s="212"/>
      <c r="J1068" s="212"/>
      <c r="K1068" s="212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</row>
    <row r="1069" spans="1:67" s="149" customFormat="1" ht="15.75" customHeight="1">
      <c r="A1069" s="188">
        <v>1005</v>
      </c>
      <c r="B1069" s="53" t="s">
        <v>5849</v>
      </c>
      <c r="C1069" s="29" t="s">
        <v>5828</v>
      </c>
      <c r="D1069" s="28" t="s">
        <v>271</v>
      </c>
      <c r="E1069" s="30">
        <v>1</v>
      </c>
      <c r="F1069" s="30">
        <v>8000</v>
      </c>
      <c r="G1069" s="30">
        <f t="shared" si="64"/>
        <v>9600</v>
      </c>
      <c r="H1069" s="30">
        <f t="shared" si="65"/>
        <v>14400</v>
      </c>
      <c r="I1069" s="212"/>
      <c r="J1069" s="212"/>
      <c r="K1069" s="212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</row>
    <row r="1070" spans="1:67" s="149" customFormat="1" ht="15.75" customHeight="1">
      <c r="A1070" s="36">
        <v>1006</v>
      </c>
      <c r="B1070" s="53" t="s">
        <v>5850</v>
      </c>
      <c r="C1070" s="29" t="s">
        <v>5829</v>
      </c>
      <c r="D1070" s="28" t="s">
        <v>271</v>
      </c>
      <c r="E1070" s="30">
        <v>1</v>
      </c>
      <c r="F1070" s="30">
        <v>6000</v>
      </c>
      <c r="G1070" s="30">
        <f t="shared" si="64"/>
        <v>7200</v>
      </c>
      <c r="H1070" s="30">
        <f t="shared" si="65"/>
        <v>10800</v>
      </c>
      <c r="I1070" s="212"/>
      <c r="J1070" s="212"/>
      <c r="K1070" s="212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</row>
    <row r="1071" spans="1:67" s="149" customFormat="1" ht="15.75" customHeight="1">
      <c r="A1071" s="188">
        <v>1007</v>
      </c>
      <c r="B1071" s="53" t="s">
        <v>5851</v>
      </c>
      <c r="C1071" s="29" t="s">
        <v>5830</v>
      </c>
      <c r="D1071" s="28" t="s">
        <v>271</v>
      </c>
      <c r="E1071" s="30">
        <v>1</v>
      </c>
      <c r="F1071" s="30">
        <v>8000</v>
      </c>
      <c r="G1071" s="30">
        <f t="shared" si="64"/>
        <v>9600</v>
      </c>
      <c r="H1071" s="30">
        <f t="shared" si="65"/>
        <v>14400</v>
      </c>
      <c r="I1071" s="212"/>
      <c r="J1071" s="212"/>
      <c r="K1071" s="212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</row>
    <row r="1072" spans="1:67" s="149" customFormat="1" ht="31">
      <c r="A1072" s="36">
        <v>1008</v>
      </c>
      <c r="B1072" s="53" t="s">
        <v>6294</v>
      </c>
      <c r="C1072" s="29" t="s">
        <v>6717</v>
      </c>
      <c r="D1072" s="28" t="s">
        <v>271</v>
      </c>
      <c r="E1072" s="30">
        <v>1</v>
      </c>
      <c r="F1072" s="30">
        <v>10000</v>
      </c>
      <c r="G1072" s="30">
        <f t="shared" si="64"/>
        <v>12000</v>
      </c>
      <c r="H1072" s="30">
        <f t="shared" si="65"/>
        <v>18000</v>
      </c>
      <c r="I1072" s="212"/>
      <c r="J1072" s="212"/>
      <c r="K1072" s="212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</row>
    <row r="1073" spans="1:67" s="149" customFormat="1" ht="15.75" customHeight="1">
      <c r="A1073" s="188">
        <v>1009</v>
      </c>
      <c r="B1073" s="53" t="s">
        <v>6295</v>
      </c>
      <c r="C1073" s="29" t="s">
        <v>6293</v>
      </c>
      <c r="D1073" s="28" t="s">
        <v>271</v>
      </c>
      <c r="E1073" s="30">
        <v>1</v>
      </c>
      <c r="F1073" s="30">
        <v>12000</v>
      </c>
      <c r="G1073" s="30">
        <f t="shared" si="64"/>
        <v>14400</v>
      </c>
      <c r="H1073" s="30">
        <f t="shared" si="65"/>
        <v>21600</v>
      </c>
      <c r="I1073" s="212"/>
      <c r="J1073" s="212"/>
      <c r="K1073" s="212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</row>
    <row r="1074" spans="1:67" ht="15.75" customHeight="1">
      <c r="A1074" s="36">
        <v>1010</v>
      </c>
      <c r="B1074" s="53" t="s">
        <v>5852</v>
      </c>
      <c r="C1074" s="29" t="s">
        <v>5831</v>
      </c>
      <c r="D1074" s="28" t="s">
        <v>271</v>
      </c>
      <c r="E1074" s="30">
        <v>1</v>
      </c>
      <c r="F1074" s="30">
        <v>6000</v>
      </c>
      <c r="G1074" s="30">
        <f t="shared" si="64"/>
        <v>7200</v>
      </c>
      <c r="H1074" s="30">
        <f t="shared" si="65"/>
        <v>10800</v>
      </c>
      <c r="I1074" s="212"/>
      <c r="J1074" s="212"/>
      <c r="K1074" s="212"/>
    </row>
    <row r="1075" spans="1:67" s="149" customFormat="1" ht="15.75" customHeight="1">
      <c r="A1075" s="188">
        <v>1011</v>
      </c>
      <c r="B1075" s="53" t="s">
        <v>6327</v>
      </c>
      <c r="C1075" s="29" t="s">
        <v>6718</v>
      </c>
      <c r="D1075" s="28" t="s">
        <v>271</v>
      </c>
      <c r="E1075" s="30">
        <v>1</v>
      </c>
      <c r="F1075" s="30">
        <v>8000</v>
      </c>
      <c r="G1075" s="30">
        <f t="shared" si="64"/>
        <v>9600</v>
      </c>
      <c r="H1075" s="30">
        <f t="shared" si="65"/>
        <v>14400</v>
      </c>
      <c r="I1075" s="212"/>
      <c r="J1075" s="212"/>
      <c r="K1075" s="212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</row>
    <row r="1076" spans="1:67" s="149" customFormat="1" ht="15.75" customHeight="1">
      <c r="A1076" s="36">
        <v>1012</v>
      </c>
      <c r="B1076" s="53" t="s">
        <v>6328</v>
      </c>
      <c r="C1076" s="29" t="s">
        <v>6329</v>
      </c>
      <c r="D1076" s="28" t="s">
        <v>271</v>
      </c>
      <c r="E1076" s="30">
        <v>1</v>
      </c>
      <c r="F1076" s="30">
        <v>10000</v>
      </c>
      <c r="G1076" s="30">
        <f t="shared" si="64"/>
        <v>12000</v>
      </c>
      <c r="H1076" s="30">
        <f t="shared" si="65"/>
        <v>18000</v>
      </c>
      <c r="I1076" s="212"/>
      <c r="J1076" s="212"/>
      <c r="K1076" s="212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</row>
    <row r="1077" spans="1:67" s="149" customFormat="1" ht="15.75" customHeight="1">
      <c r="A1077" s="188">
        <v>1013</v>
      </c>
      <c r="B1077" s="53" t="s">
        <v>5853</v>
      </c>
      <c r="C1077" s="29" t="s">
        <v>5832</v>
      </c>
      <c r="D1077" s="28" t="s">
        <v>271</v>
      </c>
      <c r="E1077" s="30">
        <v>1</v>
      </c>
      <c r="F1077" s="30">
        <v>8000</v>
      </c>
      <c r="G1077" s="30">
        <f t="shared" si="64"/>
        <v>9600</v>
      </c>
      <c r="H1077" s="30">
        <f t="shared" si="65"/>
        <v>14400</v>
      </c>
      <c r="I1077" s="212"/>
      <c r="J1077" s="212"/>
      <c r="K1077" s="212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</row>
    <row r="1078" spans="1:67" s="149" customFormat="1" ht="15.75" customHeight="1">
      <c r="A1078" s="36">
        <v>1014</v>
      </c>
      <c r="B1078" s="53" t="s">
        <v>5854</v>
      </c>
      <c r="C1078" s="29" t="s">
        <v>5833</v>
      </c>
      <c r="D1078" s="28" t="s">
        <v>271</v>
      </c>
      <c r="E1078" s="30">
        <v>1</v>
      </c>
      <c r="F1078" s="30">
        <v>6000</v>
      </c>
      <c r="G1078" s="30">
        <f t="shared" si="64"/>
        <v>7200</v>
      </c>
      <c r="H1078" s="30">
        <f t="shared" si="65"/>
        <v>10800</v>
      </c>
      <c r="I1078" s="212"/>
      <c r="J1078" s="212"/>
      <c r="K1078" s="212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</row>
    <row r="1079" spans="1:67" s="149" customFormat="1" ht="15.75" customHeight="1">
      <c r="A1079" s="188">
        <v>1015</v>
      </c>
      <c r="B1079" s="53" t="s">
        <v>5855</v>
      </c>
      <c r="C1079" s="29" t="s">
        <v>6299</v>
      </c>
      <c r="D1079" s="28" t="s">
        <v>271</v>
      </c>
      <c r="E1079" s="30">
        <v>1</v>
      </c>
      <c r="F1079" s="30">
        <v>8000</v>
      </c>
      <c r="G1079" s="30">
        <f t="shared" si="64"/>
        <v>9600</v>
      </c>
      <c r="H1079" s="30">
        <f t="shared" si="65"/>
        <v>14400</v>
      </c>
      <c r="I1079" s="212"/>
      <c r="J1079" s="212"/>
      <c r="K1079" s="212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</row>
    <row r="1080" spans="1:67" s="149" customFormat="1" ht="15.75" customHeight="1">
      <c r="A1080" s="36">
        <v>1016</v>
      </c>
      <c r="B1080" s="53" t="s">
        <v>6301</v>
      </c>
      <c r="C1080" s="29" t="s">
        <v>6719</v>
      </c>
      <c r="D1080" s="28" t="s">
        <v>271</v>
      </c>
      <c r="E1080" s="30">
        <v>1</v>
      </c>
      <c r="F1080" s="30">
        <v>10000</v>
      </c>
      <c r="G1080" s="30">
        <f t="shared" si="64"/>
        <v>12000</v>
      </c>
      <c r="H1080" s="30">
        <f t="shared" si="65"/>
        <v>18000</v>
      </c>
      <c r="I1080" s="212"/>
      <c r="J1080" s="212"/>
      <c r="K1080" s="212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</row>
    <row r="1081" spans="1:67" s="149" customFormat="1" ht="15.75" customHeight="1">
      <c r="A1081" s="188">
        <v>1017</v>
      </c>
      <c r="B1081" s="53" t="s">
        <v>6335</v>
      </c>
      <c r="C1081" s="29" t="s">
        <v>6300</v>
      </c>
      <c r="D1081" s="28" t="s">
        <v>271</v>
      </c>
      <c r="E1081" s="30">
        <v>1</v>
      </c>
      <c r="F1081" s="30">
        <v>12000</v>
      </c>
      <c r="G1081" s="30">
        <f t="shared" si="64"/>
        <v>14400</v>
      </c>
      <c r="H1081" s="30">
        <f t="shared" si="65"/>
        <v>21600</v>
      </c>
      <c r="I1081" s="212"/>
      <c r="J1081" s="212"/>
      <c r="K1081" s="212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</row>
    <row r="1082" spans="1:67" s="149" customFormat="1" ht="15.75" customHeight="1">
      <c r="A1082" s="36">
        <v>1018</v>
      </c>
      <c r="B1082" s="53" t="s">
        <v>5856</v>
      </c>
      <c r="C1082" s="29" t="s">
        <v>5859</v>
      </c>
      <c r="D1082" s="28" t="s">
        <v>271</v>
      </c>
      <c r="E1082" s="30">
        <v>1</v>
      </c>
      <c r="F1082" s="30">
        <v>8000</v>
      </c>
      <c r="G1082" s="30">
        <f t="shared" si="64"/>
        <v>9600</v>
      </c>
      <c r="H1082" s="30">
        <f t="shared" si="65"/>
        <v>14400</v>
      </c>
      <c r="I1082" s="212"/>
      <c r="J1082" s="212"/>
      <c r="K1082" s="212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</row>
    <row r="1083" spans="1:67" s="149" customFormat="1">
      <c r="A1083" s="188">
        <v>1019</v>
      </c>
      <c r="B1083" s="53" t="s">
        <v>6269</v>
      </c>
      <c r="C1083" s="29" t="s">
        <v>6720</v>
      </c>
      <c r="D1083" s="28" t="s">
        <v>271</v>
      </c>
      <c r="E1083" s="30">
        <v>1</v>
      </c>
      <c r="F1083" s="30">
        <v>10000</v>
      </c>
      <c r="G1083" s="30">
        <f t="shared" si="64"/>
        <v>12000</v>
      </c>
      <c r="H1083" s="30">
        <f t="shared" si="65"/>
        <v>18000</v>
      </c>
      <c r="I1083" s="212"/>
      <c r="J1083" s="212"/>
      <c r="K1083" s="212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</row>
    <row r="1084" spans="1:67" s="149" customFormat="1" ht="15.75" customHeight="1">
      <c r="A1084" s="36">
        <v>1020</v>
      </c>
      <c r="B1084" s="53" t="s">
        <v>6270</v>
      </c>
      <c r="C1084" s="29" t="s">
        <v>6268</v>
      </c>
      <c r="D1084" s="28" t="s">
        <v>271</v>
      </c>
      <c r="E1084" s="30">
        <v>1</v>
      </c>
      <c r="F1084" s="30">
        <v>12000</v>
      </c>
      <c r="G1084" s="30">
        <f t="shared" si="64"/>
        <v>14400</v>
      </c>
      <c r="H1084" s="30">
        <f t="shared" si="65"/>
        <v>21600</v>
      </c>
      <c r="I1084" s="212"/>
      <c r="J1084" s="212"/>
      <c r="K1084" s="212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</row>
    <row r="1085" spans="1:67" s="149" customFormat="1" ht="15.75" customHeight="1">
      <c r="A1085" s="188">
        <v>1021</v>
      </c>
      <c r="B1085" s="53" t="s">
        <v>5857</v>
      </c>
      <c r="C1085" s="29" t="s">
        <v>5834</v>
      </c>
      <c r="D1085" s="28" t="s">
        <v>271</v>
      </c>
      <c r="E1085" s="30">
        <v>1</v>
      </c>
      <c r="F1085" s="30">
        <v>6000</v>
      </c>
      <c r="G1085" s="30">
        <f t="shared" si="64"/>
        <v>7200</v>
      </c>
      <c r="H1085" s="30">
        <f t="shared" si="65"/>
        <v>10800</v>
      </c>
      <c r="I1085" s="212"/>
      <c r="J1085" s="212"/>
      <c r="K1085" s="212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</row>
    <row r="1086" spans="1:67" s="149" customFormat="1" ht="15.75" customHeight="1">
      <c r="A1086" s="36">
        <v>1022</v>
      </c>
      <c r="B1086" s="53" t="s">
        <v>6303</v>
      </c>
      <c r="C1086" s="29" t="s">
        <v>6721</v>
      </c>
      <c r="D1086" s="28" t="s">
        <v>271</v>
      </c>
      <c r="E1086" s="30">
        <v>1</v>
      </c>
      <c r="F1086" s="30">
        <v>8000</v>
      </c>
      <c r="G1086" s="30">
        <f t="shared" si="64"/>
        <v>9600</v>
      </c>
      <c r="H1086" s="30">
        <f t="shared" si="65"/>
        <v>14400</v>
      </c>
      <c r="I1086" s="212"/>
      <c r="J1086" s="212"/>
      <c r="K1086" s="212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</row>
    <row r="1087" spans="1:67" s="149" customFormat="1" ht="15.75" customHeight="1">
      <c r="A1087" s="188">
        <v>1023</v>
      </c>
      <c r="B1087" s="53" t="s">
        <v>6304</v>
      </c>
      <c r="C1087" s="29" t="s">
        <v>6302</v>
      </c>
      <c r="D1087" s="28" t="s">
        <v>271</v>
      </c>
      <c r="E1087" s="30">
        <v>1</v>
      </c>
      <c r="F1087" s="30">
        <v>10000</v>
      </c>
      <c r="G1087" s="30">
        <f t="shared" si="64"/>
        <v>12000</v>
      </c>
      <c r="H1087" s="30">
        <f t="shared" si="65"/>
        <v>18000</v>
      </c>
      <c r="I1087" s="212"/>
      <c r="J1087" s="212"/>
      <c r="K1087" s="212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</row>
    <row r="1088" spans="1:67" s="149" customFormat="1" ht="15.75" customHeight="1">
      <c r="A1088" s="36">
        <v>1024</v>
      </c>
      <c r="B1088" s="53" t="s">
        <v>5879</v>
      </c>
      <c r="C1088" s="29" t="s">
        <v>5877</v>
      </c>
      <c r="D1088" s="28" t="s">
        <v>271</v>
      </c>
      <c r="E1088" s="30">
        <v>1</v>
      </c>
      <c r="F1088" s="30">
        <v>8000</v>
      </c>
      <c r="G1088" s="30">
        <f t="shared" si="64"/>
        <v>9600</v>
      </c>
      <c r="H1088" s="30">
        <f t="shared" si="65"/>
        <v>14400</v>
      </c>
      <c r="I1088" s="212"/>
      <c r="J1088" s="212"/>
      <c r="K1088" s="212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</row>
    <row r="1089" spans="1:67" s="149" customFormat="1" ht="15.75" customHeight="1">
      <c r="A1089" s="188">
        <v>1025</v>
      </c>
      <c r="B1089" s="53" t="s">
        <v>5880</v>
      </c>
      <c r="C1089" s="29" t="s">
        <v>5878</v>
      </c>
      <c r="D1089" s="28" t="s">
        <v>271</v>
      </c>
      <c r="E1089" s="30">
        <v>1</v>
      </c>
      <c r="F1089" s="30">
        <v>6000</v>
      </c>
      <c r="G1089" s="30">
        <f>ROUND(F1089*1.2,-2)</f>
        <v>7200</v>
      </c>
      <c r="H1089" s="30">
        <f>ROUND(F1089*1.8,-2)</f>
        <v>10800</v>
      </c>
      <c r="I1089" s="212"/>
      <c r="J1089" s="212"/>
      <c r="K1089" s="212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</row>
    <row r="1090" spans="1:67" ht="31">
      <c r="A1090" s="36">
        <v>1026</v>
      </c>
      <c r="B1090" s="53" t="s">
        <v>5989</v>
      </c>
      <c r="C1090" s="29" t="s">
        <v>5990</v>
      </c>
      <c r="D1090" s="28" t="s">
        <v>271</v>
      </c>
      <c r="E1090" s="30">
        <v>1</v>
      </c>
      <c r="F1090" s="30">
        <v>8000</v>
      </c>
      <c r="G1090" s="30">
        <f>ROUND(F1090*1.2,-2)</f>
        <v>9600</v>
      </c>
      <c r="H1090" s="30">
        <f>ROUND(F1090*1.8,-2)</f>
        <v>14400</v>
      </c>
      <c r="I1090" s="212"/>
      <c r="J1090" s="212"/>
      <c r="K1090" s="212"/>
    </row>
    <row r="1091" spans="1:67" s="149" customFormat="1" ht="15.75" customHeight="1">
      <c r="A1091" s="188">
        <v>1027</v>
      </c>
      <c r="B1091" s="53" t="s">
        <v>6287</v>
      </c>
      <c r="C1091" s="29" t="s">
        <v>6285</v>
      </c>
      <c r="D1091" s="28" t="s">
        <v>271</v>
      </c>
      <c r="E1091" s="30">
        <v>1</v>
      </c>
      <c r="F1091" s="30">
        <v>8000</v>
      </c>
      <c r="G1091" s="30">
        <f t="shared" ref="G1091:G1102" si="66">ROUND(F1091*1.2,-2)</f>
        <v>9600</v>
      </c>
      <c r="H1091" s="30">
        <f t="shared" ref="H1091:H1102" si="67">ROUND(F1091*1.8,-2)</f>
        <v>14400</v>
      </c>
      <c r="I1091" s="212"/>
      <c r="J1091" s="212"/>
      <c r="K1091" s="212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</row>
    <row r="1092" spans="1:67" s="149" customFormat="1">
      <c r="A1092" s="36">
        <v>1028</v>
      </c>
      <c r="B1092" s="53" t="s">
        <v>6288</v>
      </c>
      <c r="C1092" s="29" t="s">
        <v>6722</v>
      </c>
      <c r="D1092" s="28" t="s">
        <v>271</v>
      </c>
      <c r="E1092" s="30">
        <v>1</v>
      </c>
      <c r="F1092" s="30">
        <v>10000</v>
      </c>
      <c r="G1092" s="30">
        <f t="shared" si="66"/>
        <v>12000</v>
      </c>
      <c r="H1092" s="30">
        <f t="shared" si="67"/>
        <v>18000</v>
      </c>
      <c r="I1092" s="212"/>
      <c r="J1092" s="212"/>
      <c r="K1092" s="212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</row>
    <row r="1093" spans="1:67" s="149" customFormat="1" ht="15.75" customHeight="1">
      <c r="A1093" s="188">
        <v>1029</v>
      </c>
      <c r="B1093" s="53" t="s">
        <v>6289</v>
      </c>
      <c r="C1093" s="29" t="s">
        <v>6286</v>
      </c>
      <c r="D1093" s="28" t="s">
        <v>271</v>
      </c>
      <c r="E1093" s="30">
        <v>1</v>
      </c>
      <c r="F1093" s="30">
        <v>12000</v>
      </c>
      <c r="G1093" s="30">
        <f t="shared" si="66"/>
        <v>14400</v>
      </c>
      <c r="H1093" s="30">
        <f t="shared" si="67"/>
        <v>21600</v>
      </c>
      <c r="I1093" s="212"/>
      <c r="J1093" s="212"/>
      <c r="K1093" s="212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</row>
    <row r="1094" spans="1:67" s="149" customFormat="1" ht="15.75" customHeight="1">
      <c r="A1094" s="36">
        <v>1030</v>
      </c>
      <c r="B1094" s="53" t="s">
        <v>6321</v>
      </c>
      <c r="C1094" s="29" t="s">
        <v>6319</v>
      </c>
      <c r="D1094" s="28" t="s">
        <v>271</v>
      </c>
      <c r="E1094" s="30">
        <v>1</v>
      </c>
      <c r="F1094" s="30">
        <v>6000</v>
      </c>
      <c r="G1094" s="30">
        <f t="shared" si="66"/>
        <v>7200</v>
      </c>
      <c r="H1094" s="30">
        <f t="shared" si="67"/>
        <v>10800</v>
      </c>
      <c r="I1094" s="212"/>
      <c r="J1094" s="212"/>
      <c r="K1094" s="212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</row>
    <row r="1095" spans="1:67" s="149" customFormat="1" ht="15.75" customHeight="1">
      <c r="A1095" s="188">
        <v>1031</v>
      </c>
      <c r="B1095" s="53" t="s">
        <v>6322</v>
      </c>
      <c r="C1095" s="29" t="s">
        <v>6723</v>
      </c>
      <c r="D1095" s="28" t="s">
        <v>271</v>
      </c>
      <c r="E1095" s="30">
        <v>1</v>
      </c>
      <c r="F1095" s="30">
        <v>8000</v>
      </c>
      <c r="G1095" s="30">
        <f t="shared" si="66"/>
        <v>9600</v>
      </c>
      <c r="H1095" s="30">
        <f t="shared" si="67"/>
        <v>14400</v>
      </c>
      <c r="I1095" s="212"/>
      <c r="J1095" s="212"/>
      <c r="K1095" s="212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</row>
    <row r="1096" spans="1:67" s="149" customFormat="1" ht="15.75" customHeight="1">
      <c r="A1096" s="36">
        <v>1032</v>
      </c>
      <c r="B1096" s="53" t="s">
        <v>6323</v>
      </c>
      <c r="C1096" s="29" t="s">
        <v>6320</v>
      </c>
      <c r="D1096" s="28" t="s">
        <v>271</v>
      </c>
      <c r="E1096" s="30">
        <v>1</v>
      </c>
      <c r="F1096" s="30">
        <v>10000</v>
      </c>
      <c r="G1096" s="30">
        <f t="shared" si="66"/>
        <v>12000</v>
      </c>
      <c r="H1096" s="30">
        <f t="shared" si="67"/>
        <v>18000</v>
      </c>
      <c r="I1096" s="212"/>
      <c r="J1096" s="212"/>
      <c r="K1096" s="212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</row>
    <row r="1097" spans="1:67" ht="15.75" customHeight="1">
      <c r="A1097" s="188">
        <v>1033</v>
      </c>
      <c r="B1097" s="53" t="s">
        <v>1764</v>
      </c>
      <c r="C1097" s="29" t="s">
        <v>1765</v>
      </c>
      <c r="D1097" s="28" t="s">
        <v>271</v>
      </c>
      <c r="E1097" s="30">
        <v>1</v>
      </c>
      <c r="F1097" s="30">
        <v>5500</v>
      </c>
      <c r="G1097" s="30">
        <f t="shared" si="66"/>
        <v>6600</v>
      </c>
      <c r="H1097" s="30">
        <f t="shared" si="67"/>
        <v>9900</v>
      </c>
      <c r="I1097" s="212"/>
      <c r="J1097" s="212"/>
      <c r="K1097" s="212"/>
    </row>
    <row r="1098" spans="1:67" ht="15.75" customHeight="1">
      <c r="A1098" s="36">
        <v>1034</v>
      </c>
      <c r="B1098" s="53" t="s">
        <v>1766</v>
      </c>
      <c r="C1098" s="29" t="s">
        <v>6724</v>
      </c>
      <c r="D1098" s="28" t="s">
        <v>271</v>
      </c>
      <c r="E1098" s="30">
        <v>1</v>
      </c>
      <c r="F1098" s="30">
        <v>6200</v>
      </c>
      <c r="G1098" s="30">
        <f t="shared" si="66"/>
        <v>7400</v>
      </c>
      <c r="H1098" s="30">
        <f t="shared" si="67"/>
        <v>11200</v>
      </c>
      <c r="I1098" s="212"/>
      <c r="J1098" s="212"/>
      <c r="K1098" s="212"/>
    </row>
    <row r="1099" spans="1:67" ht="15.75" customHeight="1">
      <c r="A1099" s="188">
        <v>1035</v>
      </c>
      <c r="B1099" s="53" t="s">
        <v>1767</v>
      </c>
      <c r="C1099" s="29" t="s">
        <v>1768</v>
      </c>
      <c r="D1099" s="28" t="s">
        <v>271</v>
      </c>
      <c r="E1099" s="30">
        <v>1</v>
      </c>
      <c r="F1099" s="30">
        <v>7000</v>
      </c>
      <c r="G1099" s="30">
        <f t="shared" si="66"/>
        <v>8400</v>
      </c>
      <c r="H1099" s="30">
        <f t="shared" si="67"/>
        <v>12600</v>
      </c>
      <c r="I1099" s="212"/>
      <c r="J1099" s="212"/>
      <c r="K1099" s="212"/>
    </row>
    <row r="1100" spans="1:67" ht="15.75" customHeight="1">
      <c r="A1100" s="36">
        <v>1036</v>
      </c>
      <c r="B1100" s="53" t="s">
        <v>1769</v>
      </c>
      <c r="C1100" s="29" t="s">
        <v>1770</v>
      </c>
      <c r="D1100" s="28" t="s">
        <v>271</v>
      </c>
      <c r="E1100" s="30">
        <v>1</v>
      </c>
      <c r="F1100" s="30">
        <v>4500</v>
      </c>
      <c r="G1100" s="30">
        <f t="shared" si="66"/>
        <v>5400</v>
      </c>
      <c r="H1100" s="30">
        <f t="shared" si="67"/>
        <v>8100</v>
      </c>
      <c r="I1100" s="212"/>
      <c r="J1100" s="212"/>
      <c r="K1100" s="212"/>
    </row>
    <row r="1101" spans="1:67" ht="15.75" customHeight="1">
      <c r="A1101" s="188">
        <v>1037</v>
      </c>
      <c r="B1101" s="53" t="s">
        <v>1771</v>
      </c>
      <c r="C1101" s="29" t="s">
        <v>6725</v>
      </c>
      <c r="D1101" s="28" t="s">
        <v>271</v>
      </c>
      <c r="E1101" s="30">
        <v>1</v>
      </c>
      <c r="F1101" s="30">
        <v>5200</v>
      </c>
      <c r="G1101" s="30">
        <f t="shared" si="66"/>
        <v>6200</v>
      </c>
      <c r="H1101" s="30">
        <f t="shared" si="67"/>
        <v>9400</v>
      </c>
      <c r="I1101" s="212"/>
      <c r="J1101" s="212"/>
      <c r="K1101" s="212"/>
    </row>
    <row r="1102" spans="1:67" ht="15.75" customHeight="1">
      <c r="A1102" s="36">
        <v>1038</v>
      </c>
      <c r="B1102" s="53" t="s">
        <v>1772</v>
      </c>
      <c r="C1102" s="29" t="s">
        <v>1773</v>
      </c>
      <c r="D1102" s="28" t="s">
        <v>271</v>
      </c>
      <c r="E1102" s="30">
        <v>1</v>
      </c>
      <c r="F1102" s="30">
        <v>6000</v>
      </c>
      <c r="G1102" s="30">
        <f t="shared" si="66"/>
        <v>7200</v>
      </c>
      <c r="H1102" s="30">
        <f t="shared" si="67"/>
        <v>10800</v>
      </c>
      <c r="I1102" s="212"/>
      <c r="J1102" s="212"/>
      <c r="K1102" s="212"/>
    </row>
    <row r="1103" spans="1:67" ht="31">
      <c r="A1103" s="188">
        <v>1039</v>
      </c>
      <c r="B1103" s="49" t="s">
        <v>6348</v>
      </c>
      <c r="C1103" s="50" t="s">
        <v>6347</v>
      </c>
      <c r="D1103" s="49" t="s">
        <v>271</v>
      </c>
      <c r="E1103" s="51">
        <v>1</v>
      </c>
      <c r="F1103" s="51">
        <v>4500</v>
      </c>
      <c r="G1103" s="51">
        <f>ROUND(F1103*1.2,-2)</f>
        <v>5400</v>
      </c>
      <c r="H1103" s="51">
        <f>ROUND(F1103*1.8,-2)</f>
        <v>8100</v>
      </c>
      <c r="I1103" s="212"/>
      <c r="J1103" s="212"/>
      <c r="K1103" s="212"/>
    </row>
    <row r="1104" spans="1:67" s="12" customFormat="1" ht="23.25" customHeight="1">
      <c r="A1104" s="32"/>
      <c r="B1104" s="32"/>
      <c r="C1104" s="33" t="s">
        <v>1774</v>
      </c>
      <c r="D1104" s="32"/>
      <c r="E1104" s="34"/>
      <c r="F1104" s="34"/>
      <c r="G1104" s="44"/>
      <c r="H1104" s="44"/>
      <c r="I1104" s="212"/>
      <c r="J1104" s="212"/>
      <c r="K1104" s="212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</row>
    <row r="1105" spans="1:67" s="149" customFormat="1" ht="31">
      <c r="A1105" s="36">
        <v>1040</v>
      </c>
      <c r="B1105" s="28" t="s">
        <v>1775</v>
      </c>
      <c r="C1105" s="29" t="s">
        <v>1776</v>
      </c>
      <c r="D1105" s="28" t="s">
        <v>51</v>
      </c>
      <c r="E1105" s="30">
        <v>1</v>
      </c>
      <c r="F1105" s="30">
        <v>2000</v>
      </c>
      <c r="G1105" s="30">
        <f t="shared" ref="G1105:G1125" si="68">ROUND(F1105*1.2,-2)</f>
        <v>2400</v>
      </c>
      <c r="H1105" s="30">
        <f t="shared" ref="H1105:H1125" si="69">ROUND(F1105*1.8,-2)</f>
        <v>3600</v>
      </c>
      <c r="I1105" s="212"/>
      <c r="J1105" s="212"/>
      <c r="K1105" s="212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</row>
    <row r="1106" spans="1:67" s="149" customFormat="1" ht="16.5" customHeight="1">
      <c r="A1106" s="36">
        <v>1041</v>
      </c>
      <c r="B1106" s="28" t="s">
        <v>1777</v>
      </c>
      <c r="C1106" s="29" t="s">
        <v>1778</v>
      </c>
      <c r="D1106" s="28" t="s">
        <v>51</v>
      </c>
      <c r="E1106" s="30">
        <v>1</v>
      </c>
      <c r="F1106" s="30">
        <v>1800</v>
      </c>
      <c r="G1106" s="30">
        <f t="shared" si="68"/>
        <v>2200</v>
      </c>
      <c r="H1106" s="30">
        <f t="shared" si="69"/>
        <v>3200</v>
      </c>
      <c r="I1106" s="212"/>
      <c r="J1106" s="212"/>
      <c r="K1106" s="212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</row>
    <row r="1107" spans="1:67" s="149" customFormat="1" ht="15.75" customHeight="1">
      <c r="A1107" s="36">
        <v>1042</v>
      </c>
      <c r="B1107" s="28" t="s">
        <v>1779</v>
      </c>
      <c r="C1107" s="29" t="s">
        <v>1780</v>
      </c>
      <c r="D1107" s="28" t="s">
        <v>51</v>
      </c>
      <c r="E1107" s="30">
        <v>1</v>
      </c>
      <c r="F1107" s="30">
        <v>1600</v>
      </c>
      <c r="G1107" s="30">
        <f t="shared" si="68"/>
        <v>1900</v>
      </c>
      <c r="H1107" s="30">
        <f t="shared" si="69"/>
        <v>2900</v>
      </c>
      <c r="I1107" s="212"/>
      <c r="J1107" s="212"/>
      <c r="K1107" s="212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</row>
    <row r="1108" spans="1:67" s="149" customFormat="1" ht="15.75" customHeight="1">
      <c r="A1108" s="36">
        <v>1043</v>
      </c>
      <c r="B1108" s="28" t="s">
        <v>1781</v>
      </c>
      <c r="C1108" s="29" t="s">
        <v>1782</v>
      </c>
      <c r="D1108" s="28" t="s">
        <v>51</v>
      </c>
      <c r="E1108" s="30">
        <v>1</v>
      </c>
      <c r="F1108" s="30">
        <v>1600</v>
      </c>
      <c r="G1108" s="30">
        <f t="shared" si="68"/>
        <v>1900</v>
      </c>
      <c r="H1108" s="30">
        <f t="shared" si="69"/>
        <v>2900</v>
      </c>
      <c r="I1108" s="212"/>
      <c r="J1108" s="212"/>
      <c r="K1108" s="212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</row>
    <row r="1109" spans="1:67" s="149" customFormat="1" ht="15.75" customHeight="1">
      <c r="A1109" s="36">
        <v>1044</v>
      </c>
      <c r="B1109" s="28" t="s">
        <v>1783</v>
      </c>
      <c r="C1109" s="29" t="s">
        <v>1784</v>
      </c>
      <c r="D1109" s="28" t="s">
        <v>51</v>
      </c>
      <c r="E1109" s="30">
        <v>1</v>
      </c>
      <c r="F1109" s="30">
        <v>1600</v>
      </c>
      <c r="G1109" s="30">
        <f t="shared" si="68"/>
        <v>1900</v>
      </c>
      <c r="H1109" s="30">
        <f t="shared" si="69"/>
        <v>2900</v>
      </c>
      <c r="I1109" s="212"/>
      <c r="J1109" s="212"/>
      <c r="K1109" s="212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</row>
    <row r="1110" spans="1:67" s="149" customFormat="1" ht="15.75" customHeight="1">
      <c r="A1110" s="36">
        <v>1045</v>
      </c>
      <c r="B1110" s="28" t="s">
        <v>1785</v>
      </c>
      <c r="C1110" s="29" t="s">
        <v>1786</v>
      </c>
      <c r="D1110" s="28" t="s">
        <v>51</v>
      </c>
      <c r="E1110" s="30">
        <v>1</v>
      </c>
      <c r="F1110" s="30">
        <v>1600</v>
      </c>
      <c r="G1110" s="30">
        <f t="shared" si="68"/>
        <v>1900</v>
      </c>
      <c r="H1110" s="30">
        <f t="shared" si="69"/>
        <v>2900</v>
      </c>
      <c r="I1110" s="212"/>
      <c r="J1110" s="212"/>
      <c r="K1110" s="212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</row>
    <row r="1111" spans="1:67" ht="31.5" customHeight="1">
      <c r="A1111" s="36">
        <v>1046</v>
      </c>
      <c r="B1111" s="28" t="s">
        <v>1787</v>
      </c>
      <c r="C1111" s="29" t="s">
        <v>1788</v>
      </c>
      <c r="D1111" s="28" t="s">
        <v>51</v>
      </c>
      <c r="E1111" s="30">
        <v>1</v>
      </c>
      <c r="F1111" s="30">
        <v>21630</v>
      </c>
      <c r="G1111" s="30">
        <f t="shared" si="68"/>
        <v>26000</v>
      </c>
      <c r="H1111" s="30">
        <f t="shared" si="69"/>
        <v>38900</v>
      </c>
      <c r="I1111" s="212"/>
      <c r="J1111" s="212"/>
      <c r="K1111" s="212"/>
    </row>
    <row r="1112" spans="1:67" ht="31">
      <c r="A1112" s="36">
        <v>1047</v>
      </c>
      <c r="B1112" s="28" t="s">
        <v>1789</v>
      </c>
      <c r="C1112" s="29" t="s">
        <v>7796</v>
      </c>
      <c r="D1112" s="28" t="s">
        <v>51</v>
      </c>
      <c r="E1112" s="30">
        <v>1</v>
      </c>
      <c r="F1112" s="30">
        <v>3000</v>
      </c>
      <c r="G1112" s="30">
        <f t="shared" si="68"/>
        <v>3600</v>
      </c>
      <c r="H1112" s="30">
        <f t="shared" si="69"/>
        <v>5400</v>
      </c>
      <c r="I1112" s="212"/>
      <c r="J1112" s="212"/>
      <c r="K1112" s="212"/>
    </row>
    <row r="1113" spans="1:67" ht="31">
      <c r="A1113" s="36">
        <v>1048</v>
      </c>
      <c r="B1113" s="28" t="s">
        <v>1790</v>
      </c>
      <c r="C1113" s="29" t="s">
        <v>7793</v>
      </c>
      <c r="D1113" s="28" t="s">
        <v>51</v>
      </c>
      <c r="E1113" s="30">
        <v>1</v>
      </c>
      <c r="F1113" s="30">
        <v>3000</v>
      </c>
      <c r="G1113" s="30">
        <f t="shared" si="68"/>
        <v>3600</v>
      </c>
      <c r="H1113" s="30">
        <f t="shared" si="69"/>
        <v>5400</v>
      </c>
      <c r="I1113" s="212"/>
      <c r="J1113" s="212"/>
      <c r="K1113" s="212"/>
    </row>
    <row r="1114" spans="1:67" ht="31.5" customHeight="1">
      <c r="A1114" s="36">
        <v>1049</v>
      </c>
      <c r="B1114" s="28" t="s">
        <v>6480</v>
      </c>
      <c r="C1114" s="29" t="s">
        <v>7794</v>
      </c>
      <c r="D1114" s="28" t="s">
        <v>51</v>
      </c>
      <c r="E1114" s="30">
        <v>1</v>
      </c>
      <c r="F1114" s="30">
        <v>4000</v>
      </c>
      <c r="G1114" s="30">
        <f t="shared" si="68"/>
        <v>4800</v>
      </c>
      <c r="H1114" s="30">
        <f t="shared" si="69"/>
        <v>7200</v>
      </c>
      <c r="I1114" s="212"/>
      <c r="J1114" s="212"/>
      <c r="K1114" s="212"/>
    </row>
    <row r="1115" spans="1:67" ht="15.75" customHeight="1">
      <c r="A1115" s="36">
        <v>1050</v>
      </c>
      <c r="B1115" s="28" t="s">
        <v>1791</v>
      </c>
      <c r="C1115" s="29" t="s">
        <v>1792</v>
      </c>
      <c r="D1115" s="28" t="s">
        <v>51</v>
      </c>
      <c r="E1115" s="30">
        <v>1</v>
      </c>
      <c r="F1115" s="30">
        <v>1260</v>
      </c>
      <c r="G1115" s="30">
        <f t="shared" si="68"/>
        <v>1500</v>
      </c>
      <c r="H1115" s="30">
        <f t="shared" si="69"/>
        <v>2300</v>
      </c>
      <c r="I1115" s="212"/>
      <c r="J1115" s="212"/>
      <c r="K1115" s="212"/>
    </row>
    <row r="1116" spans="1:67" ht="15.75" customHeight="1">
      <c r="A1116" s="36">
        <v>1051</v>
      </c>
      <c r="B1116" s="28" t="s">
        <v>1793</v>
      </c>
      <c r="C1116" s="29" t="s">
        <v>1794</v>
      </c>
      <c r="D1116" s="28" t="s">
        <v>51</v>
      </c>
      <c r="E1116" s="30">
        <v>1</v>
      </c>
      <c r="F1116" s="30">
        <v>2630</v>
      </c>
      <c r="G1116" s="30">
        <f t="shared" si="68"/>
        <v>3200</v>
      </c>
      <c r="H1116" s="30">
        <f t="shared" si="69"/>
        <v>4700</v>
      </c>
      <c r="I1116" s="212"/>
      <c r="J1116" s="212"/>
      <c r="K1116" s="212"/>
    </row>
    <row r="1117" spans="1:67" ht="15.75" customHeight="1">
      <c r="A1117" s="36">
        <v>1052</v>
      </c>
      <c r="B1117" s="28" t="s">
        <v>1795</v>
      </c>
      <c r="C1117" s="29" t="s">
        <v>1796</v>
      </c>
      <c r="D1117" s="28" t="s">
        <v>51</v>
      </c>
      <c r="E1117" s="30">
        <v>1</v>
      </c>
      <c r="F1117" s="30">
        <v>1680</v>
      </c>
      <c r="G1117" s="30">
        <f t="shared" si="68"/>
        <v>2000</v>
      </c>
      <c r="H1117" s="30">
        <f t="shared" si="69"/>
        <v>3000</v>
      </c>
      <c r="I1117" s="212"/>
      <c r="J1117" s="212"/>
      <c r="K1117" s="212"/>
    </row>
    <row r="1118" spans="1:67" ht="15.75" customHeight="1">
      <c r="A1118" s="36">
        <v>1053</v>
      </c>
      <c r="B1118" s="28" t="s">
        <v>1797</v>
      </c>
      <c r="C1118" s="29" t="s">
        <v>1798</v>
      </c>
      <c r="D1118" s="28" t="s">
        <v>51</v>
      </c>
      <c r="E1118" s="30">
        <v>1</v>
      </c>
      <c r="F1118" s="30">
        <v>90300</v>
      </c>
      <c r="G1118" s="30">
        <f t="shared" si="68"/>
        <v>108400</v>
      </c>
      <c r="H1118" s="30">
        <f t="shared" si="69"/>
        <v>162500</v>
      </c>
      <c r="I1118" s="212"/>
      <c r="J1118" s="212"/>
      <c r="K1118" s="212"/>
    </row>
    <row r="1119" spans="1:67" ht="15.75" customHeight="1">
      <c r="A1119" s="36">
        <v>1054</v>
      </c>
      <c r="B1119" s="28" t="s">
        <v>1799</v>
      </c>
      <c r="C1119" s="29" t="s">
        <v>1800</v>
      </c>
      <c r="D1119" s="28" t="s">
        <v>51</v>
      </c>
      <c r="E1119" s="30">
        <v>1</v>
      </c>
      <c r="F1119" s="30">
        <v>52500</v>
      </c>
      <c r="G1119" s="30">
        <f t="shared" si="68"/>
        <v>63000</v>
      </c>
      <c r="H1119" s="30">
        <f t="shared" si="69"/>
        <v>94500</v>
      </c>
      <c r="I1119" s="212"/>
      <c r="J1119" s="212"/>
      <c r="K1119" s="212"/>
    </row>
    <row r="1120" spans="1:67" ht="15.75" customHeight="1">
      <c r="A1120" s="36">
        <v>1055</v>
      </c>
      <c r="B1120" s="28" t="s">
        <v>1801</v>
      </c>
      <c r="C1120" s="29" t="s">
        <v>1802</v>
      </c>
      <c r="D1120" s="28" t="s">
        <v>51</v>
      </c>
      <c r="E1120" s="30">
        <v>1</v>
      </c>
      <c r="F1120" s="30">
        <v>136500</v>
      </c>
      <c r="G1120" s="30">
        <f t="shared" si="68"/>
        <v>163800</v>
      </c>
      <c r="H1120" s="30">
        <f t="shared" si="69"/>
        <v>245700</v>
      </c>
      <c r="I1120" s="212"/>
      <c r="J1120" s="212"/>
      <c r="K1120" s="212"/>
    </row>
    <row r="1121" spans="1:67" ht="31.5" customHeight="1">
      <c r="A1121" s="36">
        <v>1056</v>
      </c>
      <c r="B1121" s="28" t="s">
        <v>1803</v>
      </c>
      <c r="C1121" s="29" t="s">
        <v>1804</v>
      </c>
      <c r="D1121" s="28" t="s">
        <v>271</v>
      </c>
      <c r="E1121" s="30">
        <v>1</v>
      </c>
      <c r="F1121" s="30">
        <v>3680</v>
      </c>
      <c r="G1121" s="30">
        <f t="shared" si="68"/>
        <v>4400</v>
      </c>
      <c r="H1121" s="30">
        <f t="shared" si="69"/>
        <v>6600</v>
      </c>
      <c r="I1121" s="212"/>
      <c r="J1121" s="212"/>
      <c r="K1121" s="212"/>
    </row>
    <row r="1122" spans="1:67" ht="15.75" customHeight="1">
      <c r="A1122" s="36">
        <v>1057</v>
      </c>
      <c r="B1122" s="28" t="s">
        <v>1805</v>
      </c>
      <c r="C1122" s="29" t="s">
        <v>1806</v>
      </c>
      <c r="D1122" s="28" t="s">
        <v>51</v>
      </c>
      <c r="E1122" s="30">
        <v>1</v>
      </c>
      <c r="F1122" s="30">
        <v>1580</v>
      </c>
      <c r="G1122" s="30">
        <f t="shared" si="68"/>
        <v>1900</v>
      </c>
      <c r="H1122" s="30">
        <f t="shared" si="69"/>
        <v>2800</v>
      </c>
      <c r="I1122" s="212"/>
      <c r="J1122" s="212"/>
      <c r="K1122" s="212"/>
    </row>
    <row r="1123" spans="1:67" s="149" customFormat="1" ht="15.75" customHeight="1">
      <c r="A1123" s="36">
        <v>1058</v>
      </c>
      <c r="B1123" s="28" t="s">
        <v>1807</v>
      </c>
      <c r="C1123" s="29" t="s">
        <v>1808</v>
      </c>
      <c r="D1123" s="28" t="s">
        <v>271</v>
      </c>
      <c r="E1123" s="30">
        <v>1</v>
      </c>
      <c r="F1123" s="30">
        <v>5800</v>
      </c>
      <c r="G1123" s="30">
        <f t="shared" si="68"/>
        <v>7000</v>
      </c>
      <c r="H1123" s="30">
        <f t="shared" si="69"/>
        <v>10400</v>
      </c>
      <c r="I1123" s="212"/>
      <c r="J1123" s="212"/>
      <c r="K1123" s="212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</row>
    <row r="1124" spans="1:67" ht="15.75" customHeight="1">
      <c r="A1124" s="36">
        <v>1059</v>
      </c>
      <c r="B1124" s="28" t="s">
        <v>1809</v>
      </c>
      <c r="C1124" s="29" t="s">
        <v>1810</v>
      </c>
      <c r="D1124" s="28" t="s">
        <v>51</v>
      </c>
      <c r="E1124" s="30">
        <v>1</v>
      </c>
      <c r="F1124" s="30">
        <v>3680</v>
      </c>
      <c r="G1124" s="30">
        <f t="shared" si="68"/>
        <v>4400</v>
      </c>
      <c r="H1124" s="30">
        <f t="shared" si="69"/>
        <v>6600</v>
      </c>
      <c r="I1124" s="212"/>
      <c r="J1124" s="212"/>
      <c r="K1124" s="212"/>
    </row>
    <row r="1125" spans="1:67" ht="15.75" customHeight="1">
      <c r="A1125" s="36">
        <v>1060</v>
      </c>
      <c r="B1125" s="28" t="s">
        <v>1811</v>
      </c>
      <c r="C1125" s="29" t="s">
        <v>1812</v>
      </c>
      <c r="D1125" s="28" t="s">
        <v>51</v>
      </c>
      <c r="E1125" s="30">
        <v>1</v>
      </c>
      <c r="F1125" s="30">
        <v>950</v>
      </c>
      <c r="G1125" s="30">
        <f t="shared" si="68"/>
        <v>1100</v>
      </c>
      <c r="H1125" s="30">
        <f t="shared" si="69"/>
        <v>1700</v>
      </c>
      <c r="I1125" s="212"/>
      <c r="J1125" s="212"/>
      <c r="K1125" s="212"/>
    </row>
    <row r="1126" spans="1:67" s="123" customFormat="1">
      <c r="A1126" s="36">
        <v>1061</v>
      </c>
      <c r="B1126" s="28" t="s">
        <v>6542</v>
      </c>
      <c r="C1126" s="92" t="s">
        <v>6543</v>
      </c>
      <c r="D1126" s="53" t="s">
        <v>271</v>
      </c>
      <c r="E1126" s="53">
        <v>1</v>
      </c>
      <c r="F1126" s="30">
        <v>68000</v>
      </c>
      <c r="G1126" s="30">
        <f>ROUND(F1126*1.2,-2)</f>
        <v>81600</v>
      </c>
      <c r="H1126" s="30">
        <f>ROUND(F1126*1.8,-2)</f>
        <v>122400</v>
      </c>
      <c r="I1126" s="212"/>
      <c r="J1126" s="212"/>
      <c r="K1126" s="212"/>
    </row>
    <row r="1127" spans="1:67" s="12" customFormat="1" ht="24" customHeight="1">
      <c r="A1127" s="119"/>
      <c r="B1127" s="119"/>
      <c r="C1127" s="120" t="s">
        <v>1813</v>
      </c>
      <c r="D1127" s="119"/>
      <c r="E1127" s="121"/>
      <c r="F1127" s="121"/>
      <c r="G1127" s="122"/>
      <c r="H1127" s="122"/>
      <c r="I1127" s="212"/>
      <c r="J1127" s="212"/>
      <c r="K1127" s="212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</row>
    <row r="1128" spans="1:67" s="149" customFormat="1" ht="15.75" customHeight="1">
      <c r="A1128" s="36">
        <v>1062</v>
      </c>
      <c r="B1128" s="28" t="s">
        <v>1814</v>
      </c>
      <c r="C1128" s="29" t="s">
        <v>1815</v>
      </c>
      <c r="D1128" s="28" t="s">
        <v>51</v>
      </c>
      <c r="E1128" s="30">
        <v>1</v>
      </c>
      <c r="F1128" s="30">
        <v>850</v>
      </c>
      <c r="G1128" s="30">
        <f t="shared" ref="G1128:G1183" si="70">ROUND(F1128*1.2,-2)</f>
        <v>1000</v>
      </c>
      <c r="H1128" s="30">
        <f t="shared" ref="H1128:H1183" si="71">ROUND(F1128*1.8,-2)</f>
        <v>1500</v>
      </c>
      <c r="I1128" s="212"/>
      <c r="J1128" s="212"/>
      <c r="K1128" s="212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</row>
    <row r="1129" spans="1:67" ht="15.75" customHeight="1">
      <c r="A1129" s="36">
        <v>1063</v>
      </c>
      <c r="B1129" s="28" t="s">
        <v>1816</v>
      </c>
      <c r="C1129" s="29" t="s">
        <v>1817</v>
      </c>
      <c r="D1129" s="28" t="s">
        <v>51</v>
      </c>
      <c r="E1129" s="30">
        <v>1</v>
      </c>
      <c r="F1129" s="30">
        <v>1100</v>
      </c>
      <c r="G1129" s="30">
        <f t="shared" si="70"/>
        <v>1300</v>
      </c>
      <c r="H1129" s="30">
        <f t="shared" si="71"/>
        <v>2000</v>
      </c>
      <c r="I1129" s="212"/>
      <c r="J1129" s="212"/>
      <c r="K1129" s="212"/>
    </row>
    <row r="1130" spans="1:67" ht="15.75" customHeight="1">
      <c r="A1130" s="36">
        <v>1064</v>
      </c>
      <c r="B1130" s="28" t="s">
        <v>1818</v>
      </c>
      <c r="C1130" s="29" t="s">
        <v>1819</v>
      </c>
      <c r="D1130" s="28" t="s">
        <v>51</v>
      </c>
      <c r="E1130" s="30">
        <v>1</v>
      </c>
      <c r="F1130" s="30">
        <v>1800</v>
      </c>
      <c r="G1130" s="30">
        <f t="shared" si="70"/>
        <v>2200</v>
      </c>
      <c r="H1130" s="30">
        <f t="shared" si="71"/>
        <v>3200</v>
      </c>
      <c r="I1130" s="212"/>
      <c r="J1130" s="212"/>
      <c r="K1130" s="212"/>
    </row>
    <row r="1131" spans="1:67" ht="15.75" customHeight="1">
      <c r="A1131" s="36">
        <v>1065</v>
      </c>
      <c r="B1131" s="28" t="s">
        <v>1820</v>
      </c>
      <c r="C1131" s="29" t="s">
        <v>1821</v>
      </c>
      <c r="D1131" s="28" t="s">
        <v>128</v>
      </c>
      <c r="E1131" s="30">
        <v>1</v>
      </c>
      <c r="F1131" s="30">
        <v>1800</v>
      </c>
      <c r="G1131" s="30">
        <f t="shared" si="70"/>
        <v>2200</v>
      </c>
      <c r="H1131" s="30">
        <f t="shared" si="71"/>
        <v>3200</v>
      </c>
      <c r="I1131" s="212"/>
      <c r="J1131" s="212"/>
      <c r="K1131" s="212"/>
    </row>
    <row r="1132" spans="1:67" ht="15.75" customHeight="1">
      <c r="A1132" s="36">
        <v>1066</v>
      </c>
      <c r="B1132" s="28" t="s">
        <v>1822</v>
      </c>
      <c r="C1132" s="29" t="s">
        <v>1823</v>
      </c>
      <c r="D1132" s="28" t="s">
        <v>271</v>
      </c>
      <c r="E1132" s="30">
        <v>1</v>
      </c>
      <c r="F1132" s="30">
        <v>7250</v>
      </c>
      <c r="G1132" s="30">
        <f t="shared" si="70"/>
        <v>8700</v>
      </c>
      <c r="H1132" s="30">
        <f t="shared" si="71"/>
        <v>13100</v>
      </c>
      <c r="I1132" s="212"/>
      <c r="J1132" s="212"/>
      <c r="K1132" s="212"/>
    </row>
    <row r="1133" spans="1:67" ht="15.75" customHeight="1">
      <c r="A1133" s="36">
        <v>1067</v>
      </c>
      <c r="B1133" s="28" t="s">
        <v>1824</v>
      </c>
      <c r="C1133" s="29" t="s">
        <v>1825</v>
      </c>
      <c r="D1133" s="28" t="s">
        <v>51</v>
      </c>
      <c r="E1133" s="30">
        <v>1</v>
      </c>
      <c r="F1133" s="30">
        <v>2800</v>
      </c>
      <c r="G1133" s="30">
        <f t="shared" si="70"/>
        <v>3400</v>
      </c>
      <c r="H1133" s="30">
        <f t="shared" si="71"/>
        <v>5000</v>
      </c>
      <c r="I1133" s="212"/>
      <c r="J1133" s="212"/>
      <c r="K1133" s="212"/>
    </row>
    <row r="1134" spans="1:67" s="149" customFormat="1" ht="15.75" customHeight="1">
      <c r="A1134" s="36">
        <v>1068</v>
      </c>
      <c r="B1134" s="28" t="s">
        <v>1826</v>
      </c>
      <c r="C1134" s="29" t="s">
        <v>1827</v>
      </c>
      <c r="D1134" s="28" t="s">
        <v>51</v>
      </c>
      <c r="E1134" s="30">
        <v>1</v>
      </c>
      <c r="F1134" s="30">
        <v>4000</v>
      </c>
      <c r="G1134" s="30">
        <f t="shared" si="70"/>
        <v>4800</v>
      </c>
      <c r="H1134" s="30">
        <f t="shared" si="71"/>
        <v>7200</v>
      </c>
      <c r="I1134" s="212"/>
      <c r="J1134" s="212"/>
      <c r="K1134" s="212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</row>
    <row r="1135" spans="1:67" ht="15.75" customHeight="1">
      <c r="A1135" s="36">
        <v>1069</v>
      </c>
      <c r="B1135" s="28" t="s">
        <v>1828</v>
      </c>
      <c r="C1135" s="29" t="s">
        <v>1829</v>
      </c>
      <c r="D1135" s="28" t="s">
        <v>128</v>
      </c>
      <c r="E1135" s="30">
        <v>1</v>
      </c>
      <c r="F1135" s="30">
        <v>26250</v>
      </c>
      <c r="G1135" s="30">
        <f t="shared" si="70"/>
        <v>31500</v>
      </c>
      <c r="H1135" s="30">
        <f t="shared" si="71"/>
        <v>47300</v>
      </c>
      <c r="I1135" s="212"/>
      <c r="J1135" s="212"/>
      <c r="K1135" s="212"/>
    </row>
    <row r="1136" spans="1:67" ht="15.75" customHeight="1">
      <c r="A1136" s="36">
        <v>1070</v>
      </c>
      <c r="B1136" s="28" t="s">
        <v>1830</v>
      </c>
      <c r="C1136" s="29" t="s">
        <v>1831</v>
      </c>
      <c r="D1136" s="28" t="s">
        <v>51</v>
      </c>
      <c r="E1136" s="30">
        <v>1</v>
      </c>
      <c r="F1136" s="30">
        <v>1050</v>
      </c>
      <c r="G1136" s="30">
        <f t="shared" si="70"/>
        <v>1300</v>
      </c>
      <c r="H1136" s="30">
        <f t="shared" si="71"/>
        <v>1900</v>
      </c>
      <c r="I1136" s="212"/>
      <c r="J1136" s="212"/>
      <c r="K1136" s="212"/>
    </row>
    <row r="1137" spans="1:67" ht="15.75" customHeight="1">
      <c r="A1137" s="36">
        <v>1071</v>
      </c>
      <c r="B1137" s="28" t="s">
        <v>1832</v>
      </c>
      <c r="C1137" s="29" t="s">
        <v>1833</v>
      </c>
      <c r="D1137" s="28" t="s">
        <v>128</v>
      </c>
      <c r="E1137" s="30">
        <v>1</v>
      </c>
      <c r="F1137" s="30">
        <v>7770</v>
      </c>
      <c r="G1137" s="30">
        <f t="shared" si="70"/>
        <v>9300</v>
      </c>
      <c r="H1137" s="30">
        <f t="shared" si="71"/>
        <v>14000</v>
      </c>
      <c r="I1137" s="212"/>
      <c r="J1137" s="212"/>
      <c r="K1137" s="212"/>
    </row>
    <row r="1138" spans="1:67" ht="15.75" customHeight="1">
      <c r="A1138" s="36">
        <v>1072</v>
      </c>
      <c r="B1138" s="28" t="s">
        <v>1834</v>
      </c>
      <c r="C1138" s="29" t="s">
        <v>1835</v>
      </c>
      <c r="D1138" s="28" t="s">
        <v>128</v>
      </c>
      <c r="E1138" s="30">
        <v>1</v>
      </c>
      <c r="F1138" s="30">
        <v>12900</v>
      </c>
      <c r="G1138" s="30">
        <f t="shared" si="70"/>
        <v>15500</v>
      </c>
      <c r="H1138" s="30">
        <f t="shared" si="71"/>
        <v>23200</v>
      </c>
      <c r="I1138" s="212"/>
      <c r="J1138" s="212"/>
      <c r="K1138" s="212"/>
    </row>
    <row r="1139" spans="1:67" ht="15.75" customHeight="1">
      <c r="A1139" s="36">
        <v>1073</v>
      </c>
      <c r="B1139" s="28" t="s">
        <v>1836</v>
      </c>
      <c r="C1139" s="29" t="s">
        <v>1837</v>
      </c>
      <c r="D1139" s="28" t="s">
        <v>128</v>
      </c>
      <c r="E1139" s="30">
        <v>1</v>
      </c>
      <c r="F1139" s="30">
        <v>3100</v>
      </c>
      <c r="G1139" s="30">
        <f t="shared" si="70"/>
        <v>3700</v>
      </c>
      <c r="H1139" s="30">
        <f t="shared" si="71"/>
        <v>5600</v>
      </c>
      <c r="I1139" s="212"/>
      <c r="J1139" s="212"/>
      <c r="K1139" s="212"/>
    </row>
    <row r="1140" spans="1:67" s="149" customFormat="1" ht="15.75" customHeight="1">
      <c r="A1140" s="36">
        <v>1074</v>
      </c>
      <c r="B1140" s="28" t="s">
        <v>1838</v>
      </c>
      <c r="C1140" s="29" t="s">
        <v>1839</v>
      </c>
      <c r="D1140" s="28" t="s">
        <v>51</v>
      </c>
      <c r="E1140" s="30">
        <v>1</v>
      </c>
      <c r="F1140" s="30">
        <v>800</v>
      </c>
      <c r="G1140" s="30">
        <f t="shared" si="70"/>
        <v>1000</v>
      </c>
      <c r="H1140" s="30">
        <f t="shared" si="71"/>
        <v>1400</v>
      </c>
      <c r="I1140" s="212"/>
      <c r="J1140" s="212"/>
      <c r="K1140" s="212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</row>
    <row r="1141" spans="1:67" ht="15.75" customHeight="1">
      <c r="A1141" s="36">
        <v>1075</v>
      </c>
      <c r="B1141" s="28" t="s">
        <v>1840</v>
      </c>
      <c r="C1141" s="29" t="s">
        <v>1841</v>
      </c>
      <c r="D1141" s="28" t="s">
        <v>128</v>
      </c>
      <c r="E1141" s="30">
        <v>1</v>
      </c>
      <c r="F1141" s="30">
        <v>630</v>
      </c>
      <c r="G1141" s="30">
        <f t="shared" si="70"/>
        <v>800</v>
      </c>
      <c r="H1141" s="30">
        <f t="shared" si="71"/>
        <v>1100</v>
      </c>
      <c r="I1141" s="212"/>
      <c r="J1141" s="212"/>
      <c r="K1141" s="212"/>
    </row>
    <row r="1142" spans="1:67" ht="15.75" customHeight="1">
      <c r="A1142" s="36">
        <v>1076</v>
      </c>
      <c r="B1142" s="28" t="s">
        <v>1842</v>
      </c>
      <c r="C1142" s="29" t="s">
        <v>1843</v>
      </c>
      <c r="D1142" s="28" t="s">
        <v>51</v>
      </c>
      <c r="E1142" s="30">
        <v>1</v>
      </c>
      <c r="F1142" s="30">
        <v>4520</v>
      </c>
      <c r="G1142" s="30">
        <f t="shared" si="70"/>
        <v>5400</v>
      </c>
      <c r="H1142" s="30">
        <f t="shared" si="71"/>
        <v>8100</v>
      </c>
      <c r="I1142" s="212"/>
      <c r="J1142" s="212"/>
      <c r="K1142" s="212"/>
    </row>
    <row r="1143" spans="1:67" ht="15.75" customHeight="1">
      <c r="A1143" s="36">
        <v>1077</v>
      </c>
      <c r="B1143" s="28" t="s">
        <v>1844</v>
      </c>
      <c r="C1143" s="29" t="s">
        <v>1845</v>
      </c>
      <c r="D1143" s="28" t="s">
        <v>128</v>
      </c>
      <c r="E1143" s="30">
        <v>1</v>
      </c>
      <c r="F1143" s="30">
        <v>1580</v>
      </c>
      <c r="G1143" s="30">
        <f t="shared" si="70"/>
        <v>1900</v>
      </c>
      <c r="H1143" s="30">
        <f t="shared" si="71"/>
        <v>2800</v>
      </c>
      <c r="I1143" s="212"/>
      <c r="J1143" s="212"/>
      <c r="K1143" s="212"/>
    </row>
    <row r="1144" spans="1:67" ht="15.75" customHeight="1">
      <c r="A1144" s="36">
        <v>1078</v>
      </c>
      <c r="B1144" s="28" t="s">
        <v>1846</v>
      </c>
      <c r="C1144" s="29" t="s">
        <v>1847</v>
      </c>
      <c r="D1144" s="28" t="s">
        <v>51</v>
      </c>
      <c r="E1144" s="30">
        <v>1</v>
      </c>
      <c r="F1144" s="30">
        <v>1500</v>
      </c>
      <c r="G1144" s="30">
        <f t="shared" si="70"/>
        <v>1800</v>
      </c>
      <c r="H1144" s="30">
        <f t="shared" si="71"/>
        <v>2700</v>
      </c>
      <c r="I1144" s="212"/>
      <c r="J1144" s="212"/>
      <c r="K1144" s="212"/>
    </row>
    <row r="1145" spans="1:67" ht="15.75" customHeight="1">
      <c r="A1145" s="36">
        <v>1079</v>
      </c>
      <c r="B1145" s="28" t="s">
        <v>1848</v>
      </c>
      <c r="C1145" s="29" t="s">
        <v>1849</v>
      </c>
      <c r="D1145" s="28" t="s">
        <v>51</v>
      </c>
      <c r="E1145" s="30">
        <v>1</v>
      </c>
      <c r="F1145" s="30">
        <v>6500</v>
      </c>
      <c r="G1145" s="30">
        <f t="shared" si="70"/>
        <v>7800</v>
      </c>
      <c r="H1145" s="30">
        <f t="shared" si="71"/>
        <v>11700</v>
      </c>
      <c r="I1145" s="212"/>
      <c r="J1145" s="212"/>
      <c r="K1145" s="212"/>
    </row>
    <row r="1146" spans="1:67" ht="15.75" customHeight="1">
      <c r="A1146" s="36">
        <v>1080</v>
      </c>
      <c r="B1146" s="28" t="s">
        <v>1850</v>
      </c>
      <c r="C1146" s="29" t="s">
        <v>1851</v>
      </c>
      <c r="D1146" s="28" t="s">
        <v>128</v>
      </c>
      <c r="E1146" s="30">
        <v>1</v>
      </c>
      <c r="F1146" s="30">
        <v>26250</v>
      </c>
      <c r="G1146" s="30">
        <f t="shared" si="70"/>
        <v>31500</v>
      </c>
      <c r="H1146" s="30">
        <f t="shared" si="71"/>
        <v>47300</v>
      </c>
      <c r="I1146" s="212"/>
      <c r="J1146" s="212"/>
      <c r="K1146" s="212"/>
    </row>
    <row r="1147" spans="1:67" ht="15.75" customHeight="1">
      <c r="A1147" s="36">
        <v>1081</v>
      </c>
      <c r="B1147" s="28" t="s">
        <v>1852</v>
      </c>
      <c r="C1147" s="29" t="s">
        <v>1853</v>
      </c>
      <c r="D1147" s="28" t="s">
        <v>51</v>
      </c>
      <c r="E1147" s="30">
        <v>1</v>
      </c>
      <c r="F1147" s="30">
        <v>26250</v>
      </c>
      <c r="G1147" s="30">
        <f t="shared" si="70"/>
        <v>31500</v>
      </c>
      <c r="H1147" s="30">
        <f t="shared" si="71"/>
        <v>47300</v>
      </c>
      <c r="I1147" s="212"/>
      <c r="J1147" s="212"/>
      <c r="K1147" s="212"/>
    </row>
    <row r="1148" spans="1:67" ht="15.75" customHeight="1">
      <c r="A1148" s="36">
        <v>1082</v>
      </c>
      <c r="B1148" s="28" t="s">
        <v>1854</v>
      </c>
      <c r="C1148" s="29" t="s">
        <v>1855</v>
      </c>
      <c r="D1148" s="28" t="s">
        <v>51</v>
      </c>
      <c r="E1148" s="30">
        <v>1</v>
      </c>
      <c r="F1148" s="30">
        <v>26250</v>
      </c>
      <c r="G1148" s="30">
        <f t="shared" si="70"/>
        <v>31500</v>
      </c>
      <c r="H1148" s="30">
        <f t="shared" si="71"/>
        <v>47300</v>
      </c>
      <c r="I1148" s="212"/>
      <c r="J1148" s="212"/>
      <c r="K1148" s="212"/>
    </row>
    <row r="1149" spans="1:67" ht="15.75" customHeight="1">
      <c r="A1149" s="36">
        <v>1083</v>
      </c>
      <c r="B1149" s="28" t="s">
        <v>1856</v>
      </c>
      <c r="C1149" s="29" t="s">
        <v>1857</v>
      </c>
      <c r="D1149" s="28" t="s">
        <v>128</v>
      </c>
      <c r="E1149" s="30">
        <v>1</v>
      </c>
      <c r="F1149" s="30">
        <v>26250</v>
      </c>
      <c r="G1149" s="30">
        <f t="shared" si="70"/>
        <v>31500</v>
      </c>
      <c r="H1149" s="30">
        <f t="shared" si="71"/>
        <v>47300</v>
      </c>
      <c r="I1149" s="212"/>
      <c r="J1149" s="212"/>
      <c r="K1149" s="212"/>
    </row>
    <row r="1150" spans="1:67" ht="15.75" customHeight="1">
      <c r="A1150" s="36">
        <v>1084</v>
      </c>
      <c r="B1150" s="28" t="s">
        <v>1858</v>
      </c>
      <c r="C1150" s="29" t="s">
        <v>1859</v>
      </c>
      <c r="D1150" s="28" t="s">
        <v>51</v>
      </c>
      <c r="E1150" s="30">
        <v>1</v>
      </c>
      <c r="F1150" s="30">
        <v>26250</v>
      </c>
      <c r="G1150" s="30">
        <f t="shared" si="70"/>
        <v>31500</v>
      </c>
      <c r="H1150" s="30">
        <f t="shared" si="71"/>
        <v>47300</v>
      </c>
      <c r="I1150" s="212"/>
      <c r="J1150" s="212"/>
      <c r="K1150" s="212"/>
    </row>
    <row r="1151" spans="1:67" ht="15.75" customHeight="1">
      <c r="A1151" s="36">
        <v>1085</v>
      </c>
      <c r="B1151" s="28" t="s">
        <v>1860</v>
      </c>
      <c r="C1151" s="29" t="s">
        <v>1861</v>
      </c>
      <c r="D1151" s="28" t="s">
        <v>128</v>
      </c>
      <c r="E1151" s="30">
        <v>1</v>
      </c>
      <c r="F1151" s="30">
        <v>1800</v>
      </c>
      <c r="G1151" s="30">
        <f t="shared" si="70"/>
        <v>2200</v>
      </c>
      <c r="H1151" s="30">
        <f t="shared" si="71"/>
        <v>3200</v>
      </c>
      <c r="I1151" s="212"/>
      <c r="J1151" s="212"/>
      <c r="K1151" s="212"/>
    </row>
    <row r="1152" spans="1:67" ht="15.75" customHeight="1">
      <c r="A1152" s="36">
        <v>1086</v>
      </c>
      <c r="B1152" s="28" t="s">
        <v>1862</v>
      </c>
      <c r="C1152" s="29" t="s">
        <v>1863</v>
      </c>
      <c r="D1152" s="28" t="s">
        <v>51</v>
      </c>
      <c r="E1152" s="30">
        <v>1</v>
      </c>
      <c r="F1152" s="30">
        <v>1300</v>
      </c>
      <c r="G1152" s="30">
        <f t="shared" si="70"/>
        <v>1600</v>
      </c>
      <c r="H1152" s="30">
        <f t="shared" si="71"/>
        <v>2300</v>
      </c>
      <c r="I1152" s="212"/>
      <c r="J1152" s="212"/>
      <c r="K1152" s="212"/>
    </row>
    <row r="1153" spans="1:11" ht="15.75" customHeight="1">
      <c r="A1153" s="36">
        <v>1087</v>
      </c>
      <c r="B1153" s="28" t="s">
        <v>1864</v>
      </c>
      <c r="C1153" s="29" t="s">
        <v>1865</v>
      </c>
      <c r="D1153" s="28" t="s">
        <v>51</v>
      </c>
      <c r="E1153" s="30">
        <v>1</v>
      </c>
      <c r="F1153" s="30">
        <v>1800</v>
      </c>
      <c r="G1153" s="30">
        <f t="shared" si="70"/>
        <v>2200</v>
      </c>
      <c r="H1153" s="30">
        <f t="shared" si="71"/>
        <v>3200</v>
      </c>
      <c r="I1153" s="212"/>
      <c r="J1153" s="212"/>
      <c r="K1153" s="212"/>
    </row>
    <row r="1154" spans="1:11" ht="15.75" customHeight="1">
      <c r="A1154" s="36">
        <v>1088</v>
      </c>
      <c r="B1154" s="28" t="s">
        <v>1866</v>
      </c>
      <c r="C1154" s="29" t="s">
        <v>1867</v>
      </c>
      <c r="D1154" s="28" t="s">
        <v>51</v>
      </c>
      <c r="E1154" s="30">
        <v>1</v>
      </c>
      <c r="F1154" s="30">
        <v>850</v>
      </c>
      <c r="G1154" s="30">
        <f t="shared" si="70"/>
        <v>1000</v>
      </c>
      <c r="H1154" s="30">
        <f t="shared" si="71"/>
        <v>1500</v>
      </c>
      <c r="I1154" s="212"/>
      <c r="J1154" s="212"/>
      <c r="K1154" s="212"/>
    </row>
    <row r="1155" spans="1:11" ht="15.75" customHeight="1">
      <c r="A1155" s="36">
        <v>1089</v>
      </c>
      <c r="B1155" s="28" t="s">
        <v>1868</v>
      </c>
      <c r="C1155" s="29" t="s">
        <v>1869</v>
      </c>
      <c r="D1155" s="28" t="s">
        <v>51</v>
      </c>
      <c r="E1155" s="30">
        <v>1</v>
      </c>
      <c r="F1155" s="30">
        <v>1700</v>
      </c>
      <c r="G1155" s="30">
        <f t="shared" si="70"/>
        <v>2000</v>
      </c>
      <c r="H1155" s="30">
        <f t="shared" si="71"/>
        <v>3100</v>
      </c>
      <c r="I1155" s="212"/>
      <c r="J1155" s="212"/>
      <c r="K1155" s="212"/>
    </row>
    <row r="1156" spans="1:11" ht="15.75" customHeight="1">
      <c r="A1156" s="36">
        <v>1090</v>
      </c>
      <c r="B1156" s="28" t="s">
        <v>1870</v>
      </c>
      <c r="C1156" s="29" t="s">
        <v>1871</v>
      </c>
      <c r="D1156" s="28" t="s">
        <v>51</v>
      </c>
      <c r="E1156" s="30">
        <v>1</v>
      </c>
      <c r="F1156" s="30">
        <v>1300</v>
      </c>
      <c r="G1156" s="30">
        <f t="shared" si="70"/>
        <v>1600</v>
      </c>
      <c r="H1156" s="30">
        <f t="shared" si="71"/>
        <v>2300</v>
      </c>
      <c r="I1156" s="212"/>
      <c r="J1156" s="212"/>
      <c r="K1156" s="212"/>
    </row>
    <row r="1157" spans="1:11" ht="15.75" customHeight="1">
      <c r="A1157" s="36">
        <v>1091</v>
      </c>
      <c r="B1157" s="28" t="s">
        <v>1872</v>
      </c>
      <c r="C1157" s="29" t="s">
        <v>1873</v>
      </c>
      <c r="D1157" s="28" t="s">
        <v>51</v>
      </c>
      <c r="E1157" s="30">
        <v>1</v>
      </c>
      <c r="F1157" s="30">
        <v>3900</v>
      </c>
      <c r="G1157" s="30">
        <f t="shared" si="70"/>
        <v>4700</v>
      </c>
      <c r="H1157" s="30">
        <f t="shared" si="71"/>
        <v>7000</v>
      </c>
      <c r="I1157" s="212"/>
      <c r="J1157" s="212"/>
      <c r="K1157" s="212"/>
    </row>
    <row r="1158" spans="1:11" ht="15.75" customHeight="1">
      <c r="A1158" s="36">
        <v>1092</v>
      </c>
      <c r="B1158" s="28" t="s">
        <v>1874</v>
      </c>
      <c r="C1158" s="29" t="s">
        <v>1875</v>
      </c>
      <c r="D1158" s="28" t="s">
        <v>128</v>
      </c>
      <c r="E1158" s="30">
        <v>1</v>
      </c>
      <c r="F1158" s="30">
        <v>3400</v>
      </c>
      <c r="G1158" s="30">
        <f t="shared" si="70"/>
        <v>4100</v>
      </c>
      <c r="H1158" s="30">
        <f t="shared" si="71"/>
        <v>6100</v>
      </c>
      <c r="I1158" s="212"/>
      <c r="J1158" s="212"/>
      <c r="K1158" s="212"/>
    </row>
    <row r="1159" spans="1:11" ht="15.75" customHeight="1">
      <c r="A1159" s="36">
        <v>1093</v>
      </c>
      <c r="B1159" s="28" t="s">
        <v>1876</v>
      </c>
      <c r="C1159" s="29" t="s">
        <v>1877</v>
      </c>
      <c r="D1159" s="28" t="s">
        <v>51</v>
      </c>
      <c r="E1159" s="30">
        <v>1</v>
      </c>
      <c r="F1159" s="30">
        <v>1500</v>
      </c>
      <c r="G1159" s="30">
        <f t="shared" si="70"/>
        <v>1800</v>
      </c>
      <c r="H1159" s="30">
        <f t="shared" si="71"/>
        <v>2700</v>
      </c>
      <c r="I1159" s="212"/>
      <c r="J1159" s="212"/>
      <c r="K1159" s="212"/>
    </row>
    <row r="1160" spans="1:11" ht="15.75" customHeight="1">
      <c r="A1160" s="36">
        <v>1094</v>
      </c>
      <c r="B1160" s="28" t="s">
        <v>1878</v>
      </c>
      <c r="C1160" s="29" t="s">
        <v>1879</v>
      </c>
      <c r="D1160" s="28" t="s">
        <v>51</v>
      </c>
      <c r="E1160" s="30">
        <v>1</v>
      </c>
      <c r="F1160" s="30">
        <v>26250</v>
      </c>
      <c r="G1160" s="30">
        <f t="shared" si="70"/>
        <v>31500</v>
      </c>
      <c r="H1160" s="30">
        <f t="shared" si="71"/>
        <v>47300</v>
      </c>
      <c r="I1160" s="212"/>
      <c r="J1160" s="212"/>
      <c r="K1160" s="212"/>
    </row>
    <row r="1161" spans="1:11" ht="15.75" customHeight="1">
      <c r="A1161" s="36">
        <v>1095</v>
      </c>
      <c r="B1161" s="28" t="s">
        <v>1880</v>
      </c>
      <c r="C1161" s="29" t="s">
        <v>1881</v>
      </c>
      <c r="D1161" s="28" t="s">
        <v>128</v>
      </c>
      <c r="E1161" s="30">
        <v>1</v>
      </c>
      <c r="F1161" s="30">
        <v>2100</v>
      </c>
      <c r="G1161" s="30">
        <f t="shared" si="70"/>
        <v>2500</v>
      </c>
      <c r="H1161" s="30">
        <f t="shared" si="71"/>
        <v>3800</v>
      </c>
      <c r="I1161" s="212"/>
      <c r="J1161" s="212"/>
      <c r="K1161" s="212"/>
    </row>
    <row r="1162" spans="1:11" ht="20.25" customHeight="1">
      <c r="A1162" s="36">
        <v>1096</v>
      </c>
      <c r="B1162" s="28" t="s">
        <v>1882</v>
      </c>
      <c r="C1162" s="29" t="s">
        <v>1883</v>
      </c>
      <c r="D1162" s="28" t="s">
        <v>51</v>
      </c>
      <c r="E1162" s="30">
        <v>1</v>
      </c>
      <c r="F1162" s="30">
        <v>2800</v>
      </c>
      <c r="G1162" s="30">
        <f t="shared" si="70"/>
        <v>3400</v>
      </c>
      <c r="H1162" s="30">
        <f t="shared" si="71"/>
        <v>5000</v>
      </c>
      <c r="I1162" s="212"/>
      <c r="J1162" s="212"/>
      <c r="K1162" s="212"/>
    </row>
    <row r="1163" spans="1:11" ht="15.75" customHeight="1">
      <c r="A1163" s="36">
        <v>1097</v>
      </c>
      <c r="B1163" s="28" t="s">
        <v>1884</v>
      </c>
      <c r="C1163" s="29" t="s">
        <v>1885</v>
      </c>
      <c r="D1163" s="28" t="s">
        <v>128</v>
      </c>
      <c r="E1163" s="30">
        <v>1</v>
      </c>
      <c r="F1163" s="30">
        <v>26250</v>
      </c>
      <c r="G1163" s="30">
        <f t="shared" si="70"/>
        <v>31500</v>
      </c>
      <c r="H1163" s="30">
        <f t="shared" si="71"/>
        <v>47300</v>
      </c>
      <c r="I1163" s="212"/>
      <c r="J1163" s="212"/>
      <c r="K1163" s="212"/>
    </row>
    <row r="1164" spans="1:11" ht="15.75" customHeight="1">
      <c r="A1164" s="36">
        <v>1098</v>
      </c>
      <c r="B1164" s="28" t="s">
        <v>1886</v>
      </c>
      <c r="C1164" s="29" t="s">
        <v>1887</v>
      </c>
      <c r="D1164" s="28" t="s">
        <v>128</v>
      </c>
      <c r="E1164" s="30">
        <v>1</v>
      </c>
      <c r="F1164" s="30">
        <v>26250</v>
      </c>
      <c r="G1164" s="30">
        <f t="shared" si="70"/>
        <v>31500</v>
      </c>
      <c r="H1164" s="30">
        <f t="shared" si="71"/>
        <v>47300</v>
      </c>
      <c r="I1164" s="212"/>
      <c r="J1164" s="212"/>
      <c r="K1164" s="212"/>
    </row>
    <row r="1165" spans="1:11" ht="15.75" customHeight="1">
      <c r="A1165" s="36">
        <v>1099</v>
      </c>
      <c r="B1165" s="28" t="s">
        <v>1888</v>
      </c>
      <c r="C1165" s="29" t="s">
        <v>1889</v>
      </c>
      <c r="D1165" s="28" t="s">
        <v>51</v>
      </c>
      <c r="E1165" s="30">
        <v>1</v>
      </c>
      <c r="F1165" s="30">
        <v>2500</v>
      </c>
      <c r="G1165" s="30">
        <f t="shared" si="70"/>
        <v>3000</v>
      </c>
      <c r="H1165" s="30">
        <f t="shared" si="71"/>
        <v>4500</v>
      </c>
      <c r="I1165" s="212"/>
      <c r="J1165" s="212"/>
      <c r="K1165" s="212"/>
    </row>
    <row r="1166" spans="1:11" ht="15.75" customHeight="1">
      <c r="A1166" s="36">
        <v>1100</v>
      </c>
      <c r="B1166" s="28" t="s">
        <v>1890</v>
      </c>
      <c r="C1166" s="29" t="s">
        <v>1891</v>
      </c>
      <c r="D1166" s="28" t="s">
        <v>51</v>
      </c>
      <c r="E1166" s="30">
        <v>1</v>
      </c>
      <c r="F1166" s="30">
        <v>4000</v>
      </c>
      <c r="G1166" s="30">
        <f t="shared" si="70"/>
        <v>4800</v>
      </c>
      <c r="H1166" s="30">
        <f t="shared" si="71"/>
        <v>7200</v>
      </c>
      <c r="I1166" s="212"/>
      <c r="J1166" s="212"/>
      <c r="K1166" s="212"/>
    </row>
    <row r="1167" spans="1:11" ht="15.75" customHeight="1">
      <c r="A1167" s="36">
        <v>1101</v>
      </c>
      <c r="B1167" s="28" t="s">
        <v>1892</v>
      </c>
      <c r="C1167" s="29" t="s">
        <v>1893</v>
      </c>
      <c r="D1167" s="28" t="s">
        <v>51</v>
      </c>
      <c r="E1167" s="30">
        <v>1</v>
      </c>
      <c r="F1167" s="30">
        <v>1160</v>
      </c>
      <c r="G1167" s="30">
        <f t="shared" si="70"/>
        <v>1400</v>
      </c>
      <c r="H1167" s="30">
        <f t="shared" si="71"/>
        <v>2100</v>
      </c>
      <c r="I1167" s="212"/>
      <c r="J1167" s="212"/>
      <c r="K1167" s="212"/>
    </row>
    <row r="1168" spans="1:11" ht="15.75" customHeight="1">
      <c r="A1168" s="36">
        <v>1102</v>
      </c>
      <c r="B1168" s="28" t="s">
        <v>1894</v>
      </c>
      <c r="C1168" s="29" t="s">
        <v>1895</v>
      </c>
      <c r="D1168" s="28" t="s">
        <v>128</v>
      </c>
      <c r="E1168" s="30">
        <v>1</v>
      </c>
      <c r="F1168" s="30">
        <v>3000</v>
      </c>
      <c r="G1168" s="30">
        <f t="shared" si="70"/>
        <v>3600</v>
      </c>
      <c r="H1168" s="30">
        <f t="shared" si="71"/>
        <v>5400</v>
      </c>
      <c r="I1168" s="212"/>
      <c r="J1168" s="212"/>
      <c r="K1168" s="212"/>
    </row>
    <row r="1169" spans="1:67" s="149" customFormat="1" ht="15.75" customHeight="1">
      <c r="A1169" s="36">
        <v>1103</v>
      </c>
      <c r="B1169" s="28" t="s">
        <v>1896</v>
      </c>
      <c r="C1169" s="29" t="s">
        <v>1897</v>
      </c>
      <c r="D1169" s="28" t="s">
        <v>51</v>
      </c>
      <c r="E1169" s="30">
        <v>1</v>
      </c>
      <c r="F1169" s="30">
        <v>2300</v>
      </c>
      <c r="G1169" s="30">
        <f t="shared" si="70"/>
        <v>2800</v>
      </c>
      <c r="H1169" s="30">
        <f t="shared" si="71"/>
        <v>4100</v>
      </c>
      <c r="I1169" s="212"/>
      <c r="J1169" s="212"/>
      <c r="K1169" s="212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</row>
    <row r="1170" spans="1:67" ht="15.75" customHeight="1">
      <c r="A1170" s="36">
        <v>1104</v>
      </c>
      <c r="B1170" s="28" t="s">
        <v>1898</v>
      </c>
      <c r="C1170" s="29" t="s">
        <v>1899</v>
      </c>
      <c r="D1170" s="28" t="s">
        <v>271</v>
      </c>
      <c r="E1170" s="30">
        <v>1</v>
      </c>
      <c r="F1170" s="30">
        <v>26250</v>
      </c>
      <c r="G1170" s="30">
        <f t="shared" si="70"/>
        <v>31500</v>
      </c>
      <c r="H1170" s="30">
        <f t="shared" si="71"/>
        <v>47300</v>
      </c>
      <c r="I1170" s="212"/>
      <c r="J1170" s="212"/>
      <c r="K1170" s="212"/>
    </row>
    <row r="1171" spans="1:67" ht="15.75" customHeight="1">
      <c r="A1171" s="36">
        <v>1105</v>
      </c>
      <c r="B1171" s="28" t="s">
        <v>1900</v>
      </c>
      <c r="C1171" s="29" t="s">
        <v>1901</v>
      </c>
      <c r="D1171" s="28" t="s">
        <v>51</v>
      </c>
      <c r="E1171" s="30">
        <v>1</v>
      </c>
      <c r="F1171" s="30">
        <v>950</v>
      </c>
      <c r="G1171" s="30">
        <f t="shared" si="70"/>
        <v>1100</v>
      </c>
      <c r="H1171" s="30">
        <f t="shared" si="71"/>
        <v>1700</v>
      </c>
      <c r="I1171" s="212"/>
      <c r="J1171" s="212"/>
      <c r="K1171" s="212"/>
    </row>
    <row r="1172" spans="1:67" ht="15.75" customHeight="1">
      <c r="A1172" s="36">
        <v>1106</v>
      </c>
      <c r="B1172" s="28" t="s">
        <v>1902</v>
      </c>
      <c r="C1172" s="29" t="s">
        <v>1903</v>
      </c>
      <c r="D1172" s="28" t="s">
        <v>128</v>
      </c>
      <c r="E1172" s="30">
        <v>1</v>
      </c>
      <c r="F1172" s="30">
        <v>1680</v>
      </c>
      <c r="G1172" s="30">
        <f t="shared" si="70"/>
        <v>2000</v>
      </c>
      <c r="H1172" s="30">
        <f t="shared" si="71"/>
        <v>3000</v>
      </c>
      <c r="I1172" s="212"/>
      <c r="J1172" s="212"/>
      <c r="K1172" s="212"/>
    </row>
    <row r="1173" spans="1:67" ht="15.75" customHeight="1">
      <c r="A1173" s="36">
        <v>1107</v>
      </c>
      <c r="B1173" s="28" t="s">
        <v>1904</v>
      </c>
      <c r="C1173" s="29" t="s">
        <v>1905</v>
      </c>
      <c r="D1173" s="28" t="s">
        <v>128</v>
      </c>
      <c r="E1173" s="30">
        <v>1</v>
      </c>
      <c r="F1173" s="30">
        <v>9000</v>
      </c>
      <c r="G1173" s="30">
        <f t="shared" si="70"/>
        <v>10800</v>
      </c>
      <c r="H1173" s="30">
        <f t="shared" si="71"/>
        <v>16200</v>
      </c>
      <c r="I1173" s="212"/>
      <c r="J1173" s="212"/>
      <c r="K1173" s="212"/>
    </row>
    <row r="1174" spans="1:67" ht="15.75" customHeight="1">
      <c r="A1174" s="36">
        <v>1108</v>
      </c>
      <c r="B1174" s="28" t="s">
        <v>1906</v>
      </c>
      <c r="C1174" s="29" t="s">
        <v>1907</v>
      </c>
      <c r="D1174" s="28" t="s">
        <v>51</v>
      </c>
      <c r="E1174" s="30">
        <v>1</v>
      </c>
      <c r="F1174" s="30">
        <v>1300</v>
      </c>
      <c r="G1174" s="30">
        <f t="shared" si="70"/>
        <v>1600</v>
      </c>
      <c r="H1174" s="30">
        <f t="shared" si="71"/>
        <v>2300</v>
      </c>
      <c r="I1174" s="212"/>
      <c r="J1174" s="212"/>
      <c r="K1174" s="212"/>
    </row>
    <row r="1175" spans="1:67" ht="15.75" customHeight="1">
      <c r="A1175" s="36">
        <v>1109</v>
      </c>
      <c r="B1175" s="28" t="s">
        <v>1908</v>
      </c>
      <c r="C1175" s="29" t="s">
        <v>1909</v>
      </c>
      <c r="D1175" s="28" t="s">
        <v>51</v>
      </c>
      <c r="E1175" s="30">
        <v>1</v>
      </c>
      <c r="F1175" s="30">
        <v>1600</v>
      </c>
      <c r="G1175" s="30">
        <f t="shared" si="70"/>
        <v>1900</v>
      </c>
      <c r="H1175" s="30">
        <f t="shared" si="71"/>
        <v>2900</v>
      </c>
      <c r="I1175" s="212"/>
      <c r="J1175" s="212"/>
      <c r="K1175" s="212"/>
    </row>
    <row r="1176" spans="1:67" ht="15.75" customHeight="1">
      <c r="A1176" s="36">
        <v>1110</v>
      </c>
      <c r="B1176" s="28" t="s">
        <v>1910</v>
      </c>
      <c r="C1176" s="29" t="s">
        <v>1911</v>
      </c>
      <c r="D1176" s="28" t="s">
        <v>271</v>
      </c>
      <c r="E1176" s="30">
        <v>1</v>
      </c>
      <c r="F1176" s="30">
        <v>3360</v>
      </c>
      <c r="G1176" s="30">
        <f t="shared" si="70"/>
        <v>4000</v>
      </c>
      <c r="H1176" s="30">
        <f t="shared" si="71"/>
        <v>6000</v>
      </c>
      <c r="I1176" s="212"/>
      <c r="J1176" s="212"/>
      <c r="K1176" s="212"/>
    </row>
    <row r="1177" spans="1:67" ht="15.75" customHeight="1">
      <c r="A1177" s="36">
        <v>1111</v>
      </c>
      <c r="B1177" s="28" t="s">
        <v>1912</v>
      </c>
      <c r="C1177" s="29" t="s">
        <v>1913</v>
      </c>
      <c r="D1177" s="28" t="s">
        <v>271</v>
      </c>
      <c r="E1177" s="30">
        <v>1</v>
      </c>
      <c r="F1177" s="30">
        <v>3050</v>
      </c>
      <c r="G1177" s="30">
        <f t="shared" si="70"/>
        <v>3700</v>
      </c>
      <c r="H1177" s="30">
        <f t="shared" si="71"/>
        <v>5500</v>
      </c>
      <c r="I1177" s="212"/>
      <c r="J1177" s="212"/>
      <c r="K1177" s="212"/>
    </row>
    <row r="1178" spans="1:67" ht="31.5" customHeight="1">
      <c r="A1178" s="36">
        <v>1112</v>
      </c>
      <c r="B1178" s="28" t="s">
        <v>1914</v>
      </c>
      <c r="C1178" s="29" t="s">
        <v>1915</v>
      </c>
      <c r="D1178" s="28" t="s">
        <v>271</v>
      </c>
      <c r="E1178" s="30">
        <v>1</v>
      </c>
      <c r="F1178" s="30">
        <v>22500</v>
      </c>
      <c r="G1178" s="30">
        <f t="shared" si="70"/>
        <v>27000</v>
      </c>
      <c r="H1178" s="30">
        <f t="shared" si="71"/>
        <v>40500</v>
      </c>
      <c r="I1178" s="212"/>
      <c r="J1178" s="212"/>
      <c r="K1178" s="212"/>
    </row>
    <row r="1179" spans="1:67" ht="31.5" customHeight="1">
      <c r="A1179" s="36">
        <v>1113</v>
      </c>
      <c r="B1179" s="28" t="s">
        <v>1916</v>
      </c>
      <c r="C1179" s="29" t="s">
        <v>1917</v>
      </c>
      <c r="D1179" s="28" t="s">
        <v>271</v>
      </c>
      <c r="E1179" s="30">
        <v>1</v>
      </c>
      <c r="F1179" s="30">
        <v>25800</v>
      </c>
      <c r="G1179" s="30">
        <f t="shared" si="70"/>
        <v>31000</v>
      </c>
      <c r="H1179" s="30">
        <f t="shared" si="71"/>
        <v>46400</v>
      </c>
      <c r="I1179" s="212"/>
      <c r="J1179" s="212"/>
      <c r="K1179" s="212"/>
    </row>
    <row r="1180" spans="1:67" ht="31.5" customHeight="1">
      <c r="A1180" s="36">
        <v>1114</v>
      </c>
      <c r="B1180" s="28" t="s">
        <v>1918</v>
      </c>
      <c r="C1180" s="29" t="s">
        <v>1919</v>
      </c>
      <c r="D1180" s="28" t="s">
        <v>51</v>
      </c>
      <c r="E1180" s="30">
        <v>1</v>
      </c>
      <c r="F1180" s="30">
        <v>3150</v>
      </c>
      <c r="G1180" s="30">
        <f t="shared" si="70"/>
        <v>3800</v>
      </c>
      <c r="H1180" s="30">
        <f t="shared" si="71"/>
        <v>5700</v>
      </c>
      <c r="I1180" s="212"/>
      <c r="J1180" s="212"/>
      <c r="K1180" s="212"/>
    </row>
    <row r="1181" spans="1:67" ht="15.75" customHeight="1">
      <c r="A1181" s="36">
        <v>1115</v>
      </c>
      <c r="B1181" s="28" t="s">
        <v>1920</v>
      </c>
      <c r="C1181" s="29" t="s">
        <v>1921</v>
      </c>
      <c r="D1181" s="28" t="s">
        <v>271</v>
      </c>
      <c r="E1181" s="30">
        <v>1</v>
      </c>
      <c r="F1181" s="30">
        <v>5250</v>
      </c>
      <c r="G1181" s="30">
        <f t="shared" si="70"/>
        <v>6300</v>
      </c>
      <c r="H1181" s="30">
        <f t="shared" si="71"/>
        <v>9500</v>
      </c>
      <c r="I1181" s="212"/>
      <c r="J1181" s="212"/>
      <c r="K1181" s="212"/>
    </row>
    <row r="1182" spans="1:67" ht="15.75" customHeight="1">
      <c r="A1182" s="36">
        <v>1116</v>
      </c>
      <c r="B1182" s="28" t="s">
        <v>1922</v>
      </c>
      <c r="C1182" s="29" t="s">
        <v>1923</v>
      </c>
      <c r="D1182" s="28" t="s">
        <v>51</v>
      </c>
      <c r="E1182" s="30">
        <v>1</v>
      </c>
      <c r="F1182" s="30">
        <v>4100</v>
      </c>
      <c r="G1182" s="30">
        <f t="shared" si="70"/>
        <v>4900</v>
      </c>
      <c r="H1182" s="30">
        <f t="shared" si="71"/>
        <v>7400</v>
      </c>
      <c r="I1182" s="212"/>
      <c r="J1182" s="212"/>
      <c r="K1182" s="212"/>
    </row>
    <row r="1183" spans="1:67" ht="15.75" customHeight="1">
      <c r="A1183" s="36">
        <v>1117</v>
      </c>
      <c r="B1183" s="28" t="s">
        <v>1924</v>
      </c>
      <c r="C1183" s="29" t="s">
        <v>1925</v>
      </c>
      <c r="D1183" s="28" t="s">
        <v>51</v>
      </c>
      <c r="E1183" s="30">
        <v>1</v>
      </c>
      <c r="F1183" s="30">
        <v>2210</v>
      </c>
      <c r="G1183" s="30">
        <f t="shared" si="70"/>
        <v>2700</v>
      </c>
      <c r="H1183" s="30">
        <f t="shared" si="71"/>
        <v>4000</v>
      </c>
      <c r="I1183" s="212"/>
      <c r="J1183" s="212"/>
      <c r="K1183" s="212"/>
    </row>
    <row r="1184" spans="1:67" ht="15.75" customHeight="1">
      <c r="A1184" s="36">
        <v>1118</v>
      </c>
      <c r="B1184" s="28" t="s">
        <v>1926</v>
      </c>
      <c r="C1184" s="29" t="s">
        <v>1927</v>
      </c>
      <c r="D1184" s="28" t="s">
        <v>51</v>
      </c>
      <c r="E1184" s="30">
        <v>1</v>
      </c>
      <c r="F1184" s="30">
        <v>4520</v>
      </c>
      <c r="G1184" s="30">
        <f t="shared" ref="G1184:G1195" si="72">ROUND(F1184*1.2,-2)</f>
        <v>5400</v>
      </c>
      <c r="H1184" s="30">
        <f t="shared" ref="H1184:H1195" si="73">ROUND(F1184*1.8,-2)</f>
        <v>8100</v>
      </c>
      <c r="I1184" s="212"/>
      <c r="J1184" s="212"/>
      <c r="K1184" s="212"/>
    </row>
    <row r="1185" spans="1:67" ht="15.75" customHeight="1">
      <c r="A1185" s="36">
        <v>1119</v>
      </c>
      <c r="B1185" s="28" t="s">
        <v>1928</v>
      </c>
      <c r="C1185" s="29" t="s">
        <v>1929</v>
      </c>
      <c r="D1185" s="28" t="s">
        <v>51</v>
      </c>
      <c r="E1185" s="30">
        <v>1</v>
      </c>
      <c r="F1185" s="30">
        <v>4520</v>
      </c>
      <c r="G1185" s="30">
        <f t="shared" si="72"/>
        <v>5400</v>
      </c>
      <c r="H1185" s="30">
        <f t="shared" si="73"/>
        <v>8100</v>
      </c>
      <c r="I1185" s="212"/>
      <c r="J1185" s="212"/>
      <c r="K1185" s="212"/>
    </row>
    <row r="1186" spans="1:67" ht="15.75" customHeight="1">
      <c r="A1186" s="36">
        <v>1120</v>
      </c>
      <c r="B1186" s="28" t="s">
        <v>1930</v>
      </c>
      <c r="C1186" s="29" t="s">
        <v>1931</v>
      </c>
      <c r="D1186" s="28" t="s">
        <v>51</v>
      </c>
      <c r="E1186" s="30">
        <v>1</v>
      </c>
      <c r="F1186" s="30">
        <v>5250</v>
      </c>
      <c r="G1186" s="30">
        <f t="shared" si="72"/>
        <v>6300</v>
      </c>
      <c r="H1186" s="30">
        <f t="shared" si="73"/>
        <v>9500</v>
      </c>
      <c r="I1186" s="212"/>
      <c r="J1186" s="212"/>
      <c r="K1186" s="212"/>
    </row>
    <row r="1187" spans="1:67" s="149" customFormat="1" ht="15.75" customHeight="1">
      <c r="A1187" s="36">
        <v>1121</v>
      </c>
      <c r="B1187" s="28" t="s">
        <v>1932</v>
      </c>
      <c r="C1187" s="29" t="s">
        <v>1933</v>
      </c>
      <c r="D1187" s="28" t="s">
        <v>51</v>
      </c>
      <c r="E1187" s="30">
        <v>1</v>
      </c>
      <c r="F1187" s="30">
        <v>950</v>
      </c>
      <c r="G1187" s="30">
        <f t="shared" si="72"/>
        <v>1100</v>
      </c>
      <c r="H1187" s="30">
        <f t="shared" si="73"/>
        <v>1700</v>
      </c>
      <c r="I1187" s="212"/>
      <c r="J1187" s="212"/>
      <c r="K1187" s="212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</row>
    <row r="1188" spans="1:67" ht="15.75" customHeight="1">
      <c r="A1188" s="36">
        <v>1122</v>
      </c>
      <c r="B1188" s="28" t="s">
        <v>1934</v>
      </c>
      <c r="C1188" s="29" t="s">
        <v>1935</v>
      </c>
      <c r="D1188" s="28" t="s">
        <v>128</v>
      </c>
      <c r="E1188" s="30">
        <v>1</v>
      </c>
      <c r="F1188" s="30">
        <v>3150</v>
      </c>
      <c r="G1188" s="30">
        <f t="shared" si="72"/>
        <v>3800</v>
      </c>
      <c r="H1188" s="30">
        <f t="shared" si="73"/>
        <v>5700</v>
      </c>
      <c r="I1188" s="212"/>
      <c r="J1188" s="212"/>
      <c r="K1188" s="212"/>
    </row>
    <row r="1189" spans="1:67" ht="15.75" customHeight="1">
      <c r="A1189" s="36">
        <v>1123</v>
      </c>
      <c r="B1189" s="28" t="s">
        <v>1936</v>
      </c>
      <c r="C1189" s="29" t="s">
        <v>1937</v>
      </c>
      <c r="D1189" s="28" t="s">
        <v>128</v>
      </c>
      <c r="E1189" s="30">
        <v>1</v>
      </c>
      <c r="F1189" s="30">
        <v>3150</v>
      </c>
      <c r="G1189" s="30">
        <f t="shared" si="72"/>
        <v>3800</v>
      </c>
      <c r="H1189" s="30">
        <f t="shared" si="73"/>
        <v>5700</v>
      </c>
      <c r="I1189" s="212"/>
      <c r="J1189" s="212"/>
      <c r="K1189" s="212"/>
    </row>
    <row r="1190" spans="1:67" s="149" customFormat="1" ht="15.75" customHeight="1">
      <c r="A1190" s="36">
        <v>1124</v>
      </c>
      <c r="B1190" s="28" t="s">
        <v>1938</v>
      </c>
      <c r="C1190" s="29" t="s">
        <v>1939</v>
      </c>
      <c r="D1190" s="28" t="s">
        <v>51</v>
      </c>
      <c r="E1190" s="30">
        <v>1</v>
      </c>
      <c r="F1190" s="30">
        <v>2500</v>
      </c>
      <c r="G1190" s="30">
        <f t="shared" si="72"/>
        <v>3000</v>
      </c>
      <c r="H1190" s="30">
        <f t="shared" si="73"/>
        <v>4500</v>
      </c>
      <c r="I1190" s="212"/>
      <c r="J1190" s="212"/>
      <c r="K1190" s="212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</row>
    <row r="1191" spans="1:67" ht="15.75" customHeight="1">
      <c r="A1191" s="36">
        <v>1125</v>
      </c>
      <c r="B1191" s="28" t="s">
        <v>1940</v>
      </c>
      <c r="C1191" s="29" t="s">
        <v>1941</v>
      </c>
      <c r="D1191" s="28" t="s">
        <v>128</v>
      </c>
      <c r="E1191" s="30">
        <v>1</v>
      </c>
      <c r="F1191" s="30">
        <v>2100</v>
      </c>
      <c r="G1191" s="30">
        <f t="shared" si="72"/>
        <v>2500</v>
      </c>
      <c r="H1191" s="30">
        <f t="shared" si="73"/>
        <v>3800</v>
      </c>
      <c r="I1191" s="212"/>
      <c r="J1191" s="212"/>
      <c r="K1191" s="212"/>
    </row>
    <row r="1192" spans="1:67" ht="15.75" customHeight="1">
      <c r="A1192" s="36">
        <v>1126</v>
      </c>
      <c r="B1192" s="28" t="s">
        <v>5817</v>
      </c>
      <c r="C1192" s="29" t="s">
        <v>1942</v>
      </c>
      <c r="D1192" s="28" t="s">
        <v>51</v>
      </c>
      <c r="E1192" s="30">
        <v>1</v>
      </c>
      <c r="F1192" s="30">
        <v>5700</v>
      </c>
      <c r="G1192" s="30">
        <f t="shared" si="72"/>
        <v>6800</v>
      </c>
      <c r="H1192" s="30">
        <f t="shared" si="73"/>
        <v>10300</v>
      </c>
      <c r="I1192" s="212"/>
      <c r="J1192" s="212"/>
      <c r="K1192" s="212"/>
    </row>
    <row r="1193" spans="1:67" ht="15.75" customHeight="1">
      <c r="A1193" s="36">
        <v>1127</v>
      </c>
      <c r="B1193" s="28" t="s">
        <v>1943</v>
      </c>
      <c r="C1193" s="29" t="s">
        <v>1944</v>
      </c>
      <c r="D1193" s="28" t="s">
        <v>271</v>
      </c>
      <c r="E1193" s="30">
        <v>1</v>
      </c>
      <c r="F1193" s="30">
        <v>4200</v>
      </c>
      <c r="G1193" s="30">
        <f t="shared" si="72"/>
        <v>5000</v>
      </c>
      <c r="H1193" s="30">
        <f t="shared" si="73"/>
        <v>7600</v>
      </c>
      <c r="I1193" s="212"/>
      <c r="J1193" s="212"/>
      <c r="K1193" s="212"/>
    </row>
    <row r="1194" spans="1:67" ht="15.75" customHeight="1">
      <c r="A1194" s="36">
        <v>1128</v>
      </c>
      <c r="B1194" s="28" t="s">
        <v>1945</v>
      </c>
      <c r="C1194" s="29" t="s">
        <v>1946</v>
      </c>
      <c r="D1194" s="28" t="s">
        <v>271</v>
      </c>
      <c r="E1194" s="30">
        <v>1</v>
      </c>
      <c r="F1194" s="30">
        <v>5250</v>
      </c>
      <c r="G1194" s="30">
        <f t="shared" si="72"/>
        <v>6300</v>
      </c>
      <c r="H1194" s="30">
        <f t="shared" si="73"/>
        <v>9500</v>
      </c>
      <c r="I1194" s="212"/>
      <c r="J1194" s="212"/>
      <c r="K1194" s="212"/>
    </row>
    <row r="1195" spans="1:67" ht="15.75" customHeight="1">
      <c r="A1195" s="36">
        <v>1129</v>
      </c>
      <c r="B1195" s="28" t="s">
        <v>6740</v>
      </c>
      <c r="C1195" s="29" t="s">
        <v>6739</v>
      </c>
      <c r="D1195" s="28" t="s">
        <v>271</v>
      </c>
      <c r="E1195" s="30">
        <v>1</v>
      </c>
      <c r="F1195" s="30">
        <v>30000</v>
      </c>
      <c r="G1195" s="30">
        <f t="shared" si="72"/>
        <v>36000</v>
      </c>
      <c r="H1195" s="30">
        <f t="shared" si="73"/>
        <v>54000</v>
      </c>
      <c r="I1195" s="212"/>
      <c r="J1195" s="212"/>
      <c r="K1195" s="212"/>
    </row>
    <row r="1196" spans="1:67" s="12" customFormat="1" ht="15.75" customHeight="1">
      <c r="A1196" s="32"/>
      <c r="B1196" s="32"/>
      <c r="C1196" s="33" t="s">
        <v>1947</v>
      </c>
      <c r="D1196" s="32"/>
      <c r="E1196" s="34"/>
      <c r="F1196" s="34"/>
      <c r="G1196" s="44"/>
      <c r="H1196" s="44"/>
      <c r="I1196" s="212"/>
      <c r="J1196" s="212"/>
      <c r="K1196" s="212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</row>
    <row r="1197" spans="1:67" s="126" customFormat="1" ht="15.75" customHeight="1">
      <c r="A1197" s="28">
        <v>1130</v>
      </c>
      <c r="B1197" s="49" t="s">
        <v>1948</v>
      </c>
      <c r="C1197" s="50" t="s">
        <v>1949</v>
      </c>
      <c r="D1197" s="28" t="s">
        <v>61</v>
      </c>
      <c r="E1197" s="51">
        <v>1</v>
      </c>
      <c r="F1197" s="30">
        <v>100000</v>
      </c>
      <c r="G1197" s="30">
        <f t="shared" ref="G1197:G1241" si="74">ROUND(F1197*1.2,-2)</f>
        <v>120000</v>
      </c>
      <c r="H1197" s="30">
        <f t="shared" ref="H1197:H1241" si="75">ROUND(F1197*1.8,-2)</f>
        <v>180000</v>
      </c>
      <c r="I1197" s="212"/>
      <c r="J1197" s="212"/>
      <c r="K1197" s="212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</row>
    <row r="1198" spans="1:67" s="149" customFormat="1" ht="15.75" customHeight="1">
      <c r="A1198" s="28">
        <v>1131</v>
      </c>
      <c r="B1198" s="28" t="s">
        <v>1950</v>
      </c>
      <c r="C1198" s="29" t="s">
        <v>1951</v>
      </c>
      <c r="D1198" s="28" t="s">
        <v>128</v>
      </c>
      <c r="E1198" s="30">
        <v>1</v>
      </c>
      <c r="F1198" s="30">
        <v>2600</v>
      </c>
      <c r="G1198" s="30">
        <f t="shared" si="74"/>
        <v>3100</v>
      </c>
      <c r="H1198" s="30">
        <f t="shared" si="75"/>
        <v>4700</v>
      </c>
      <c r="I1198" s="212"/>
      <c r="J1198" s="212"/>
      <c r="K1198" s="212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</row>
    <row r="1199" spans="1:67" s="149" customFormat="1" ht="15.75" customHeight="1">
      <c r="A1199" s="28">
        <v>1132</v>
      </c>
      <c r="B1199" s="28" t="s">
        <v>1952</v>
      </c>
      <c r="C1199" s="29" t="s">
        <v>1953</v>
      </c>
      <c r="D1199" s="28" t="s">
        <v>128</v>
      </c>
      <c r="E1199" s="30">
        <v>1</v>
      </c>
      <c r="F1199" s="30">
        <v>1000</v>
      </c>
      <c r="G1199" s="30">
        <f t="shared" si="74"/>
        <v>1200</v>
      </c>
      <c r="H1199" s="30">
        <f t="shared" si="75"/>
        <v>1800</v>
      </c>
      <c r="I1199" s="212"/>
      <c r="J1199" s="212"/>
      <c r="K1199" s="212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</row>
    <row r="1200" spans="1:67" s="125" customFormat="1" ht="15.75" customHeight="1">
      <c r="A1200" s="28">
        <v>1133</v>
      </c>
      <c r="B1200" s="28" t="s">
        <v>1954</v>
      </c>
      <c r="C1200" s="29" t="s">
        <v>1955</v>
      </c>
      <c r="D1200" s="28" t="s">
        <v>128</v>
      </c>
      <c r="E1200" s="30">
        <v>1</v>
      </c>
      <c r="F1200" s="30">
        <v>2000</v>
      </c>
      <c r="G1200" s="30">
        <f t="shared" si="74"/>
        <v>2400</v>
      </c>
      <c r="H1200" s="30">
        <f t="shared" si="75"/>
        <v>3600</v>
      </c>
      <c r="I1200" s="212"/>
      <c r="J1200" s="212"/>
      <c r="K1200" s="212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</row>
    <row r="1201" spans="1:67" s="125" customFormat="1" ht="15.75" customHeight="1">
      <c r="A1201" s="28">
        <v>1134</v>
      </c>
      <c r="B1201" s="28" t="s">
        <v>1956</v>
      </c>
      <c r="C1201" s="29" t="s">
        <v>1957</v>
      </c>
      <c r="D1201" s="28" t="s">
        <v>128</v>
      </c>
      <c r="E1201" s="30">
        <v>1</v>
      </c>
      <c r="F1201" s="30">
        <v>5000</v>
      </c>
      <c r="G1201" s="30">
        <f t="shared" si="74"/>
        <v>6000</v>
      </c>
      <c r="H1201" s="30">
        <f t="shared" si="75"/>
        <v>9000</v>
      </c>
      <c r="I1201" s="212"/>
      <c r="J1201" s="212"/>
      <c r="K1201" s="212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</row>
    <row r="1202" spans="1:67" s="125" customFormat="1" ht="15.75" customHeight="1">
      <c r="A1202" s="28">
        <v>1135</v>
      </c>
      <c r="B1202" s="28" t="s">
        <v>1958</v>
      </c>
      <c r="C1202" s="29" t="s">
        <v>1959</v>
      </c>
      <c r="D1202" s="28" t="s">
        <v>61</v>
      </c>
      <c r="E1202" s="30">
        <v>1</v>
      </c>
      <c r="F1202" s="30">
        <v>10000</v>
      </c>
      <c r="G1202" s="30">
        <f t="shared" si="74"/>
        <v>12000</v>
      </c>
      <c r="H1202" s="30">
        <f t="shared" si="75"/>
        <v>18000</v>
      </c>
      <c r="I1202" s="212"/>
      <c r="J1202" s="212"/>
      <c r="K1202" s="212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</row>
    <row r="1203" spans="1:67" s="125" customFormat="1" ht="15.75" customHeight="1">
      <c r="A1203" s="28">
        <v>1136</v>
      </c>
      <c r="B1203" s="28" t="s">
        <v>1960</v>
      </c>
      <c r="C1203" s="29" t="s">
        <v>1961</v>
      </c>
      <c r="D1203" s="28" t="s">
        <v>61</v>
      </c>
      <c r="E1203" s="30">
        <v>1</v>
      </c>
      <c r="F1203" s="30">
        <v>20000</v>
      </c>
      <c r="G1203" s="30">
        <f t="shared" si="74"/>
        <v>24000</v>
      </c>
      <c r="H1203" s="30">
        <f t="shared" si="75"/>
        <v>36000</v>
      </c>
      <c r="I1203" s="212"/>
      <c r="J1203" s="212"/>
      <c r="K1203" s="212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</row>
    <row r="1204" spans="1:67" s="149" customFormat="1" ht="15.75" customHeight="1">
      <c r="A1204" s="28">
        <v>1137</v>
      </c>
      <c r="B1204" s="28" t="s">
        <v>1962</v>
      </c>
      <c r="C1204" s="29" t="s">
        <v>1963</v>
      </c>
      <c r="D1204" s="28" t="s">
        <v>128</v>
      </c>
      <c r="E1204" s="30">
        <v>1</v>
      </c>
      <c r="F1204" s="30">
        <v>2000</v>
      </c>
      <c r="G1204" s="30">
        <f t="shared" si="74"/>
        <v>2400</v>
      </c>
      <c r="H1204" s="30">
        <f t="shared" si="75"/>
        <v>3600</v>
      </c>
      <c r="I1204" s="212"/>
      <c r="J1204" s="212"/>
      <c r="K1204" s="212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</row>
    <row r="1205" spans="1:67" ht="15.75" customHeight="1">
      <c r="A1205" s="28">
        <v>1138</v>
      </c>
      <c r="B1205" s="28" t="s">
        <v>1964</v>
      </c>
      <c r="C1205" s="29" t="s">
        <v>1965</v>
      </c>
      <c r="D1205" s="28" t="s">
        <v>128</v>
      </c>
      <c r="E1205" s="30">
        <v>1</v>
      </c>
      <c r="F1205" s="30">
        <v>1600</v>
      </c>
      <c r="G1205" s="30">
        <f t="shared" si="74"/>
        <v>1900</v>
      </c>
      <c r="H1205" s="30">
        <f t="shared" si="75"/>
        <v>2900</v>
      </c>
      <c r="I1205" s="212"/>
      <c r="J1205" s="212"/>
      <c r="K1205" s="212"/>
    </row>
    <row r="1206" spans="1:67" ht="15.75" customHeight="1">
      <c r="A1206" s="28">
        <v>1139</v>
      </c>
      <c r="B1206" s="28" t="s">
        <v>1966</v>
      </c>
      <c r="C1206" s="29" t="s">
        <v>1967</v>
      </c>
      <c r="D1206" s="28" t="s">
        <v>128</v>
      </c>
      <c r="E1206" s="30">
        <v>1</v>
      </c>
      <c r="F1206" s="30">
        <v>3400</v>
      </c>
      <c r="G1206" s="30">
        <f t="shared" si="74"/>
        <v>4100</v>
      </c>
      <c r="H1206" s="30">
        <f t="shared" si="75"/>
        <v>6100</v>
      </c>
      <c r="I1206" s="212"/>
      <c r="J1206" s="212"/>
      <c r="K1206" s="212"/>
    </row>
    <row r="1207" spans="1:67" ht="15.75" customHeight="1">
      <c r="A1207" s="28">
        <v>1140</v>
      </c>
      <c r="B1207" s="28" t="s">
        <v>1968</v>
      </c>
      <c r="C1207" s="29" t="s">
        <v>1969</v>
      </c>
      <c r="D1207" s="28" t="s">
        <v>128</v>
      </c>
      <c r="E1207" s="30">
        <v>1</v>
      </c>
      <c r="F1207" s="30">
        <v>2300</v>
      </c>
      <c r="G1207" s="30">
        <f t="shared" si="74"/>
        <v>2800</v>
      </c>
      <c r="H1207" s="30">
        <f t="shared" si="75"/>
        <v>4100</v>
      </c>
      <c r="I1207" s="212"/>
      <c r="J1207" s="212"/>
      <c r="K1207" s="212"/>
    </row>
    <row r="1208" spans="1:67" s="125" customFormat="1" ht="15.75" customHeight="1">
      <c r="A1208" s="28">
        <v>1141</v>
      </c>
      <c r="B1208" s="28" t="s">
        <v>1970</v>
      </c>
      <c r="C1208" s="133" t="s">
        <v>7506</v>
      </c>
      <c r="D1208" s="28" t="s">
        <v>61</v>
      </c>
      <c r="E1208" s="30">
        <v>1</v>
      </c>
      <c r="F1208" s="30">
        <v>20000</v>
      </c>
      <c r="G1208" s="30">
        <f t="shared" si="74"/>
        <v>24000</v>
      </c>
      <c r="H1208" s="30">
        <f t="shared" si="75"/>
        <v>36000</v>
      </c>
      <c r="I1208" s="212"/>
      <c r="J1208" s="212"/>
      <c r="K1208" s="212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</row>
    <row r="1209" spans="1:67" s="125" customFormat="1" ht="15.75" customHeight="1">
      <c r="A1209" s="28">
        <v>1142</v>
      </c>
      <c r="B1209" s="28" t="s">
        <v>1971</v>
      </c>
      <c r="C1209" s="29" t="s">
        <v>1972</v>
      </c>
      <c r="D1209" s="28" t="s">
        <v>61</v>
      </c>
      <c r="E1209" s="30">
        <v>1</v>
      </c>
      <c r="F1209" s="30">
        <v>80000</v>
      </c>
      <c r="G1209" s="30">
        <f t="shared" si="74"/>
        <v>96000</v>
      </c>
      <c r="H1209" s="30">
        <f t="shared" si="75"/>
        <v>144000</v>
      </c>
      <c r="I1209" s="212"/>
      <c r="J1209" s="212"/>
      <c r="K1209" s="212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</row>
    <row r="1210" spans="1:67" s="125" customFormat="1" ht="15.75" customHeight="1">
      <c r="A1210" s="28">
        <v>1143</v>
      </c>
      <c r="B1210" s="28" t="s">
        <v>1973</v>
      </c>
      <c r="C1210" s="29" t="s">
        <v>1974</v>
      </c>
      <c r="D1210" s="28" t="s">
        <v>128</v>
      </c>
      <c r="E1210" s="30">
        <v>1</v>
      </c>
      <c r="F1210" s="30">
        <v>10000</v>
      </c>
      <c r="G1210" s="30">
        <f t="shared" si="74"/>
        <v>12000</v>
      </c>
      <c r="H1210" s="30">
        <f t="shared" si="75"/>
        <v>18000</v>
      </c>
      <c r="I1210" s="212"/>
      <c r="J1210" s="212"/>
      <c r="K1210" s="212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</row>
    <row r="1211" spans="1:67" s="125" customFormat="1" ht="15.75" customHeight="1">
      <c r="A1211" s="28">
        <v>1144</v>
      </c>
      <c r="B1211" s="28" t="s">
        <v>1975</v>
      </c>
      <c r="C1211" s="29" t="s">
        <v>1976</v>
      </c>
      <c r="D1211" s="28" t="s">
        <v>128</v>
      </c>
      <c r="E1211" s="30">
        <v>1</v>
      </c>
      <c r="F1211" s="30">
        <v>3000</v>
      </c>
      <c r="G1211" s="30">
        <f t="shared" si="74"/>
        <v>3600</v>
      </c>
      <c r="H1211" s="30">
        <f t="shared" si="75"/>
        <v>5400</v>
      </c>
      <c r="I1211" s="212"/>
      <c r="J1211" s="212"/>
      <c r="K1211" s="212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</row>
    <row r="1212" spans="1:67" s="125" customFormat="1" ht="15.75" customHeight="1">
      <c r="A1212" s="28">
        <v>1145</v>
      </c>
      <c r="B1212" s="28" t="s">
        <v>1977</v>
      </c>
      <c r="C1212" s="29" t="s">
        <v>1978</v>
      </c>
      <c r="D1212" s="28" t="s">
        <v>128</v>
      </c>
      <c r="E1212" s="30">
        <v>1</v>
      </c>
      <c r="F1212" s="30">
        <v>4000</v>
      </c>
      <c r="G1212" s="30">
        <f t="shared" si="74"/>
        <v>4800</v>
      </c>
      <c r="H1212" s="30">
        <f t="shared" si="75"/>
        <v>7200</v>
      </c>
      <c r="I1212" s="212"/>
      <c r="J1212" s="212"/>
      <c r="K1212" s="212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</row>
    <row r="1213" spans="1:67" s="125" customFormat="1" ht="15.75" customHeight="1">
      <c r="A1213" s="28">
        <v>1146</v>
      </c>
      <c r="B1213" s="28" t="s">
        <v>1979</v>
      </c>
      <c r="C1213" s="29" t="s">
        <v>1980</v>
      </c>
      <c r="D1213" s="28" t="s">
        <v>128</v>
      </c>
      <c r="E1213" s="30">
        <v>1</v>
      </c>
      <c r="F1213" s="30">
        <v>5000</v>
      </c>
      <c r="G1213" s="30">
        <f t="shared" si="74"/>
        <v>6000</v>
      </c>
      <c r="H1213" s="30">
        <f t="shared" si="75"/>
        <v>9000</v>
      </c>
      <c r="I1213" s="212"/>
      <c r="J1213" s="212"/>
      <c r="K1213" s="212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</row>
    <row r="1214" spans="1:67" s="125" customFormat="1" ht="15.75" customHeight="1">
      <c r="A1214" s="28">
        <v>1147</v>
      </c>
      <c r="B1214" s="28" t="s">
        <v>1981</v>
      </c>
      <c r="C1214" s="29" t="s">
        <v>1982</v>
      </c>
      <c r="D1214" s="28" t="s">
        <v>128</v>
      </c>
      <c r="E1214" s="30">
        <v>1</v>
      </c>
      <c r="F1214" s="30">
        <v>25000</v>
      </c>
      <c r="G1214" s="30">
        <f t="shared" si="74"/>
        <v>30000</v>
      </c>
      <c r="H1214" s="30">
        <f t="shared" si="75"/>
        <v>45000</v>
      </c>
      <c r="I1214" s="212"/>
      <c r="J1214" s="212"/>
      <c r="K1214" s="212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</row>
    <row r="1215" spans="1:67" ht="15.75" customHeight="1">
      <c r="A1215" s="28">
        <v>1148</v>
      </c>
      <c r="B1215" s="28" t="s">
        <v>1983</v>
      </c>
      <c r="C1215" s="29" t="s">
        <v>1984</v>
      </c>
      <c r="D1215" s="28" t="s">
        <v>128</v>
      </c>
      <c r="E1215" s="30">
        <v>1</v>
      </c>
      <c r="F1215" s="30">
        <v>4520</v>
      </c>
      <c r="G1215" s="30">
        <f t="shared" si="74"/>
        <v>5400</v>
      </c>
      <c r="H1215" s="30">
        <f t="shared" si="75"/>
        <v>8100</v>
      </c>
      <c r="I1215" s="212"/>
      <c r="J1215" s="212"/>
      <c r="K1215" s="212"/>
    </row>
    <row r="1216" spans="1:67" s="125" customFormat="1" ht="15.75" customHeight="1">
      <c r="A1216" s="28">
        <v>1149</v>
      </c>
      <c r="B1216" s="28" t="s">
        <v>1985</v>
      </c>
      <c r="C1216" s="29" t="s">
        <v>1986</v>
      </c>
      <c r="D1216" s="28" t="s">
        <v>128</v>
      </c>
      <c r="E1216" s="30">
        <v>1</v>
      </c>
      <c r="F1216" s="30">
        <v>7000</v>
      </c>
      <c r="G1216" s="30">
        <f t="shared" si="74"/>
        <v>8400</v>
      </c>
      <c r="H1216" s="30">
        <f t="shared" si="75"/>
        <v>12600</v>
      </c>
      <c r="I1216" s="212"/>
      <c r="J1216" s="212"/>
      <c r="K1216" s="212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</row>
    <row r="1217" spans="1:67" s="149" customFormat="1" ht="15.75" customHeight="1">
      <c r="A1217" s="28">
        <v>1150</v>
      </c>
      <c r="B1217" s="28" t="s">
        <v>1987</v>
      </c>
      <c r="C1217" s="29" t="s">
        <v>1988</v>
      </c>
      <c r="D1217" s="28" t="s">
        <v>128</v>
      </c>
      <c r="E1217" s="30">
        <v>1</v>
      </c>
      <c r="F1217" s="30">
        <v>3400</v>
      </c>
      <c r="G1217" s="30">
        <f t="shared" si="74"/>
        <v>4100</v>
      </c>
      <c r="H1217" s="30">
        <f t="shared" si="75"/>
        <v>6100</v>
      </c>
      <c r="I1217" s="212"/>
      <c r="J1217" s="212"/>
      <c r="K1217" s="212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</row>
    <row r="1218" spans="1:67" ht="15.75" customHeight="1">
      <c r="A1218" s="28">
        <v>1151</v>
      </c>
      <c r="B1218" s="28" t="s">
        <v>1989</v>
      </c>
      <c r="C1218" s="29" t="s">
        <v>1990</v>
      </c>
      <c r="D1218" s="28" t="s">
        <v>128</v>
      </c>
      <c r="E1218" s="30">
        <v>1</v>
      </c>
      <c r="F1218" s="30">
        <v>4500</v>
      </c>
      <c r="G1218" s="30">
        <f t="shared" si="74"/>
        <v>5400</v>
      </c>
      <c r="H1218" s="30">
        <f t="shared" si="75"/>
        <v>8100</v>
      </c>
      <c r="I1218" s="212"/>
      <c r="J1218" s="212"/>
      <c r="K1218" s="212"/>
    </row>
    <row r="1219" spans="1:67" ht="31">
      <c r="A1219" s="28">
        <v>1152</v>
      </c>
      <c r="B1219" s="28" t="s">
        <v>1991</v>
      </c>
      <c r="C1219" s="29" t="s">
        <v>1992</v>
      </c>
      <c r="D1219" s="28" t="s">
        <v>128</v>
      </c>
      <c r="E1219" s="30">
        <v>1</v>
      </c>
      <c r="F1219" s="30">
        <v>3300</v>
      </c>
      <c r="G1219" s="30">
        <f t="shared" si="74"/>
        <v>4000</v>
      </c>
      <c r="H1219" s="30">
        <f t="shared" si="75"/>
        <v>5900</v>
      </c>
      <c r="I1219" s="212"/>
      <c r="J1219" s="212"/>
      <c r="K1219" s="212"/>
    </row>
    <row r="1220" spans="1:67" s="125" customFormat="1" ht="15.75" customHeight="1">
      <c r="A1220" s="28">
        <v>1153</v>
      </c>
      <c r="B1220" s="28" t="s">
        <v>1993</v>
      </c>
      <c r="C1220" s="29" t="s">
        <v>1994</v>
      </c>
      <c r="D1220" s="28" t="s">
        <v>61</v>
      </c>
      <c r="E1220" s="30">
        <v>1</v>
      </c>
      <c r="F1220" s="30">
        <v>15000</v>
      </c>
      <c r="G1220" s="30">
        <f t="shared" si="74"/>
        <v>18000</v>
      </c>
      <c r="H1220" s="30">
        <f t="shared" si="75"/>
        <v>27000</v>
      </c>
      <c r="I1220" s="212"/>
      <c r="J1220" s="212"/>
      <c r="K1220" s="212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</row>
    <row r="1221" spans="1:67" s="125" customFormat="1" ht="15.75" customHeight="1">
      <c r="A1221" s="28">
        <v>1154</v>
      </c>
      <c r="B1221" s="28" t="s">
        <v>1995</v>
      </c>
      <c r="C1221" s="29" t="s">
        <v>1996</v>
      </c>
      <c r="D1221" s="28" t="s">
        <v>128</v>
      </c>
      <c r="E1221" s="30">
        <v>1</v>
      </c>
      <c r="F1221" s="30">
        <v>10000</v>
      </c>
      <c r="G1221" s="30">
        <f t="shared" si="74"/>
        <v>12000</v>
      </c>
      <c r="H1221" s="30">
        <f t="shared" si="75"/>
        <v>18000</v>
      </c>
      <c r="I1221" s="212"/>
      <c r="J1221" s="212"/>
      <c r="K1221" s="212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</row>
    <row r="1222" spans="1:67" ht="15.75" customHeight="1">
      <c r="A1222" s="28">
        <v>1155</v>
      </c>
      <c r="B1222" s="28" t="s">
        <v>1997</v>
      </c>
      <c r="C1222" s="29" t="s">
        <v>1998</v>
      </c>
      <c r="D1222" s="28" t="s">
        <v>61</v>
      </c>
      <c r="E1222" s="30">
        <v>1</v>
      </c>
      <c r="F1222" s="30">
        <v>33700</v>
      </c>
      <c r="G1222" s="30">
        <f t="shared" si="74"/>
        <v>40400</v>
      </c>
      <c r="H1222" s="30">
        <f t="shared" si="75"/>
        <v>60700</v>
      </c>
      <c r="I1222" s="212"/>
      <c r="J1222" s="212"/>
      <c r="K1222" s="212"/>
    </row>
    <row r="1223" spans="1:67" ht="15.75" customHeight="1">
      <c r="A1223" s="28">
        <v>1156</v>
      </c>
      <c r="B1223" s="28" t="s">
        <v>1999</v>
      </c>
      <c r="C1223" s="29" t="s">
        <v>2000</v>
      </c>
      <c r="D1223" s="28" t="s">
        <v>128</v>
      </c>
      <c r="E1223" s="30">
        <v>1</v>
      </c>
      <c r="F1223" s="30">
        <v>5000</v>
      </c>
      <c r="G1223" s="30">
        <f t="shared" si="74"/>
        <v>6000</v>
      </c>
      <c r="H1223" s="30">
        <f t="shared" si="75"/>
        <v>9000</v>
      </c>
      <c r="I1223" s="212"/>
      <c r="J1223" s="212"/>
      <c r="K1223" s="212"/>
    </row>
    <row r="1224" spans="1:67" ht="15.75" customHeight="1">
      <c r="A1224" s="28">
        <v>1157</v>
      </c>
      <c r="B1224" s="28" t="s">
        <v>2001</v>
      </c>
      <c r="C1224" s="29" t="s">
        <v>2002</v>
      </c>
      <c r="D1224" s="28" t="s">
        <v>128</v>
      </c>
      <c r="E1224" s="30">
        <v>1</v>
      </c>
      <c r="F1224" s="30">
        <v>1500</v>
      </c>
      <c r="G1224" s="30">
        <f t="shared" si="74"/>
        <v>1800</v>
      </c>
      <c r="H1224" s="30">
        <f t="shared" si="75"/>
        <v>2700</v>
      </c>
      <c r="I1224" s="212"/>
      <c r="J1224" s="212"/>
      <c r="K1224" s="212"/>
    </row>
    <row r="1225" spans="1:67" s="125" customFormat="1" ht="15.75" customHeight="1">
      <c r="A1225" s="28">
        <v>1158</v>
      </c>
      <c r="B1225" s="28" t="s">
        <v>2003</v>
      </c>
      <c r="C1225" s="29" t="s">
        <v>2004</v>
      </c>
      <c r="D1225" s="28" t="s">
        <v>128</v>
      </c>
      <c r="E1225" s="30">
        <v>1</v>
      </c>
      <c r="F1225" s="30">
        <v>150000</v>
      </c>
      <c r="G1225" s="30">
        <f t="shared" si="74"/>
        <v>180000</v>
      </c>
      <c r="H1225" s="30">
        <f t="shared" si="75"/>
        <v>270000</v>
      </c>
      <c r="I1225" s="212"/>
      <c r="J1225" s="212"/>
      <c r="K1225" s="212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</row>
    <row r="1226" spans="1:67" s="125" customFormat="1" ht="15.75" customHeight="1">
      <c r="A1226" s="28">
        <v>1159</v>
      </c>
      <c r="B1226" s="28" t="s">
        <v>2005</v>
      </c>
      <c r="C1226" s="29" t="s">
        <v>2006</v>
      </c>
      <c r="D1226" s="28" t="s">
        <v>61</v>
      </c>
      <c r="E1226" s="30">
        <v>1</v>
      </c>
      <c r="F1226" s="30">
        <v>20000</v>
      </c>
      <c r="G1226" s="30">
        <f t="shared" si="74"/>
        <v>24000</v>
      </c>
      <c r="H1226" s="30">
        <f t="shared" si="75"/>
        <v>36000</v>
      </c>
      <c r="I1226" s="212"/>
      <c r="J1226" s="212"/>
      <c r="K1226" s="212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</row>
    <row r="1227" spans="1:67" ht="15.75" customHeight="1">
      <c r="A1227" s="28">
        <v>1160</v>
      </c>
      <c r="B1227" s="28" t="s">
        <v>2007</v>
      </c>
      <c r="C1227" s="29" t="s">
        <v>2008</v>
      </c>
      <c r="D1227" s="28" t="s">
        <v>61</v>
      </c>
      <c r="E1227" s="30">
        <v>1</v>
      </c>
      <c r="F1227" s="30">
        <v>6000</v>
      </c>
      <c r="G1227" s="30">
        <f t="shared" si="74"/>
        <v>7200</v>
      </c>
      <c r="H1227" s="30">
        <f t="shared" si="75"/>
        <v>10800</v>
      </c>
      <c r="I1227" s="212"/>
      <c r="J1227" s="212"/>
      <c r="K1227" s="212"/>
    </row>
    <row r="1228" spans="1:67" s="125" customFormat="1" ht="15.75" customHeight="1">
      <c r="A1228" s="28">
        <v>1161</v>
      </c>
      <c r="B1228" s="28" t="s">
        <v>2009</v>
      </c>
      <c r="C1228" s="29" t="s">
        <v>2010</v>
      </c>
      <c r="D1228" s="28" t="s">
        <v>51</v>
      </c>
      <c r="E1228" s="30">
        <v>1</v>
      </c>
      <c r="F1228" s="30">
        <v>5000</v>
      </c>
      <c r="G1228" s="30">
        <f t="shared" si="74"/>
        <v>6000</v>
      </c>
      <c r="H1228" s="30">
        <f t="shared" si="75"/>
        <v>9000</v>
      </c>
      <c r="I1228" s="212"/>
      <c r="J1228" s="212"/>
      <c r="K1228" s="212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</row>
    <row r="1229" spans="1:67" s="125" customFormat="1" ht="15.75" customHeight="1">
      <c r="A1229" s="28">
        <v>1162</v>
      </c>
      <c r="B1229" s="28" t="s">
        <v>2011</v>
      </c>
      <c r="C1229" s="29" t="s">
        <v>2012</v>
      </c>
      <c r="D1229" s="28" t="s">
        <v>128</v>
      </c>
      <c r="E1229" s="30">
        <v>1</v>
      </c>
      <c r="F1229" s="30">
        <v>5000</v>
      </c>
      <c r="G1229" s="30">
        <f t="shared" si="74"/>
        <v>6000</v>
      </c>
      <c r="H1229" s="30">
        <f t="shared" si="75"/>
        <v>9000</v>
      </c>
      <c r="I1229" s="212"/>
      <c r="J1229" s="212"/>
      <c r="K1229" s="212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</row>
    <row r="1230" spans="1:67" s="125" customFormat="1" ht="15.75" customHeight="1">
      <c r="A1230" s="28">
        <v>1163</v>
      </c>
      <c r="B1230" s="28" t="s">
        <v>2013</v>
      </c>
      <c r="C1230" s="29" t="s">
        <v>2014</v>
      </c>
      <c r="D1230" s="28" t="s">
        <v>128</v>
      </c>
      <c r="E1230" s="30">
        <v>1</v>
      </c>
      <c r="F1230" s="30">
        <v>7000</v>
      </c>
      <c r="G1230" s="30">
        <f t="shared" si="74"/>
        <v>8400</v>
      </c>
      <c r="H1230" s="30">
        <f t="shared" si="75"/>
        <v>12600</v>
      </c>
      <c r="I1230" s="212"/>
      <c r="J1230" s="212"/>
      <c r="K1230" s="212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</row>
    <row r="1231" spans="1:67" s="125" customFormat="1" ht="31">
      <c r="A1231" s="28">
        <v>1164</v>
      </c>
      <c r="B1231" s="28" t="s">
        <v>2015</v>
      </c>
      <c r="C1231" s="29" t="s">
        <v>7507</v>
      </c>
      <c r="D1231" s="28" t="s">
        <v>61</v>
      </c>
      <c r="E1231" s="30">
        <v>1</v>
      </c>
      <c r="F1231" s="30">
        <v>30000</v>
      </c>
      <c r="G1231" s="30">
        <f t="shared" si="74"/>
        <v>36000</v>
      </c>
      <c r="H1231" s="30">
        <f t="shared" si="75"/>
        <v>54000</v>
      </c>
      <c r="I1231" s="212"/>
      <c r="J1231" s="212"/>
      <c r="K1231" s="212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</row>
    <row r="1232" spans="1:67" s="125" customFormat="1" ht="15.75" customHeight="1">
      <c r="A1232" s="28">
        <v>1165</v>
      </c>
      <c r="B1232" s="28" t="s">
        <v>2016</v>
      </c>
      <c r="C1232" s="29" t="s">
        <v>2017</v>
      </c>
      <c r="D1232" s="28" t="s">
        <v>128</v>
      </c>
      <c r="E1232" s="30">
        <v>1</v>
      </c>
      <c r="F1232" s="30">
        <v>3500</v>
      </c>
      <c r="G1232" s="30">
        <f t="shared" si="74"/>
        <v>4200</v>
      </c>
      <c r="H1232" s="30">
        <f t="shared" si="75"/>
        <v>6300</v>
      </c>
      <c r="I1232" s="212"/>
      <c r="J1232" s="212"/>
      <c r="K1232" s="212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</row>
    <row r="1233" spans="1:67" ht="15.75" customHeight="1">
      <c r="A1233" s="28">
        <v>1166</v>
      </c>
      <c r="B1233" s="28" t="s">
        <v>2018</v>
      </c>
      <c r="C1233" s="29" t="s">
        <v>2019</v>
      </c>
      <c r="D1233" s="28" t="s">
        <v>128</v>
      </c>
      <c r="E1233" s="30">
        <v>1</v>
      </c>
      <c r="F1233" s="30">
        <v>18100</v>
      </c>
      <c r="G1233" s="30">
        <f t="shared" si="74"/>
        <v>21700</v>
      </c>
      <c r="H1233" s="30">
        <f t="shared" si="75"/>
        <v>32600</v>
      </c>
      <c r="I1233" s="212"/>
      <c r="J1233" s="212"/>
      <c r="K1233" s="212"/>
    </row>
    <row r="1234" spans="1:67" ht="15.75" customHeight="1">
      <c r="A1234" s="28">
        <v>1167</v>
      </c>
      <c r="B1234" s="28" t="s">
        <v>2020</v>
      </c>
      <c r="C1234" s="29" t="s">
        <v>2021</v>
      </c>
      <c r="D1234" s="28" t="s">
        <v>128</v>
      </c>
      <c r="E1234" s="30">
        <v>1</v>
      </c>
      <c r="F1234" s="30">
        <v>18100</v>
      </c>
      <c r="G1234" s="30">
        <f t="shared" si="74"/>
        <v>21700</v>
      </c>
      <c r="H1234" s="30">
        <f t="shared" si="75"/>
        <v>32600</v>
      </c>
      <c r="I1234" s="212"/>
      <c r="J1234" s="212"/>
      <c r="K1234" s="212"/>
    </row>
    <row r="1235" spans="1:67" s="125" customFormat="1" ht="15.75" customHeight="1">
      <c r="A1235" s="28">
        <v>1168</v>
      </c>
      <c r="B1235" s="28" t="s">
        <v>2022</v>
      </c>
      <c r="C1235" s="29" t="s">
        <v>2023</v>
      </c>
      <c r="D1235" s="28" t="s">
        <v>128</v>
      </c>
      <c r="E1235" s="30">
        <v>1</v>
      </c>
      <c r="F1235" s="30">
        <v>7000</v>
      </c>
      <c r="G1235" s="30">
        <f t="shared" si="74"/>
        <v>8400</v>
      </c>
      <c r="H1235" s="30">
        <f t="shared" si="75"/>
        <v>12600</v>
      </c>
      <c r="I1235" s="212"/>
      <c r="J1235" s="212"/>
      <c r="K1235" s="212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</row>
    <row r="1236" spans="1:67" s="125" customFormat="1" ht="15.75" customHeight="1">
      <c r="A1236" s="28">
        <v>1169</v>
      </c>
      <c r="B1236" s="49" t="s">
        <v>2024</v>
      </c>
      <c r="C1236" s="134" t="s">
        <v>7508</v>
      </c>
      <c r="D1236" s="49" t="s">
        <v>61</v>
      </c>
      <c r="E1236" s="51">
        <v>1</v>
      </c>
      <c r="F1236" s="30">
        <v>150000</v>
      </c>
      <c r="G1236" s="30">
        <f t="shared" si="74"/>
        <v>180000</v>
      </c>
      <c r="H1236" s="30">
        <f t="shared" si="75"/>
        <v>270000</v>
      </c>
      <c r="I1236" s="212"/>
      <c r="J1236" s="212"/>
      <c r="K1236" s="212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</row>
    <row r="1237" spans="1:67" s="125" customFormat="1" ht="15.75" customHeight="1">
      <c r="A1237" s="28">
        <v>1170</v>
      </c>
      <c r="B1237" s="28" t="s">
        <v>2025</v>
      </c>
      <c r="C1237" s="29" t="s">
        <v>2026</v>
      </c>
      <c r="D1237" s="28" t="s">
        <v>128</v>
      </c>
      <c r="E1237" s="30">
        <v>1</v>
      </c>
      <c r="F1237" s="30">
        <v>4000</v>
      </c>
      <c r="G1237" s="30">
        <f t="shared" si="74"/>
        <v>4800</v>
      </c>
      <c r="H1237" s="30">
        <f t="shared" si="75"/>
        <v>7200</v>
      </c>
      <c r="I1237" s="212"/>
      <c r="J1237" s="212"/>
      <c r="K1237" s="212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</row>
    <row r="1238" spans="1:67" ht="15.75" customHeight="1">
      <c r="A1238" s="28">
        <v>1171</v>
      </c>
      <c r="B1238" s="28" t="s">
        <v>2027</v>
      </c>
      <c r="C1238" s="29" t="s">
        <v>2028</v>
      </c>
      <c r="D1238" s="28" t="s">
        <v>128</v>
      </c>
      <c r="E1238" s="30">
        <v>1</v>
      </c>
      <c r="F1238" s="30">
        <v>5250</v>
      </c>
      <c r="G1238" s="30">
        <f t="shared" si="74"/>
        <v>6300</v>
      </c>
      <c r="H1238" s="30">
        <f t="shared" si="75"/>
        <v>9500</v>
      </c>
      <c r="I1238" s="212"/>
      <c r="J1238" s="212"/>
      <c r="K1238" s="212"/>
    </row>
    <row r="1239" spans="1:67" ht="15.75" customHeight="1">
      <c r="A1239" s="28">
        <v>1172</v>
      </c>
      <c r="B1239" s="28" t="s">
        <v>2029</v>
      </c>
      <c r="C1239" s="29" t="s">
        <v>2030</v>
      </c>
      <c r="D1239" s="28" t="s">
        <v>128</v>
      </c>
      <c r="E1239" s="30">
        <v>1</v>
      </c>
      <c r="F1239" s="30">
        <v>4200</v>
      </c>
      <c r="G1239" s="30">
        <f t="shared" si="74"/>
        <v>5000</v>
      </c>
      <c r="H1239" s="30">
        <f t="shared" si="75"/>
        <v>7600</v>
      </c>
      <c r="I1239" s="212"/>
      <c r="J1239" s="212"/>
      <c r="K1239" s="212"/>
    </row>
    <row r="1240" spans="1:67" ht="15.75" customHeight="1">
      <c r="A1240" s="28">
        <v>1173</v>
      </c>
      <c r="B1240" s="28" t="s">
        <v>2031</v>
      </c>
      <c r="C1240" s="29" t="s">
        <v>2032</v>
      </c>
      <c r="D1240" s="28" t="s">
        <v>128</v>
      </c>
      <c r="E1240" s="30">
        <v>1</v>
      </c>
      <c r="F1240" s="30">
        <v>4500</v>
      </c>
      <c r="G1240" s="30">
        <f t="shared" si="74"/>
        <v>5400</v>
      </c>
      <c r="H1240" s="30">
        <f t="shared" si="75"/>
        <v>8100</v>
      </c>
      <c r="I1240" s="212"/>
      <c r="J1240" s="212"/>
      <c r="K1240" s="212"/>
    </row>
    <row r="1241" spans="1:67" s="125" customFormat="1" ht="15.75" customHeight="1">
      <c r="A1241" s="28">
        <v>1174</v>
      </c>
      <c r="B1241" s="28" t="s">
        <v>2033</v>
      </c>
      <c r="C1241" s="29" t="s">
        <v>2034</v>
      </c>
      <c r="D1241" s="28" t="s">
        <v>128</v>
      </c>
      <c r="E1241" s="30">
        <v>1</v>
      </c>
      <c r="F1241" s="30">
        <v>5000</v>
      </c>
      <c r="G1241" s="30">
        <f t="shared" si="74"/>
        <v>6000</v>
      </c>
      <c r="H1241" s="30">
        <f t="shared" si="75"/>
        <v>9000</v>
      </c>
      <c r="I1241" s="212"/>
      <c r="J1241" s="212"/>
      <c r="K1241" s="212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</row>
    <row r="1242" spans="1:67" s="124" customFormat="1" ht="15.75" customHeight="1">
      <c r="A1242" s="28">
        <v>1175</v>
      </c>
      <c r="B1242" s="28" t="s">
        <v>7535</v>
      </c>
      <c r="C1242" s="135" t="s">
        <v>7494</v>
      </c>
      <c r="D1242" s="28" t="s">
        <v>61</v>
      </c>
      <c r="E1242" s="30">
        <v>1</v>
      </c>
      <c r="F1242" s="30">
        <v>200000</v>
      </c>
      <c r="G1242" s="30">
        <f t="shared" ref="G1242:G1253" si="76">ROUND(F1242*1.2,-2)</f>
        <v>240000</v>
      </c>
      <c r="H1242" s="30">
        <f t="shared" ref="H1242:H1253" si="77">ROUND(F1242*1.8,-2)</f>
        <v>360000</v>
      </c>
      <c r="I1242" s="212"/>
      <c r="J1242" s="212"/>
      <c r="K1242" s="212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</row>
    <row r="1243" spans="1:67" s="124" customFormat="1" ht="15.75" customHeight="1">
      <c r="A1243" s="28">
        <v>1176</v>
      </c>
      <c r="B1243" s="28" t="s">
        <v>7536</v>
      </c>
      <c r="C1243" s="135" t="s">
        <v>7495</v>
      </c>
      <c r="D1243" s="28" t="s">
        <v>61</v>
      </c>
      <c r="E1243" s="30">
        <v>1</v>
      </c>
      <c r="F1243" s="30">
        <v>600000</v>
      </c>
      <c r="G1243" s="30">
        <f t="shared" si="76"/>
        <v>720000</v>
      </c>
      <c r="H1243" s="30">
        <f t="shared" si="77"/>
        <v>1080000</v>
      </c>
      <c r="I1243" s="212"/>
      <c r="J1243" s="212"/>
      <c r="K1243" s="212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</row>
    <row r="1244" spans="1:67" s="124" customFormat="1" ht="15.75" customHeight="1">
      <c r="A1244" s="28">
        <v>1177</v>
      </c>
      <c r="B1244" s="28" t="s">
        <v>7537</v>
      </c>
      <c r="C1244" s="135" t="s">
        <v>7496</v>
      </c>
      <c r="D1244" s="28" t="s">
        <v>61</v>
      </c>
      <c r="E1244" s="30">
        <v>1</v>
      </c>
      <c r="F1244" s="30">
        <v>250000</v>
      </c>
      <c r="G1244" s="30">
        <f t="shared" si="76"/>
        <v>300000</v>
      </c>
      <c r="H1244" s="30">
        <f t="shared" si="77"/>
        <v>450000</v>
      </c>
      <c r="I1244" s="212"/>
      <c r="J1244" s="212"/>
      <c r="K1244" s="212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</row>
    <row r="1245" spans="1:67" s="124" customFormat="1" ht="15.75" customHeight="1">
      <c r="A1245" s="28">
        <v>1178</v>
      </c>
      <c r="B1245" s="28" t="s">
        <v>7538</v>
      </c>
      <c r="C1245" s="135" t="s">
        <v>7497</v>
      </c>
      <c r="D1245" s="28" t="s">
        <v>61</v>
      </c>
      <c r="E1245" s="30">
        <v>1</v>
      </c>
      <c r="F1245" s="30">
        <v>80000</v>
      </c>
      <c r="G1245" s="30">
        <f t="shared" si="76"/>
        <v>96000</v>
      </c>
      <c r="H1245" s="30">
        <f t="shared" si="77"/>
        <v>144000</v>
      </c>
      <c r="I1245" s="212"/>
      <c r="J1245" s="212"/>
      <c r="K1245" s="212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</row>
    <row r="1246" spans="1:67" s="124" customFormat="1" ht="15.75" customHeight="1">
      <c r="A1246" s="28">
        <v>1179</v>
      </c>
      <c r="B1246" s="28" t="s">
        <v>7539</v>
      </c>
      <c r="C1246" s="135" t="s">
        <v>7498</v>
      </c>
      <c r="D1246" s="28" t="s">
        <v>61</v>
      </c>
      <c r="E1246" s="30">
        <v>1</v>
      </c>
      <c r="F1246" s="30">
        <v>800000</v>
      </c>
      <c r="G1246" s="30">
        <f t="shared" si="76"/>
        <v>960000</v>
      </c>
      <c r="H1246" s="30">
        <f t="shared" si="77"/>
        <v>1440000</v>
      </c>
      <c r="I1246" s="212"/>
      <c r="J1246" s="212"/>
      <c r="K1246" s="212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</row>
    <row r="1247" spans="1:67" s="124" customFormat="1" ht="15.75" customHeight="1">
      <c r="A1247" s="28">
        <v>1180</v>
      </c>
      <c r="B1247" s="28" t="s">
        <v>7540</v>
      </c>
      <c r="C1247" s="135" t="s">
        <v>7499</v>
      </c>
      <c r="D1247" s="28" t="s">
        <v>61</v>
      </c>
      <c r="E1247" s="30">
        <v>1</v>
      </c>
      <c r="F1247" s="30">
        <v>300000</v>
      </c>
      <c r="G1247" s="30">
        <f t="shared" si="76"/>
        <v>360000</v>
      </c>
      <c r="H1247" s="30">
        <f t="shared" si="77"/>
        <v>540000</v>
      </c>
      <c r="I1247" s="212"/>
      <c r="J1247" s="212"/>
      <c r="K1247" s="212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</row>
    <row r="1248" spans="1:67" s="124" customFormat="1" ht="15.75" customHeight="1">
      <c r="A1248" s="28">
        <v>1181</v>
      </c>
      <c r="B1248" s="28" t="s">
        <v>7541</v>
      </c>
      <c r="C1248" s="135" t="s">
        <v>7500</v>
      </c>
      <c r="D1248" s="28" t="s">
        <v>61</v>
      </c>
      <c r="E1248" s="30">
        <v>1</v>
      </c>
      <c r="F1248" s="30">
        <v>200000</v>
      </c>
      <c r="G1248" s="30">
        <f t="shared" si="76"/>
        <v>240000</v>
      </c>
      <c r="H1248" s="30">
        <f t="shared" si="77"/>
        <v>360000</v>
      </c>
      <c r="I1248" s="212"/>
      <c r="J1248" s="212"/>
      <c r="K1248" s="212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</row>
    <row r="1249" spans="1:67" s="124" customFormat="1" ht="15.75" customHeight="1">
      <c r="A1249" s="28">
        <v>1182</v>
      </c>
      <c r="B1249" s="28" t="s">
        <v>7542</v>
      </c>
      <c r="C1249" s="135" t="s">
        <v>7501</v>
      </c>
      <c r="D1249" s="28" t="s">
        <v>61</v>
      </c>
      <c r="E1249" s="30">
        <v>1</v>
      </c>
      <c r="F1249" s="30">
        <v>200000</v>
      </c>
      <c r="G1249" s="30">
        <f t="shared" si="76"/>
        <v>240000</v>
      </c>
      <c r="H1249" s="30">
        <f t="shared" si="77"/>
        <v>360000</v>
      </c>
      <c r="I1249" s="212"/>
      <c r="J1249" s="212"/>
      <c r="K1249" s="212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</row>
    <row r="1250" spans="1:67" s="124" customFormat="1" ht="15.75" customHeight="1">
      <c r="A1250" s="28">
        <v>1183</v>
      </c>
      <c r="B1250" s="28" t="s">
        <v>7543</v>
      </c>
      <c r="C1250" s="135" t="s">
        <v>7502</v>
      </c>
      <c r="D1250" s="28" t="s">
        <v>61</v>
      </c>
      <c r="E1250" s="30">
        <v>1</v>
      </c>
      <c r="F1250" s="30">
        <v>200000</v>
      </c>
      <c r="G1250" s="30">
        <f t="shared" si="76"/>
        <v>240000</v>
      </c>
      <c r="H1250" s="30">
        <f t="shared" si="77"/>
        <v>360000</v>
      </c>
      <c r="I1250" s="212"/>
      <c r="J1250" s="212"/>
      <c r="K1250" s="212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</row>
    <row r="1251" spans="1:67" s="124" customFormat="1" ht="15.75" customHeight="1">
      <c r="A1251" s="28">
        <v>1184</v>
      </c>
      <c r="B1251" s="28" t="s">
        <v>7544</v>
      </c>
      <c r="C1251" s="135" t="s">
        <v>7503</v>
      </c>
      <c r="D1251" s="28" t="s">
        <v>61</v>
      </c>
      <c r="E1251" s="30">
        <v>2</v>
      </c>
      <c r="F1251" s="136">
        <v>200000</v>
      </c>
      <c r="G1251" s="30">
        <f t="shared" si="76"/>
        <v>240000</v>
      </c>
      <c r="H1251" s="30">
        <f t="shared" si="77"/>
        <v>360000</v>
      </c>
      <c r="I1251" s="212"/>
      <c r="J1251" s="212"/>
      <c r="K1251" s="212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</row>
    <row r="1252" spans="1:67" s="124" customFormat="1" ht="15.75" customHeight="1">
      <c r="A1252" s="28">
        <v>1185</v>
      </c>
      <c r="B1252" s="28" t="s">
        <v>7545</v>
      </c>
      <c r="C1252" s="135" t="s">
        <v>7504</v>
      </c>
      <c r="D1252" s="28" t="s">
        <v>61</v>
      </c>
      <c r="E1252" s="30">
        <v>3</v>
      </c>
      <c r="F1252" s="136">
        <v>200000</v>
      </c>
      <c r="G1252" s="30">
        <f t="shared" si="76"/>
        <v>240000</v>
      </c>
      <c r="H1252" s="30">
        <f t="shared" si="77"/>
        <v>360000</v>
      </c>
      <c r="I1252" s="212"/>
      <c r="J1252" s="212"/>
      <c r="K1252" s="212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</row>
    <row r="1253" spans="1:67" s="124" customFormat="1" ht="15.75" customHeight="1">
      <c r="A1253" s="28">
        <v>1186</v>
      </c>
      <c r="B1253" s="28" t="s">
        <v>7546</v>
      </c>
      <c r="C1253" s="135" t="s">
        <v>7505</v>
      </c>
      <c r="D1253" s="28" t="s">
        <v>61</v>
      </c>
      <c r="E1253" s="30">
        <v>4</v>
      </c>
      <c r="F1253" s="136">
        <v>250000</v>
      </c>
      <c r="G1253" s="30">
        <f t="shared" si="76"/>
        <v>300000</v>
      </c>
      <c r="H1253" s="30">
        <f t="shared" si="77"/>
        <v>450000</v>
      </c>
      <c r="I1253" s="212"/>
      <c r="J1253" s="212"/>
      <c r="K1253" s="212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</row>
    <row r="1254" spans="1:67" s="12" customFormat="1" ht="15.75" customHeight="1">
      <c r="A1254" s="32"/>
      <c r="B1254" s="32"/>
      <c r="C1254" s="33" t="s">
        <v>2035</v>
      </c>
      <c r="D1254" s="32"/>
      <c r="E1254" s="34"/>
      <c r="F1254" s="34"/>
      <c r="G1254" s="44"/>
      <c r="H1254" s="44"/>
      <c r="I1254" s="212"/>
      <c r="J1254" s="212"/>
      <c r="K1254" s="212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</row>
    <row r="1255" spans="1:67" ht="15.75" customHeight="1">
      <c r="A1255" s="36">
        <v>1187</v>
      </c>
      <c r="B1255" s="28" t="s">
        <v>2036</v>
      </c>
      <c r="C1255" s="29" t="s">
        <v>2037</v>
      </c>
      <c r="D1255" s="28" t="s">
        <v>51</v>
      </c>
      <c r="E1255" s="30">
        <v>1</v>
      </c>
      <c r="F1255" s="30">
        <v>2500</v>
      </c>
      <c r="G1255" s="30">
        <f t="shared" ref="G1255:G1268" si="78">ROUND(F1255*1.2,-2)</f>
        <v>3000</v>
      </c>
      <c r="H1255" s="30">
        <f t="shared" ref="H1255:H1268" si="79">ROUND(F1255*1.8,-2)</f>
        <v>4500</v>
      </c>
      <c r="I1255" s="212"/>
      <c r="J1255" s="212"/>
      <c r="K1255" s="212"/>
    </row>
    <row r="1256" spans="1:67" ht="15.75" customHeight="1">
      <c r="A1256" s="36">
        <v>1188</v>
      </c>
      <c r="B1256" s="28" t="s">
        <v>2038</v>
      </c>
      <c r="C1256" s="29" t="s">
        <v>2039</v>
      </c>
      <c r="D1256" s="28" t="s">
        <v>51</v>
      </c>
      <c r="E1256" s="30">
        <v>1</v>
      </c>
      <c r="F1256" s="30">
        <v>3200</v>
      </c>
      <c r="G1256" s="30">
        <f t="shared" si="78"/>
        <v>3800</v>
      </c>
      <c r="H1256" s="30">
        <f t="shared" si="79"/>
        <v>5800</v>
      </c>
      <c r="I1256" s="212"/>
      <c r="J1256" s="212"/>
      <c r="K1256" s="212"/>
    </row>
    <row r="1257" spans="1:67" ht="15.75" customHeight="1">
      <c r="A1257" s="36">
        <v>1189</v>
      </c>
      <c r="B1257" s="28" t="s">
        <v>2040</v>
      </c>
      <c r="C1257" s="29" t="s">
        <v>2041</v>
      </c>
      <c r="D1257" s="28" t="s">
        <v>51</v>
      </c>
      <c r="E1257" s="30">
        <v>1</v>
      </c>
      <c r="F1257" s="30">
        <v>3800</v>
      </c>
      <c r="G1257" s="30">
        <f t="shared" si="78"/>
        <v>4600</v>
      </c>
      <c r="H1257" s="30">
        <f t="shared" si="79"/>
        <v>6800</v>
      </c>
      <c r="I1257" s="212"/>
      <c r="J1257" s="212"/>
      <c r="K1257" s="212"/>
    </row>
    <row r="1258" spans="1:67" ht="15.75" customHeight="1">
      <c r="A1258" s="36">
        <v>1190</v>
      </c>
      <c r="B1258" s="28" t="s">
        <v>2042</v>
      </c>
      <c r="C1258" s="29" t="s">
        <v>2043</v>
      </c>
      <c r="D1258" s="28" t="s">
        <v>51</v>
      </c>
      <c r="E1258" s="30">
        <v>1</v>
      </c>
      <c r="F1258" s="30">
        <v>8500</v>
      </c>
      <c r="G1258" s="30">
        <f t="shared" si="78"/>
        <v>10200</v>
      </c>
      <c r="H1258" s="30">
        <f t="shared" si="79"/>
        <v>15300</v>
      </c>
      <c r="I1258" s="212"/>
      <c r="J1258" s="212"/>
      <c r="K1258" s="212"/>
    </row>
    <row r="1259" spans="1:67" ht="15.75" customHeight="1">
      <c r="A1259" s="36">
        <v>1191</v>
      </c>
      <c r="B1259" s="28" t="s">
        <v>2044</v>
      </c>
      <c r="C1259" s="29" t="s">
        <v>2045</v>
      </c>
      <c r="D1259" s="28" t="s">
        <v>51</v>
      </c>
      <c r="E1259" s="30">
        <v>1</v>
      </c>
      <c r="F1259" s="30">
        <v>8500</v>
      </c>
      <c r="G1259" s="30">
        <f t="shared" si="78"/>
        <v>10200</v>
      </c>
      <c r="H1259" s="30">
        <f t="shared" si="79"/>
        <v>15300</v>
      </c>
      <c r="I1259" s="212"/>
      <c r="J1259" s="212"/>
      <c r="K1259" s="212"/>
    </row>
    <row r="1260" spans="1:67" ht="15.75" customHeight="1">
      <c r="A1260" s="36">
        <v>1192</v>
      </c>
      <c r="B1260" s="28" t="s">
        <v>2046</v>
      </c>
      <c r="C1260" s="29" t="s">
        <v>2047</v>
      </c>
      <c r="D1260" s="28" t="s">
        <v>51</v>
      </c>
      <c r="E1260" s="30">
        <v>1</v>
      </c>
      <c r="F1260" s="30">
        <v>8500</v>
      </c>
      <c r="G1260" s="30">
        <f t="shared" si="78"/>
        <v>10200</v>
      </c>
      <c r="H1260" s="30">
        <f t="shared" si="79"/>
        <v>15300</v>
      </c>
      <c r="I1260" s="212"/>
      <c r="J1260" s="212"/>
      <c r="K1260" s="212"/>
    </row>
    <row r="1261" spans="1:67" ht="15.75" customHeight="1">
      <c r="A1261" s="36">
        <v>1193</v>
      </c>
      <c r="B1261" s="28" t="s">
        <v>2048</v>
      </c>
      <c r="C1261" s="29" t="s">
        <v>2049</v>
      </c>
      <c r="D1261" s="28" t="s">
        <v>51</v>
      </c>
      <c r="E1261" s="30">
        <v>1</v>
      </c>
      <c r="F1261" s="30">
        <v>3000</v>
      </c>
      <c r="G1261" s="30">
        <f t="shared" si="78"/>
        <v>3600</v>
      </c>
      <c r="H1261" s="30">
        <f t="shared" si="79"/>
        <v>5400</v>
      </c>
      <c r="I1261" s="212"/>
      <c r="J1261" s="212"/>
      <c r="K1261" s="212"/>
    </row>
    <row r="1262" spans="1:67" ht="15.75" customHeight="1">
      <c r="A1262" s="36">
        <v>1194</v>
      </c>
      <c r="B1262" s="28" t="s">
        <v>2050</v>
      </c>
      <c r="C1262" s="29" t="s">
        <v>2051</v>
      </c>
      <c r="D1262" s="28" t="s">
        <v>51</v>
      </c>
      <c r="E1262" s="30">
        <v>1</v>
      </c>
      <c r="F1262" s="30">
        <v>1300</v>
      </c>
      <c r="G1262" s="30">
        <f t="shared" si="78"/>
        <v>1600</v>
      </c>
      <c r="H1262" s="30">
        <f t="shared" si="79"/>
        <v>2300</v>
      </c>
      <c r="I1262" s="212"/>
      <c r="J1262" s="212"/>
      <c r="K1262" s="212"/>
    </row>
    <row r="1263" spans="1:67" ht="15.75" customHeight="1">
      <c r="A1263" s="36">
        <v>1195</v>
      </c>
      <c r="B1263" s="28" t="s">
        <v>2052</v>
      </c>
      <c r="C1263" s="29" t="s">
        <v>2053</v>
      </c>
      <c r="D1263" s="28" t="s">
        <v>51</v>
      </c>
      <c r="E1263" s="30">
        <v>1</v>
      </c>
      <c r="F1263" s="30">
        <v>3000</v>
      </c>
      <c r="G1263" s="30">
        <f t="shared" si="78"/>
        <v>3600</v>
      </c>
      <c r="H1263" s="30">
        <f t="shared" si="79"/>
        <v>5400</v>
      </c>
      <c r="I1263" s="212"/>
      <c r="J1263" s="212"/>
      <c r="K1263" s="212"/>
    </row>
    <row r="1264" spans="1:67" ht="15.75" customHeight="1">
      <c r="A1264" s="36">
        <v>1196</v>
      </c>
      <c r="B1264" s="28" t="s">
        <v>2054</v>
      </c>
      <c r="C1264" s="29" t="s">
        <v>2055</v>
      </c>
      <c r="D1264" s="28" t="s">
        <v>51</v>
      </c>
      <c r="E1264" s="30">
        <v>1</v>
      </c>
      <c r="F1264" s="30">
        <v>3800</v>
      </c>
      <c r="G1264" s="30">
        <f t="shared" si="78"/>
        <v>4600</v>
      </c>
      <c r="H1264" s="30">
        <f t="shared" si="79"/>
        <v>6800</v>
      </c>
      <c r="I1264" s="212"/>
      <c r="J1264" s="212"/>
      <c r="K1264" s="212"/>
    </row>
    <row r="1265" spans="1:67" ht="15.75" customHeight="1">
      <c r="A1265" s="36">
        <v>1197</v>
      </c>
      <c r="B1265" s="28" t="s">
        <v>2056</v>
      </c>
      <c r="C1265" s="29" t="s">
        <v>2057</v>
      </c>
      <c r="D1265" s="28" t="s">
        <v>51</v>
      </c>
      <c r="E1265" s="30">
        <v>1</v>
      </c>
      <c r="F1265" s="30">
        <v>3800</v>
      </c>
      <c r="G1265" s="30">
        <f t="shared" si="78"/>
        <v>4600</v>
      </c>
      <c r="H1265" s="30">
        <f t="shared" si="79"/>
        <v>6800</v>
      </c>
      <c r="I1265" s="212"/>
      <c r="J1265" s="212"/>
      <c r="K1265" s="212"/>
    </row>
    <row r="1266" spans="1:67" ht="15.75" customHeight="1">
      <c r="A1266" s="36">
        <v>1198</v>
      </c>
      <c r="B1266" s="28" t="s">
        <v>2058</v>
      </c>
      <c r="C1266" s="29" t="s">
        <v>2059</v>
      </c>
      <c r="D1266" s="28" t="s">
        <v>51</v>
      </c>
      <c r="E1266" s="30">
        <v>1</v>
      </c>
      <c r="F1266" s="30">
        <v>3200</v>
      </c>
      <c r="G1266" s="30">
        <f t="shared" si="78"/>
        <v>3800</v>
      </c>
      <c r="H1266" s="30">
        <f t="shared" si="79"/>
        <v>5800</v>
      </c>
      <c r="I1266" s="212"/>
      <c r="J1266" s="212"/>
      <c r="K1266" s="212"/>
    </row>
    <row r="1267" spans="1:67" ht="15.75" customHeight="1">
      <c r="A1267" s="36">
        <v>1199</v>
      </c>
      <c r="B1267" s="28" t="s">
        <v>2060</v>
      </c>
      <c r="C1267" s="29" t="s">
        <v>2061</v>
      </c>
      <c r="D1267" s="28" t="s">
        <v>51</v>
      </c>
      <c r="E1267" s="30">
        <v>1</v>
      </c>
      <c r="F1267" s="30">
        <v>1200</v>
      </c>
      <c r="G1267" s="30">
        <f t="shared" si="78"/>
        <v>1400</v>
      </c>
      <c r="H1267" s="30">
        <f t="shared" si="79"/>
        <v>2200</v>
      </c>
      <c r="I1267" s="212"/>
      <c r="J1267" s="212"/>
      <c r="K1267" s="212"/>
    </row>
    <row r="1268" spans="1:67" ht="15.75" customHeight="1">
      <c r="A1268" s="36">
        <v>1200</v>
      </c>
      <c r="B1268" s="28" t="s">
        <v>2062</v>
      </c>
      <c r="C1268" s="29" t="s">
        <v>2063</v>
      </c>
      <c r="D1268" s="28" t="s">
        <v>51</v>
      </c>
      <c r="E1268" s="30">
        <v>1</v>
      </c>
      <c r="F1268" s="30">
        <v>32800</v>
      </c>
      <c r="G1268" s="30">
        <f t="shared" si="78"/>
        <v>39400</v>
      </c>
      <c r="H1268" s="30">
        <f t="shared" si="79"/>
        <v>59000</v>
      </c>
      <c r="I1268" s="212"/>
      <c r="J1268" s="212"/>
      <c r="K1268" s="212"/>
    </row>
    <row r="1269" spans="1:67" s="12" customFormat="1" ht="15.75" customHeight="1">
      <c r="A1269" s="32"/>
      <c r="B1269" s="32"/>
      <c r="C1269" s="33" t="s">
        <v>2064</v>
      </c>
      <c r="D1269" s="32"/>
      <c r="E1269" s="34"/>
      <c r="F1269" s="34"/>
      <c r="G1269" s="44"/>
      <c r="H1269" s="44"/>
      <c r="I1269" s="212"/>
      <c r="J1269" s="212"/>
      <c r="K1269" s="212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  <c r="BK1269" s="10"/>
      <c r="BL1269" s="10"/>
      <c r="BM1269" s="10"/>
      <c r="BN1269" s="10"/>
      <c r="BO1269" s="10"/>
    </row>
    <row r="1270" spans="1:67" s="149" customFormat="1" ht="15.75" customHeight="1">
      <c r="A1270" s="36">
        <v>1201</v>
      </c>
      <c r="B1270" s="28" t="s">
        <v>2065</v>
      </c>
      <c r="C1270" s="29" t="s">
        <v>2066</v>
      </c>
      <c r="D1270" s="28" t="s">
        <v>51</v>
      </c>
      <c r="E1270" s="30">
        <v>1</v>
      </c>
      <c r="F1270" s="30">
        <v>8500</v>
      </c>
      <c r="G1270" s="30">
        <f t="shared" ref="G1270:G1305" si="80">ROUND(F1270*1.2,-2)</f>
        <v>10200</v>
      </c>
      <c r="H1270" s="30">
        <f t="shared" ref="H1270:H1305" si="81">ROUND(F1270*1.8,-2)</f>
        <v>15300</v>
      </c>
      <c r="I1270" s="212"/>
      <c r="J1270" s="212"/>
      <c r="K1270" s="212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</row>
    <row r="1271" spans="1:67" ht="15.75" customHeight="1">
      <c r="A1271" s="36">
        <v>1202</v>
      </c>
      <c r="B1271" s="28" t="s">
        <v>2067</v>
      </c>
      <c r="C1271" s="29" t="s">
        <v>2068</v>
      </c>
      <c r="D1271" s="28" t="s">
        <v>51</v>
      </c>
      <c r="E1271" s="30">
        <v>1</v>
      </c>
      <c r="F1271" s="30">
        <v>2200</v>
      </c>
      <c r="G1271" s="30">
        <f t="shared" si="80"/>
        <v>2600</v>
      </c>
      <c r="H1271" s="30">
        <f t="shared" si="81"/>
        <v>4000</v>
      </c>
      <c r="I1271" s="212"/>
      <c r="J1271" s="212"/>
      <c r="K1271" s="212"/>
    </row>
    <row r="1272" spans="1:67" s="149" customFormat="1" ht="15.75" customHeight="1">
      <c r="A1272" s="36">
        <v>1203</v>
      </c>
      <c r="B1272" s="28" t="s">
        <v>2069</v>
      </c>
      <c r="C1272" s="29" t="s">
        <v>2070</v>
      </c>
      <c r="D1272" s="28" t="s">
        <v>51</v>
      </c>
      <c r="E1272" s="30">
        <v>1</v>
      </c>
      <c r="F1272" s="30">
        <v>5500</v>
      </c>
      <c r="G1272" s="30">
        <f t="shared" si="80"/>
        <v>6600</v>
      </c>
      <c r="H1272" s="30">
        <f t="shared" si="81"/>
        <v>9900</v>
      </c>
      <c r="I1272" s="212"/>
      <c r="J1272" s="212"/>
      <c r="K1272" s="212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</row>
    <row r="1273" spans="1:67" s="149" customFormat="1" ht="31.5" customHeight="1">
      <c r="A1273" s="36">
        <v>1204</v>
      </c>
      <c r="B1273" s="28" t="s">
        <v>2071</v>
      </c>
      <c r="C1273" s="29" t="s">
        <v>2072</v>
      </c>
      <c r="D1273" s="28" t="s">
        <v>51</v>
      </c>
      <c r="E1273" s="30">
        <v>1</v>
      </c>
      <c r="F1273" s="30">
        <v>2200</v>
      </c>
      <c r="G1273" s="30">
        <f t="shared" si="80"/>
        <v>2600</v>
      </c>
      <c r="H1273" s="30">
        <f t="shared" si="81"/>
        <v>4000</v>
      </c>
      <c r="I1273" s="212"/>
      <c r="J1273" s="212"/>
      <c r="K1273" s="212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</row>
    <row r="1274" spans="1:67" ht="15.75" customHeight="1">
      <c r="A1274" s="36">
        <v>1205</v>
      </c>
      <c r="B1274" s="28" t="s">
        <v>2073</v>
      </c>
      <c r="C1274" s="29" t="s">
        <v>2074</v>
      </c>
      <c r="D1274" s="28" t="s">
        <v>51</v>
      </c>
      <c r="E1274" s="30">
        <v>1</v>
      </c>
      <c r="F1274" s="30">
        <v>1600</v>
      </c>
      <c r="G1274" s="30">
        <f t="shared" si="80"/>
        <v>1900</v>
      </c>
      <c r="H1274" s="30">
        <f t="shared" si="81"/>
        <v>2900</v>
      </c>
      <c r="I1274" s="212"/>
      <c r="J1274" s="212"/>
      <c r="K1274" s="212"/>
    </row>
    <row r="1275" spans="1:67" s="149" customFormat="1" ht="15.75" customHeight="1">
      <c r="A1275" s="36">
        <v>1206</v>
      </c>
      <c r="B1275" s="28" t="s">
        <v>2075</v>
      </c>
      <c r="C1275" s="29" t="s">
        <v>2076</v>
      </c>
      <c r="D1275" s="28" t="s">
        <v>51</v>
      </c>
      <c r="E1275" s="30">
        <v>1</v>
      </c>
      <c r="F1275" s="30">
        <v>1800</v>
      </c>
      <c r="G1275" s="30">
        <f t="shared" si="80"/>
        <v>2200</v>
      </c>
      <c r="H1275" s="30">
        <f t="shared" si="81"/>
        <v>3200</v>
      </c>
      <c r="I1275" s="212"/>
      <c r="J1275" s="212"/>
      <c r="K1275" s="212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</row>
    <row r="1276" spans="1:67" ht="15.75" customHeight="1">
      <c r="A1276" s="36">
        <v>1207</v>
      </c>
      <c r="B1276" s="28" t="s">
        <v>2077</v>
      </c>
      <c r="C1276" s="29" t="s">
        <v>2078</v>
      </c>
      <c r="D1276" s="28" t="s">
        <v>51</v>
      </c>
      <c r="E1276" s="30">
        <v>1</v>
      </c>
      <c r="F1276" s="30">
        <v>2800</v>
      </c>
      <c r="G1276" s="30">
        <f t="shared" si="80"/>
        <v>3400</v>
      </c>
      <c r="H1276" s="30">
        <f t="shared" si="81"/>
        <v>5000</v>
      </c>
      <c r="I1276" s="212"/>
      <c r="J1276" s="212"/>
      <c r="K1276" s="212"/>
    </row>
    <row r="1277" spans="1:67" s="149" customFormat="1" ht="15.75" customHeight="1">
      <c r="A1277" s="36">
        <v>1208</v>
      </c>
      <c r="B1277" s="28" t="s">
        <v>2079</v>
      </c>
      <c r="C1277" s="29" t="s">
        <v>2080</v>
      </c>
      <c r="D1277" s="28" t="s">
        <v>51</v>
      </c>
      <c r="E1277" s="30">
        <v>1</v>
      </c>
      <c r="F1277" s="30">
        <v>50000</v>
      </c>
      <c r="G1277" s="30">
        <f t="shared" si="80"/>
        <v>60000</v>
      </c>
      <c r="H1277" s="30">
        <f t="shared" si="81"/>
        <v>90000</v>
      </c>
      <c r="I1277" s="212"/>
      <c r="J1277" s="212"/>
      <c r="K1277" s="212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</row>
    <row r="1278" spans="1:67" s="149" customFormat="1" ht="15.75" customHeight="1">
      <c r="A1278" s="36">
        <v>1209</v>
      </c>
      <c r="B1278" s="28" t="s">
        <v>2081</v>
      </c>
      <c r="C1278" s="29" t="s">
        <v>2082</v>
      </c>
      <c r="D1278" s="28" t="s">
        <v>51</v>
      </c>
      <c r="E1278" s="30">
        <v>1</v>
      </c>
      <c r="F1278" s="30">
        <v>33000</v>
      </c>
      <c r="G1278" s="30">
        <f t="shared" si="80"/>
        <v>39600</v>
      </c>
      <c r="H1278" s="30">
        <f t="shared" si="81"/>
        <v>59400</v>
      </c>
      <c r="I1278" s="212"/>
      <c r="J1278" s="212"/>
      <c r="K1278" s="212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</row>
    <row r="1279" spans="1:67" s="149" customFormat="1" ht="15.75" customHeight="1">
      <c r="A1279" s="36">
        <v>1210</v>
      </c>
      <c r="B1279" s="28" t="s">
        <v>2083</v>
      </c>
      <c r="C1279" s="29" t="s">
        <v>2084</v>
      </c>
      <c r="D1279" s="28" t="s">
        <v>51</v>
      </c>
      <c r="E1279" s="30">
        <v>1</v>
      </c>
      <c r="F1279" s="30">
        <v>13400</v>
      </c>
      <c r="G1279" s="30">
        <f t="shared" si="80"/>
        <v>16100</v>
      </c>
      <c r="H1279" s="30">
        <f t="shared" si="81"/>
        <v>24100</v>
      </c>
      <c r="I1279" s="212"/>
      <c r="J1279" s="212"/>
      <c r="K1279" s="212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</row>
    <row r="1280" spans="1:67" s="149" customFormat="1" ht="15.75" customHeight="1">
      <c r="A1280" s="36">
        <v>1211</v>
      </c>
      <c r="B1280" s="28" t="s">
        <v>2085</v>
      </c>
      <c r="C1280" s="29" t="s">
        <v>2086</v>
      </c>
      <c r="D1280" s="28" t="s">
        <v>51</v>
      </c>
      <c r="E1280" s="30">
        <v>1</v>
      </c>
      <c r="F1280" s="30">
        <v>5500</v>
      </c>
      <c r="G1280" s="30">
        <f t="shared" si="80"/>
        <v>6600</v>
      </c>
      <c r="H1280" s="30">
        <f t="shared" si="81"/>
        <v>9900</v>
      </c>
      <c r="I1280" s="212"/>
      <c r="J1280" s="212"/>
      <c r="K1280" s="212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</row>
    <row r="1281" spans="1:67" s="149" customFormat="1" ht="15.75" customHeight="1">
      <c r="A1281" s="36">
        <v>1212</v>
      </c>
      <c r="B1281" s="28" t="s">
        <v>2087</v>
      </c>
      <c r="C1281" s="29" t="s">
        <v>2088</v>
      </c>
      <c r="D1281" s="28" t="s">
        <v>51</v>
      </c>
      <c r="E1281" s="30">
        <v>1</v>
      </c>
      <c r="F1281" s="30">
        <v>13200</v>
      </c>
      <c r="G1281" s="30">
        <f t="shared" si="80"/>
        <v>15800</v>
      </c>
      <c r="H1281" s="30">
        <f t="shared" si="81"/>
        <v>23800</v>
      </c>
      <c r="I1281" s="212"/>
      <c r="J1281" s="212"/>
      <c r="K1281" s="212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</row>
    <row r="1282" spans="1:67" s="149" customFormat="1" ht="15.75" customHeight="1">
      <c r="A1282" s="36">
        <v>1213</v>
      </c>
      <c r="B1282" s="28" t="s">
        <v>2089</v>
      </c>
      <c r="C1282" s="29" t="s">
        <v>2090</v>
      </c>
      <c r="D1282" s="28" t="s">
        <v>271</v>
      </c>
      <c r="E1282" s="30">
        <v>1</v>
      </c>
      <c r="F1282" s="30">
        <v>13350</v>
      </c>
      <c r="G1282" s="30">
        <f t="shared" si="80"/>
        <v>16000</v>
      </c>
      <c r="H1282" s="30">
        <f t="shared" si="81"/>
        <v>24000</v>
      </c>
      <c r="I1282" s="212"/>
      <c r="J1282" s="212"/>
      <c r="K1282" s="212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</row>
    <row r="1283" spans="1:67" s="149" customFormat="1" ht="15.75" customHeight="1">
      <c r="A1283" s="36">
        <v>1214</v>
      </c>
      <c r="B1283" s="28" t="s">
        <v>2091</v>
      </c>
      <c r="C1283" s="29" t="s">
        <v>2092</v>
      </c>
      <c r="D1283" s="28" t="s">
        <v>271</v>
      </c>
      <c r="E1283" s="30">
        <v>1</v>
      </c>
      <c r="F1283" s="30">
        <v>7700</v>
      </c>
      <c r="G1283" s="30">
        <f t="shared" si="80"/>
        <v>9200</v>
      </c>
      <c r="H1283" s="30">
        <f t="shared" si="81"/>
        <v>13900</v>
      </c>
      <c r="I1283" s="212"/>
      <c r="J1283" s="212"/>
      <c r="K1283" s="212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</row>
    <row r="1284" spans="1:67" s="149" customFormat="1" ht="15.75" customHeight="1">
      <c r="A1284" s="36">
        <v>1215</v>
      </c>
      <c r="B1284" s="28" t="s">
        <v>2093</v>
      </c>
      <c r="C1284" s="29" t="s">
        <v>2094</v>
      </c>
      <c r="D1284" s="28" t="s">
        <v>271</v>
      </c>
      <c r="E1284" s="30">
        <v>1</v>
      </c>
      <c r="F1284" s="30">
        <v>5000</v>
      </c>
      <c r="G1284" s="30">
        <f t="shared" si="80"/>
        <v>6000</v>
      </c>
      <c r="H1284" s="30">
        <f t="shared" si="81"/>
        <v>9000</v>
      </c>
      <c r="I1284" s="212"/>
      <c r="J1284" s="212"/>
      <c r="K1284" s="212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</row>
    <row r="1285" spans="1:67" ht="15.75" customHeight="1">
      <c r="A1285" s="36">
        <v>1216</v>
      </c>
      <c r="B1285" s="28" t="s">
        <v>2095</v>
      </c>
      <c r="C1285" s="29" t="s">
        <v>2096</v>
      </c>
      <c r="D1285" s="28" t="s">
        <v>51</v>
      </c>
      <c r="E1285" s="30">
        <v>1</v>
      </c>
      <c r="F1285" s="30">
        <v>2800</v>
      </c>
      <c r="G1285" s="30">
        <f t="shared" si="80"/>
        <v>3400</v>
      </c>
      <c r="H1285" s="30">
        <f t="shared" si="81"/>
        <v>5000</v>
      </c>
      <c r="I1285" s="212"/>
      <c r="J1285" s="212"/>
      <c r="K1285" s="212"/>
    </row>
    <row r="1286" spans="1:67" ht="15.75" customHeight="1">
      <c r="A1286" s="36">
        <v>1217</v>
      </c>
      <c r="B1286" s="28" t="s">
        <v>2097</v>
      </c>
      <c r="C1286" s="29" t="s">
        <v>2098</v>
      </c>
      <c r="D1286" s="28" t="s">
        <v>51</v>
      </c>
      <c r="E1286" s="30">
        <v>1</v>
      </c>
      <c r="F1286" s="30">
        <v>2300</v>
      </c>
      <c r="G1286" s="30">
        <f t="shared" si="80"/>
        <v>2800</v>
      </c>
      <c r="H1286" s="30">
        <f t="shared" si="81"/>
        <v>4100</v>
      </c>
      <c r="I1286" s="212"/>
      <c r="J1286" s="212"/>
      <c r="K1286" s="212"/>
    </row>
    <row r="1287" spans="1:67" ht="15.75" customHeight="1">
      <c r="A1287" s="36">
        <v>1218</v>
      </c>
      <c r="B1287" s="28" t="s">
        <v>2099</v>
      </c>
      <c r="C1287" s="29" t="s">
        <v>2100</v>
      </c>
      <c r="D1287" s="28" t="s">
        <v>51</v>
      </c>
      <c r="E1287" s="30">
        <v>1</v>
      </c>
      <c r="F1287" s="30">
        <v>2100</v>
      </c>
      <c r="G1287" s="30">
        <f t="shared" si="80"/>
        <v>2500</v>
      </c>
      <c r="H1287" s="30">
        <f t="shared" si="81"/>
        <v>3800</v>
      </c>
      <c r="I1287" s="212"/>
      <c r="J1287" s="212"/>
      <c r="K1287" s="212"/>
    </row>
    <row r="1288" spans="1:67" s="149" customFormat="1" ht="15.75" customHeight="1">
      <c r="A1288" s="36">
        <v>1219</v>
      </c>
      <c r="B1288" s="28" t="s">
        <v>2101</v>
      </c>
      <c r="C1288" s="29" t="s">
        <v>2102</v>
      </c>
      <c r="D1288" s="28" t="s">
        <v>51</v>
      </c>
      <c r="E1288" s="30">
        <v>1</v>
      </c>
      <c r="F1288" s="30">
        <v>1000</v>
      </c>
      <c r="G1288" s="30">
        <f t="shared" si="80"/>
        <v>1200</v>
      </c>
      <c r="H1288" s="30">
        <f t="shared" si="81"/>
        <v>1800</v>
      </c>
      <c r="I1288" s="212"/>
      <c r="J1288" s="212"/>
      <c r="K1288" s="212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</row>
    <row r="1289" spans="1:67" ht="31.5" customHeight="1">
      <c r="A1289" s="36">
        <v>1220</v>
      </c>
      <c r="B1289" s="28" t="s">
        <v>2103</v>
      </c>
      <c r="C1289" s="29" t="s">
        <v>2104</v>
      </c>
      <c r="D1289" s="28" t="s">
        <v>51</v>
      </c>
      <c r="E1289" s="30">
        <v>1</v>
      </c>
      <c r="F1289" s="30">
        <v>2300</v>
      </c>
      <c r="G1289" s="30">
        <f t="shared" si="80"/>
        <v>2800</v>
      </c>
      <c r="H1289" s="30">
        <f t="shared" si="81"/>
        <v>4100</v>
      </c>
      <c r="I1289" s="212"/>
      <c r="J1289" s="212"/>
      <c r="K1289" s="212"/>
    </row>
    <row r="1290" spans="1:67" ht="15.75" customHeight="1">
      <c r="A1290" s="36">
        <v>1221</v>
      </c>
      <c r="B1290" s="28" t="s">
        <v>2105</v>
      </c>
      <c r="C1290" s="29" t="s">
        <v>2106</v>
      </c>
      <c r="D1290" s="28" t="s">
        <v>51</v>
      </c>
      <c r="E1290" s="30">
        <v>1</v>
      </c>
      <c r="F1290" s="30">
        <v>2900</v>
      </c>
      <c r="G1290" s="30">
        <f t="shared" si="80"/>
        <v>3500</v>
      </c>
      <c r="H1290" s="30">
        <f t="shared" si="81"/>
        <v>5200</v>
      </c>
      <c r="I1290" s="212"/>
      <c r="J1290" s="212"/>
      <c r="K1290" s="212"/>
    </row>
    <row r="1291" spans="1:67" s="149" customFormat="1" ht="15.75" customHeight="1">
      <c r="A1291" s="36">
        <v>1222</v>
      </c>
      <c r="B1291" s="28" t="s">
        <v>2107</v>
      </c>
      <c r="C1291" s="29" t="s">
        <v>2108</v>
      </c>
      <c r="D1291" s="28" t="s">
        <v>51</v>
      </c>
      <c r="E1291" s="30">
        <v>1</v>
      </c>
      <c r="F1291" s="30">
        <v>4750</v>
      </c>
      <c r="G1291" s="30">
        <f t="shared" si="80"/>
        <v>5700</v>
      </c>
      <c r="H1291" s="30">
        <f t="shared" si="81"/>
        <v>8600</v>
      </c>
      <c r="I1291" s="212"/>
      <c r="J1291" s="212"/>
      <c r="K1291" s="212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</row>
    <row r="1292" spans="1:67" s="149" customFormat="1" ht="15.75" customHeight="1">
      <c r="A1292" s="36">
        <v>1223</v>
      </c>
      <c r="B1292" s="28" t="s">
        <v>2109</v>
      </c>
      <c r="C1292" s="29" t="s">
        <v>2110</v>
      </c>
      <c r="D1292" s="28" t="s">
        <v>51</v>
      </c>
      <c r="E1292" s="30">
        <v>1</v>
      </c>
      <c r="F1292" s="30">
        <v>5500</v>
      </c>
      <c r="G1292" s="30">
        <f t="shared" si="80"/>
        <v>6600</v>
      </c>
      <c r="H1292" s="30">
        <f t="shared" si="81"/>
        <v>9900</v>
      </c>
      <c r="I1292" s="212"/>
      <c r="J1292" s="212"/>
      <c r="K1292" s="212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</row>
    <row r="1293" spans="1:67" ht="15.75" customHeight="1">
      <c r="A1293" s="36">
        <v>1224</v>
      </c>
      <c r="B1293" s="28" t="s">
        <v>2111</v>
      </c>
      <c r="C1293" s="29" t="s">
        <v>2112</v>
      </c>
      <c r="D1293" s="28" t="s">
        <v>51</v>
      </c>
      <c r="E1293" s="30">
        <v>1</v>
      </c>
      <c r="F1293" s="30">
        <v>5000</v>
      </c>
      <c r="G1293" s="30">
        <f t="shared" si="80"/>
        <v>6000</v>
      </c>
      <c r="H1293" s="30">
        <f t="shared" si="81"/>
        <v>9000</v>
      </c>
      <c r="I1293" s="212"/>
      <c r="J1293" s="212"/>
      <c r="K1293" s="212"/>
    </row>
    <row r="1294" spans="1:67" ht="15.75" customHeight="1">
      <c r="A1294" s="36">
        <v>1225</v>
      </c>
      <c r="B1294" s="28" t="s">
        <v>2113</v>
      </c>
      <c r="C1294" s="29" t="s">
        <v>2114</v>
      </c>
      <c r="D1294" s="28" t="s">
        <v>51</v>
      </c>
      <c r="E1294" s="30">
        <v>1</v>
      </c>
      <c r="F1294" s="30">
        <v>20500</v>
      </c>
      <c r="G1294" s="30">
        <f t="shared" si="80"/>
        <v>24600</v>
      </c>
      <c r="H1294" s="30">
        <f t="shared" si="81"/>
        <v>36900</v>
      </c>
      <c r="I1294" s="212"/>
      <c r="J1294" s="212"/>
      <c r="K1294" s="212"/>
    </row>
    <row r="1295" spans="1:67" s="149" customFormat="1" ht="15.75" customHeight="1">
      <c r="A1295" s="36">
        <v>1226</v>
      </c>
      <c r="B1295" s="28" t="s">
        <v>2115</v>
      </c>
      <c r="C1295" s="29" t="s">
        <v>2116</v>
      </c>
      <c r="D1295" s="28" t="s">
        <v>51</v>
      </c>
      <c r="E1295" s="30">
        <v>1</v>
      </c>
      <c r="F1295" s="30">
        <v>7500</v>
      </c>
      <c r="G1295" s="30">
        <f t="shared" si="80"/>
        <v>9000</v>
      </c>
      <c r="H1295" s="30">
        <f t="shared" si="81"/>
        <v>13500</v>
      </c>
      <c r="I1295" s="212"/>
      <c r="J1295" s="212"/>
      <c r="K1295" s="212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</row>
    <row r="1296" spans="1:67" ht="15.75" customHeight="1">
      <c r="A1296" s="36">
        <v>1227</v>
      </c>
      <c r="B1296" s="28" t="s">
        <v>2117</v>
      </c>
      <c r="C1296" s="29" t="s">
        <v>2118</v>
      </c>
      <c r="D1296" s="28" t="s">
        <v>51</v>
      </c>
      <c r="E1296" s="30">
        <v>1</v>
      </c>
      <c r="F1296" s="30">
        <v>4100</v>
      </c>
      <c r="G1296" s="30">
        <f t="shared" si="80"/>
        <v>4900</v>
      </c>
      <c r="H1296" s="30">
        <f t="shared" si="81"/>
        <v>7400</v>
      </c>
      <c r="I1296" s="212"/>
      <c r="J1296" s="212"/>
      <c r="K1296" s="212"/>
    </row>
    <row r="1297" spans="1:67" ht="15.75" customHeight="1">
      <c r="A1297" s="36">
        <v>1228</v>
      </c>
      <c r="B1297" s="28" t="s">
        <v>2119</v>
      </c>
      <c r="C1297" s="29" t="s">
        <v>2120</v>
      </c>
      <c r="D1297" s="28" t="s">
        <v>51</v>
      </c>
      <c r="E1297" s="30">
        <v>1</v>
      </c>
      <c r="F1297" s="30">
        <v>5250</v>
      </c>
      <c r="G1297" s="30">
        <f t="shared" si="80"/>
        <v>6300</v>
      </c>
      <c r="H1297" s="30">
        <f t="shared" si="81"/>
        <v>9500</v>
      </c>
      <c r="I1297" s="212"/>
      <c r="J1297" s="212"/>
      <c r="K1297" s="212"/>
    </row>
    <row r="1298" spans="1:67" ht="15.75" customHeight="1">
      <c r="A1298" s="36">
        <v>1229</v>
      </c>
      <c r="B1298" s="28" t="s">
        <v>2121</v>
      </c>
      <c r="C1298" s="29" t="s">
        <v>2122</v>
      </c>
      <c r="D1298" s="28" t="s">
        <v>61</v>
      </c>
      <c r="E1298" s="30">
        <v>1</v>
      </c>
      <c r="F1298" s="30">
        <v>84000</v>
      </c>
      <c r="G1298" s="30">
        <f t="shared" si="80"/>
        <v>100800</v>
      </c>
      <c r="H1298" s="30">
        <f t="shared" si="81"/>
        <v>151200</v>
      </c>
      <c r="I1298" s="212"/>
      <c r="J1298" s="212"/>
      <c r="K1298" s="212"/>
    </row>
    <row r="1299" spans="1:67" s="14" customFormat="1" ht="15.75" customHeight="1">
      <c r="A1299" s="36">
        <v>1230</v>
      </c>
      <c r="B1299" s="28" t="s">
        <v>2123</v>
      </c>
      <c r="C1299" s="54" t="s">
        <v>2124</v>
      </c>
      <c r="D1299" s="55" t="s">
        <v>61</v>
      </c>
      <c r="E1299" s="55">
        <v>1</v>
      </c>
      <c r="F1299" s="30">
        <v>42000</v>
      </c>
      <c r="G1299" s="30">
        <f t="shared" si="80"/>
        <v>50400</v>
      </c>
      <c r="H1299" s="30">
        <f t="shared" si="81"/>
        <v>75600</v>
      </c>
      <c r="I1299" s="212"/>
      <c r="J1299" s="212"/>
      <c r="K1299" s="212"/>
    </row>
    <row r="1300" spans="1:67" ht="15.75" customHeight="1">
      <c r="A1300" s="36">
        <v>1231</v>
      </c>
      <c r="B1300" s="28" t="s">
        <v>2125</v>
      </c>
      <c r="C1300" s="29" t="s">
        <v>2126</v>
      </c>
      <c r="D1300" s="28" t="s">
        <v>61</v>
      </c>
      <c r="E1300" s="30">
        <v>1</v>
      </c>
      <c r="F1300" s="30">
        <v>105000</v>
      </c>
      <c r="G1300" s="30">
        <f t="shared" si="80"/>
        <v>126000</v>
      </c>
      <c r="H1300" s="30">
        <f t="shared" si="81"/>
        <v>189000</v>
      </c>
      <c r="I1300" s="212"/>
      <c r="J1300" s="212"/>
      <c r="K1300" s="212"/>
    </row>
    <row r="1301" spans="1:67" s="14" customFormat="1" ht="15.75" customHeight="1">
      <c r="A1301" s="36">
        <v>1232</v>
      </c>
      <c r="B1301" s="56" t="s">
        <v>2127</v>
      </c>
      <c r="C1301" s="54" t="s">
        <v>2128</v>
      </c>
      <c r="D1301" s="55" t="s">
        <v>61</v>
      </c>
      <c r="E1301" s="55">
        <v>1</v>
      </c>
      <c r="F1301" s="30">
        <v>63000</v>
      </c>
      <c r="G1301" s="30">
        <f t="shared" si="80"/>
        <v>75600</v>
      </c>
      <c r="H1301" s="30">
        <f t="shared" si="81"/>
        <v>113400</v>
      </c>
      <c r="I1301" s="212"/>
      <c r="J1301" s="212"/>
      <c r="K1301" s="212"/>
    </row>
    <row r="1302" spans="1:67" ht="15.75" customHeight="1">
      <c r="A1302" s="36">
        <v>1233</v>
      </c>
      <c r="B1302" s="28" t="s">
        <v>2129</v>
      </c>
      <c r="C1302" s="29" t="s">
        <v>2130</v>
      </c>
      <c r="D1302" s="28" t="s">
        <v>51</v>
      </c>
      <c r="E1302" s="30">
        <v>1</v>
      </c>
      <c r="F1302" s="30">
        <v>43100</v>
      </c>
      <c r="G1302" s="30">
        <f t="shared" si="80"/>
        <v>51700</v>
      </c>
      <c r="H1302" s="30">
        <f t="shared" si="81"/>
        <v>77600</v>
      </c>
      <c r="I1302" s="212"/>
      <c r="J1302" s="212"/>
      <c r="K1302" s="212"/>
    </row>
    <row r="1303" spans="1:67" ht="15.75" customHeight="1">
      <c r="A1303" s="36">
        <v>1234</v>
      </c>
      <c r="B1303" s="28" t="s">
        <v>2131</v>
      </c>
      <c r="C1303" s="29" t="s">
        <v>2132</v>
      </c>
      <c r="D1303" s="28" t="s">
        <v>51</v>
      </c>
      <c r="E1303" s="30">
        <v>1</v>
      </c>
      <c r="F1303" s="30">
        <v>33600</v>
      </c>
      <c r="G1303" s="30">
        <f t="shared" si="80"/>
        <v>40300</v>
      </c>
      <c r="H1303" s="30">
        <f t="shared" si="81"/>
        <v>60500</v>
      </c>
      <c r="I1303" s="212"/>
      <c r="J1303" s="212"/>
      <c r="K1303" s="212"/>
    </row>
    <row r="1304" spans="1:67" ht="15.75" customHeight="1">
      <c r="A1304" s="36">
        <v>1235</v>
      </c>
      <c r="B1304" s="28" t="s">
        <v>2133</v>
      </c>
      <c r="C1304" s="29" t="s">
        <v>2134</v>
      </c>
      <c r="D1304" s="28" t="s">
        <v>51</v>
      </c>
      <c r="E1304" s="30">
        <v>1</v>
      </c>
      <c r="F1304" s="30">
        <v>33600</v>
      </c>
      <c r="G1304" s="30">
        <f t="shared" si="80"/>
        <v>40300</v>
      </c>
      <c r="H1304" s="30">
        <f t="shared" si="81"/>
        <v>60500</v>
      </c>
      <c r="I1304" s="212"/>
      <c r="J1304" s="212"/>
      <c r="K1304" s="212"/>
    </row>
    <row r="1305" spans="1:67" s="149" customFormat="1" ht="15.75" customHeight="1">
      <c r="A1305" s="36">
        <v>1236</v>
      </c>
      <c r="B1305" s="28" t="s">
        <v>2135</v>
      </c>
      <c r="C1305" s="29" t="s">
        <v>2136</v>
      </c>
      <c r="D1305" s="28" t="s">
        <v>51</v>
      </c>
      <c r="E1305" s="30">
        <v>1</v>
      </c>
      <c r="F1305" s="30">
        <v>14300</v>
      </c>
      <c r="G1305" s="30">
        <f t="shared" si="80"/>
        <v>17200</v>
      </c>
      <c r="H1305" s="30">
        <f t="shared" si="81"/>
        <v>25700</v>
      </c>
      <c r="I1305" s="212"/>
      <c r="J1305" s="212"/>
      <c r="K1305" s="212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</row>
    <row r="1306" spans="1:67" s="12" customFormat="1" ht="15.75" customHeight="1">
      <c r="A1306" s="32"/>
      <c r="B1306" s="32"/>
      <c r="C1306" s="33" t="s">
        <v>2137</v>
      </c>
      <c r="D1306" s="32"/>
      <c r="E1306" s="34"/>
      <c r="F1306" s="34"/>
      <c r="G1306" s="44"/>
      <c r="H1306" s="44"/>
      <c r="I1306" s="212"/>
      <c r="J1306" s="212"/>
      <c r="K1306" s="212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  <c r="BK1306" s="10"/>
      <c r="BL1306" s="10"/>
      <c r="BM1306" s="10"/>
      <c r="BN1306" s="10"/>
      <c r="BO1306" s="10"/>
    </row>
    <row r="1307" spans="1:67" s="149" customFormat="1" ht="15.75" customHeight="1">
      <c r="A1307" s="36">
        <v>1237</v>
      </c>
      <c r="B1307" s="28" t="s">
        <v>2138</v>
      </c>
      <c r="C1307" s="29" t="s">
        <v>2139</v>
      </c>
      <c r="D1307" s="28" t="s">
        <v>51</v>
      </c>
      <c r="E1307" s="30">
        <v>1</v>
      </c>
      <c r="F1307" s="30">
        <v>75000</v>
      </c>
      <c r="G1307" s="30">
        <f t="shared" ref="G1307:G1370" si="82">ROUND(F1307*1.2,-2)</f>
        <v>90000</v>
      </c>
      <c r="H1307" s="30">
        <f t="shared" ref="H1307:H1370" si="83">ROUND(F1307*1.8,-2)</f>
        <v>135000</v>
      </c>
      <c r="I1307" s="212"/>
      <c r="J1307" s="212"/>
      <c r="K1307" s="212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</row>
    <row r="1308" spans="1:67" ht="15.75" customHeight="1">
      <c r="A1308" s="36">
        <v>1238</v>
      </c>
      <c r="B1308" s="28" t="s">
        <v>2140</v>
      </c>
      <c r="C1308" s="29" t="s">
        <v>2141</v>
      </c>
      <c r="D1308" s="28" t="s">
        <v>51</v>
      </c>
      <c r="E1308" s="30">
        <v>1</v>
      </c>
      <c r="F1308" s="30">
        <v>3900</v>
      </c>
      <c r="G1308" s="30">
        <f t="shared" si="82"/>
        <v>4700</v>
      </c>
      <c r="H1308" s="30">
        <f t="shared" si="83"/>
        <v>7000</v>
      </c>
      <c r="I1308" s="212"/>
      <c r="J1308" s="212"/>
      <c r="K1308" s="212"/>
    </row>
    <row r="1309" spans="1:67" s="149" customFormat="1" ht="15.75" customHeight="1">
      <c r="A1309" s="36">
        <v>1239</v>
      </c>
      <c r="B1309" s="28" t="s">
        <v>2142</v>
      </c>
      <c r="C1309" s="29" t="s">
        <v>2143</v>
      </c>
      <c r="D1309" s="28" t="s">
        <v>51</v>
      </c>
      <c r="E1309" s="30">
        <v>1</v>
      </c>
      <c r="F1309" s="30">
        <v>47500</v>
      </c>
      <c r="G1309" s="30">
        <f t="shared" si="82"/>
        <v>57000</v>
      </c>
      <c r="H1309" s="30">
        <f t="shared" si="83"/>
        <v>85500</v>
      </c>
      <c r="I1309" s="212"/>
      <c r="J1309" s="212"/>
      <c r="K1309" s="212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</row>
    <row r="1310" spans="1:67" ht="15.75" customHeight="1">
      <c r="A1310" s="36">
        <v>1240</v>
      </c>
      <c r="B1310" s="28" t="s">
        <v>2144</v>
      </c>
      <c r="C1310" s="29" t="s">
        <v>2145</v>
      </c>
      <c r="D1310" s="28" t="s">
        <v>51</v>
      </c>
      <c r="E1310" s="30">
        <v>1</v>
      </c>
      <c r="F1310" s="30">
        <v>19500</v>
      </c>
      <c r="G1310" s="30">
        <f t="shared" si="82"/>
        <v>23400</v>
      </c>
      <c r="H1310" s="30">
        <f t="shared" si="83"/>
        <v>35100</v>
      </c>
      <c r="I1310" s="212"/>
      <c r="J1310" s="212"/>
      <c r="K1310" s="212"/>
    </row>
    <row r="1311" spans="1:67" ht="15.75" customHeight="1">
      <c r="A1311" s="36">
        <v>1241</v>
      </c>
      <c r="B1311" s="28" t="s">
        <v>2146</v>
      </c>
      <c r="C1311" s="29" t="s">
        <v>2147</v>
      </c>
      <c r="D1311" s="28" t="s">
        <v>51</v>
      </c>
      <c r="E1311" s="30">
        <v>1</v>
      </c>
      <c r="F1311" s="30">
        <v>3000</v>
      </c>
      <c r="G1311" s="30">
        <f t="shared" si="82"/>
        <v>3600</v>
      </c>
      <c r="H1311" s="30">
        <f t="shared" si="83"/>
        <v>5400</v>
      </c>
      <c r="I1311" s="212"/>
      <c r="J1311" s="212"/>
      <c r="K1311" s="212"/>
    </row>
    <row r="1312" spans="1:67" s="149" customFormat="1" ht="15.75" customHeight="1">
      <c r="A1312" s="36">
        <v>1242</v>
      </c>
      <c r="B1312" s="28" t="s">
        <v>2148</v>
      </c>
      <c r="C1312" s="29" t="s">
        <v>2149</v>
      </c>
      <c r="D1312" s="28" t="s">
        <v>51</v>
      </c>
      <c r="E1312" s="30">
        <v>1</v>
      </c>
      <c r="F1312" s="30">
        <v>21000</v>
      </c>
      <c r="G1312" s="30">
        <f t="shared" si="82"/>
        <v>25200</v>
      </c>
      <c r="H1312" s="30">
        <f t="shared" si="83"/>
        <v>37800</v>
      </c>
      <c r="I1312" s="212"/>
      <c r="J1312" s="212"/>
      <c r="K1312" s="212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</row>
    <row r="1313" spans="1:67" s="149" customFormat="1" ht="15.75" customHeight="1">
      <c r="A1313" s="36">
        <v>1243</v>
      </c>
      <c r="B1313" s="28" t="s">
        <v>2150</v>
      </c>
      <c r="C1313" s="29" t="s">
        <v>2151</v>
      </c>
      <c r="D1313" s="28" t="s">
        <v>51</v>
      </c>
      <c r="E1313" s="30">
        <v>1</v>
      </c>
      <c r="F1313" s="30">
        <v>22500</v>
      </c>
      <c r="G1313" s="30">
        <f t="shared" si="82"/>
        <v>27000</v>
      </c>
      <c r="H1313" s="30">
        <f t="shared" si="83"/>
        <v>40500</v>
      </c>
      <c r="I1313" s="212"/>
      <c r="J1313" s="212"/>
      <c r="K1313" s="212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</row>
    <row r="1314" spans="1:67" ht="15.75" customHeight="1">
      <c r="A1314" s="36">
        <v>1244</v>
      </c>
      <c r="B1314" s="28" t="s">
        <v>2152</v>
      </c>
      <c r="C1314" s="29" t="s">
        <v>2153</v>
      </c>
      <c r="D1314" s="28" t="s">
        <v>51</v>
      </c>
      <c r="E1314" s="30">
        <v>1</v>
      </c>
      <c r="F1314" s="30">
        <v>27300</v>
      </c>
      <c r="G1314" s="30">
        <f t="shared" si="82"/>
        <v>32800</v>
      </c>
      <c r="H1314" s="30">
        <f t="shared" si="83"/>
        <v>49100</v>
      </c>
      <c r="I1314" s="212"/>
      <c r="J1314" s="212"/>
      <c r="K1314" s="212"/>
    </row>
    <row r="1315" spans="1:67" ht="15.75" customHeight="1">
      <c r="A1315" s="36">
        <v>1245</v>
      </c>
      <c r="B1315" s="28" t="s">
        <v>2154</v>
      </c>
      <c r="C1315" s="29" t="s">
        <v>2155</v>
      </c>
      <c r="D1315" s="28" t="s">
        <v>51</v>
      </c>
      <c r="E1315" s="30">
        <v>1</v>
      </c>
      <c r="F1315" s="30">
        <v>28800</v>
      </c>
      <c r="G1315" s="30">
        <f t="shared" si="82"/>
        <v>34600</v>
      </c>
      <c r="H1315" s="30">
        <f t="shared" si="83"/>
        <v>51800</v>
      </c>
      <c r="I1315" s="212"/>
      <c r="J1315" s="212"/>
      <c r="K1315" s="212"/>
    </row>
    <row r="1316" spans="1:67" s="149" customFormat="1" ht="15.75" customHeight="1">
      <c r="A1316" s="36">
        <v>1246</v>
      </c>
      <c r="B1316" s="28" t="s">
        <v>2156</v>
      </c>
      <c r="C1316" s="29" t="s">
        <v>2157</v>
      </c>
      <c r="D1316" s="28" t="s">
        <v>51</v>
      </c>
      <c r="E1316" s="30">
        <v>1</v>
      </c>
      <c r="F1316" s="30">
        <v>90000</v>
      </c>
      <c r="G1316" s="30">
        <f t="shared" si="82"/>
        <v>108000</v>
      </c>
      <c r="H1316" s="30">
        <f t="shared" si="83"/>
        <v>162000</v>
      </c>
      <c r="I1316" s="212"/>
      <c r="J1316" s="212"/>
      <c r="K1316" s="212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</row>
    <row r="1317" spans="1:67" s="149" customFormat="1" ht="15.75" customHeight="1">
      <c r="A1317" s="36">
        <v>1247</v>
      </c>
      <c r="B1317" s="28" t="s">
        <v>2158</v>
      </c>
      <c r="C1317" s="29" t="s">
        <v>2159</v>
      </c>
      <c r="D1317" s="28" t="s">
        <v>51</v>
      </c>
      <c r="E1317" s="30">
        <v>1</v>
      </c>
      <c r="F1317" s="30">
        <v>5500</v>
      </c>
      <c r="G1317" s="30">
        <f t="shared" si="82"/>
        <v>6600</v>
      </c>
      <c r="H1317" s="30">
        <f t="shared" si="83"/>
        <v>9900</v>
      </c>
      <c r="I1317" s="212"/>
      <c r="J1317" s="212"/>
      <c r="K1317" s="212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</row>
    <row r="1318" spans="1:67" ht="15.75" customHeight="1">
      <c r="A1318" s="36">
        <v>1248</v>
      </c>
      <c r="B1318" s="28" t="s">
        <v>2160</v>
      </c>
      <c r="C1318" s="29" t="s">
        <v>2161</v>
      </c>
      <c r="D1318" s="28" t="s">
        <v>51</v>
      </c>
      <c r="E1318" s="30">
        <v>1</v>
      </c>
      <c r="F1318" s="30">
        <v>27300</v>
      </c>
      <c r="G1318" s="30">
        <f t="shared" si="82"/>
        <v>32800</v>
      </c>
      <c r="H1318" s="30">
        <f t="shared" si="83"/>
        <v>49100</v>
      </c>
      <c r="I1318" s="212"/>
      <c r="J1318" s="212"/>
      <c r="K1318" s="212"/>
    </row>
    <row r="1319" spans="1:67" ht="15.75" customHeight="1">
      <c r="A1319" s="36">
        <v>1249</v>
      </c>
      <c r="B1319" s="28" t="s">
        <v>2162</v>
      </c>
      <c r="C1319" s="29" t="s">
        <v>2163</v>
      </c>
      <c r="D1319" s="28" t="s">
        <v>51</v>
      </c>
      <c r="E1319" s="30">
        <v>1</v>
      </c>
      <c r="F1319" s="30">
        <v>40900</v>
      </c>
      <c r="G1319" s="30">
        <f t="shared" si="82"/>
        <v>49100</v>
      </c>
      <c r="H1319" s="30">
        <f t="shared" si="83"/>
        <v>73600</v>
      </c>
      <c r="I1319" s="212"/>
      <c r="J1319" s="212"/>
      <c r="K1319" s="212"/>
    </row>
    <row r="1320" spans="1:67" ht="15.75" customHeight="1">
      <c r="A1320" s="36">
        <v>1250</v>
      </c>
      <c r="B1320" s="28" t="s">
        <v>2164</v>
      </c>
      <c r="C1320" s="29" t="s">
        <v>2165</v>
      </c>
      <c r="D1320" s="28" t="s">
        <v>51</v>
      </c>
      <c r="E1320" s="30">
        <v>1</v>
      </c>
      <c r="F1320" s="30">
        <v>30000</v>
      </c>
      <c r="G1320" s="30">
        <f t="shared" si="82"/>
        <v>36000</v>
      </c>
      <c r="H1320" s="30">
        <f t="shared" si="83"/>
        <v>54000</v>
      </c>
      <c r="I1320" s="212"/>
      <c r="J1320" s="212"/>
      <c r="K1320" s="212"/>
    </row>
    <row r="1321" spans="1:67" s="149" customFormat="1" ht="15.75" customHeight="1">
      <c r="A1321" s="36">
        <v>1251</v>
      </c>
      <c r="B1321" s="28" t="s">
        <v>2166</v>
      </c>
      <c r="C1321" s="57" t="s">
        <v>2167</v>
      </c>
      <c r="D1321" s="28" t="s">
        <v>51</v>
      </c>
      <c r="E1321" s="30">
        <v>1</v>
      </c>
      <c r="F1321" s="30">
        <v>70000</v>
      </c>
      <c r="G1321" s="30">
        <f t="shared" si="82"/>
        <v>84000</v>
      </c>
      <c r="H1321" s="30">
        <f t="shared" si="83"/>
        <v>126000</v>
      </c>
      <c r="I1321" s="212"/>
      <c r="J1321" s="212"/>
      <c r="K1321" s="212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</row>
    <row r="1322" spans="1:67" ht="15.75" customHeight="1">
      <c r="A1322" s="36">
        <v>1252</v>
      </c>
      <c r="B1322" s="28" t="s">
        <v>2168</v>
      </c>
      <c r="C1322" s="29" t="s">
        <v>2169</v>
      </c>
      <c r="D1322" s="28" t="s">
        <v>51</v>
      </c>
      <c r="E1322" s="30">
        <v>1</v>
      </c>
      <c r="F1322" s="30">
        <v>30000</v>
      </c>
      <c r="G1322" s="30">
        <f t="shared" si="82"/>
        <v>36000</v>
      </c>
      <c r="H1322" s="30">
        <f t="shared" si="83"/>
        <v>54000</v>
      </c>
      <c r="I1322" s="212"/>
      <c r="J1322" s="212"/>
      <c r="K1322" s="212"/>
    </row>
    <row r="1323" spans="1:67" ht="15.75" customHeight="1">
      <c r="A1323" s="36">
        <v>1253</v>
      </c>
      <c r="B1323" s="28" t="s">
        <v>2170</v>
      </c>
      <c r="C1323" s="29" t="s">
        <v>2171</v>
      </c>
      <c r="D1323" s="28" t="s">
        <v>51</v>
      </c>
      <c r="E1323" s="30">
        <v>1</v>
      </c>
      <c r="F1323" s="30">
        <v>23000</v>
      </c>
      <c r="G1323" s="30">
        <f t="shared" si="82"/>
        <v>27600</v>
      </c>
      <c r="H1323" s="30">
        <f t="shared" si="83"/>
        <v>41400</v>
      </c>
      <c r="I1323" s="212"/>
      <c r="J1323" s="212"/>
      <c r="K1323" s="212"/>
    </row>
    <row r="1324" spans="1:67" ht="15.75" customHeight="1">
      <c r="A1324" s="36">
        <v>1254</v>
      </c>
      <c r="B1324" s="28" t="s">
        <v>2172</v>
      </c>
      <c r="C1324" s="29" t="s">
        <v>2173</v>
      </c>
      <c r="D1324" s="28" t="s">
        <v>51</v>
      </c>
      <c r="E1324" s="30">
        <v>1</v>
      </c>
      <c r="F1324" s="30">
        <v>39000</v>
      </c>
      <c r="G1324" s="30">
        <f t="shared" si="82"/>
        <v>46800</v>
      </c>
      <c r="H1324" s="30">
        <f t="shared" si="83"/>
        <v>70200</v>
      </c>
      <c r="I1324" s="212"/>
      <c r="J1324" s="212"/>
      <c r="K1324" s="212"/>
    </row>
    <row r="1325" spans="1:67" ht="15.75" customHeight="1">
      <c r="A1325" s="36">
        <v>1255</v>
      </c>
      <c r="B1325" s="28" t="s">
        <v>2174</v>
      </c>
      <c r="C1325" s="29" t="s">
        <v>2175</v>
      </c>
      <c r="D1325" s="28" t="s">
        <v>51</v>
      </c>
      <c r="E1325" s="30">
        <v>1</v>
      </c>
      <c r="F1325" s="30">
        <v>61000</v>
      </c>
      <c r="G1325" s="30">
        <f t="shared" si="82"/>
        <v>73200</v>
      </c>
      <c r="H1325" s="30">
        <f t="shared" si="83"/>
        <v>109800</v>
      </c>
      <c r="I1325" s="212"/>
      <c r="J1325" s="212"/>
      <c r="K1325" s="212"/>
    </row>
    <row r="1326" spans="1:67" ht="15.75" customHeight="1">
      <c r="A1326" s="36">
        <v>1256</v>
      </c>
      <c r="B1326" s="28" t="s">
        <v>2176</v>
      </c>
      <c r="C1326" s="29" t="s">
        <v>2177</v>
      </c>
      <c r="D1326" s="28" t="s">
        <v>128</v>
      </c>
      <c r="E1326" s="30">
        <v>1</v>
      </c>
      <c r="F1326" s="30">
        <v>15000</v>
      </c>
      <c r="G1326" s="30">
        <f t="shared" si="82"/>
        <v>18000</v>
      </c>
      <c r="H1326" s="30">
        <f t="shared" si="83"/>
        <v>27000</v>
      </c>
      <c r="I1326" s="212"/>
      <c r="J1326" s="212"/>
      <c r="K1326" s="212"/>
    </row>
    <row r="1327" spans="1:67" s="149" customFormat="1" ht="15.75" customHeight="1">
      <c r="A1327" s="36">
        <v>1257</v>
      </c>
      <c r="B1327" s="28" t="s">
        <v>2178</v>
      </c>
      <c r="C1327" s="29" t="s">
        <v>2179</v>
      </c>
      <c r="D1327" s="28" t="s">
        <v>51</v>
      </c>
      <c r="E1327" s="30">
        <v>1</v>
      </c>
      <c r="F1327" s="30">
        <v>13450</v>
      </c>
      <c r="G1327" s="30">
        <f t="shared" si="82"/>
        <v>16100</v>
      </c>
      <c r="H1327" s="30">
        <f t="shared" si="83"/>
        <v>24200</v>
      </c>
      <c r="I1327" s="212"/>
      <c r="J1327" s="212"/>
      <c r="K1327" s="212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</row>
    <row r="1328" spans="1:67" ht="15.75" customHeight="1">
      <c r="A1328" s="36">
        <v>1258</v>
      </c>
      <c r="B1328" s="28" t="s">
        <v>2180</v>
      </c>
      <c r="C1328" s="29" t="s">
        <v>2181</v>
      </c>
      <c r="D1328" s="28" t="s">
        <v>51</v>
      </c>
      <c r="E1328" s="30">
        <v>1</v>
      </c>
      <c r="F1328" s="30">
        <v>28400</v>
      </c>
      <c r="G1328" s="30">
        <f t="shared" si="82"/>
        <v>34100</v>
      </c>
      <c r="H1328" s="30">
        <f t="shared" si="83"/>
        <v>51100</v>
      </c>
      <c r="I1328" s="212"/>
      <c r="J1328" s="212"/>
      <c r="K1328" s="212"/>
    </row>
    <row r="1329" spans="1:67" ht="15.75" customHeight="1">
      <c r="A1329" s="36">
        <v>1259</v>
      </c>
      <c r="B1329" s="28" t="s">
        <v>2182</v>
      </c>
      <c r="C1329" s="29" t="s">
        <v>2183</v>
      </c>
      <c r="D1329" s="28" t="s">
        <v>51</v>
      </c>
      <c r="E1329" s="30">
        <v>1</v>
      </c>
      <c r="F1329" s="30">
        <v>20540</v>
      </c>
      <c r="G1329" s="30">
        <f t="shared" si="82"/>
        <v>24600</v>
      </c>
      <c r="H1329" s="30">
        <f t="shared" si="83"/>
        <v>37000</v>
      </c>
      <c r="I1329" s="212"/>
      <c r="J1329" s="212"/>
      <c r="K1329" s="212"/>
    </row>
    <row r="1330" spans="1:67" ht="15.75" customHeight="1">
      <c r="A1330" s="36">
        <v>1260</v>
      </c>
      <c r="B1330" s="28" t="s">
        <v>2184</v>
      </c>
      <c r="C1330" s="29" t="s">
        <v>2185</v>
      </c>
      <c r="D1330" s="28" t="s">
        <v>51</v>
      </c>
      <c r="E1330" s="30">
        <v>1</v>
      </c>
      <c r="F1330" s="30">
        <v>84000</v>
      </c>
      <c r="G1330" s="30">
        <f t="shared" si="82"/>
        <v>100800</v>
      </c>
      <c r="H1330" s="30">
        <f t="shared" si="83"/>
        <v>151200</v>
      </c>
      <c r="I1330" s="212"/>
      <c r="J1330" s="212"/>
      <c r="K1330" s="212"/>
    </row>
    <row r="1331" spans="1:67" s="149" customFormat="1" ht="15.75" customHeight="1">
      <c r="A1331" s="36">
        <v>1261</v>
      </c>
      <c r="B1331" s="28" t="s">
        <v>2186</v>
      </c>
      <c r="C1331" s="29" t="s">
        <v>2187</v>
      </c>
      <c r="D1331" s="28" t="s">
        <v>51</v>
      </c>
      <c r="E1331" s="30">
        <v>1</v>
      </c>
      <c r="F1331" s="30">
        <v>6100</v>
      </c>
      <c r="G1331" s="30">
        <f t="shared" si="82"/>
        <v>7300</v>
      </c>
      <c r="H1331" s="30">
        <f t="shared" si="83"/>
        <v>11000</v>
      </c>
      <c r="I1331" s="212"/>
      <c r="J1331" s="212"/>
      <c r="K1331" s="212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</row>
    <row r="1332" spans="1:67" ht="15.75" customHeight="1">
      <c r="A1332" s="36">
        <v>1262</v>
      </c>
      <c r="B1332" s="28" t="s">
        <v>2188</v>
      </c>
      <c r="C1332" s="29" t="s">
        <v>2189</v>
      </c>
      <c r="D1332" s="28" t="s">
        <v>51</v>
      </c>
      <c r="E1332" s="30">
        <v>1</v>
      </c>
      <c r="F1332" s="30">
        <v>3000</v>
      </c>
      <c r="G1332" s="30">
        <f t="shared" si="82"/>
        <v>3600</v>
      </c>
      <c r="H1332" s="30">
        <f t="shared" si="83"/>
        <v>5400</v>
      </c>
      <c r="I1332" s="212"/>
      <c r="J1332" s="212"/>
      <c r="K1332" s="212"/>
    </row>
    <row r="1333" spans="1:67" ht="15.75" customHeight="1">
      <c r="A1333" s="36">
        <v>1263</v>
      </c>
      <c r="B1333" s="28" t="s">
        <v>2190</v>
      </c>
      <c r="C1333" s="29" t="s">
        <v>2191</v>
      </c>
      <c r="D1333" s="28" t="s">
        <v>51</v>
      </c>
      <c r="E1333" s="30">
        <v>1</v>
      </c>
      <c r="F1333" s="30">
        <v>12500</v>
      </c>
      <c r="G1333" s="30">
        <f t="shared" si="82"/>
        <v>15000</v>
      </c>
      <c r="H1333" s="30">
        <f t="shared" si="83"/>
        <v>22500</v>
      </c>
      <c r="I1333" s="212"/>
      <c r="J1333" s="212"/>
      <c r="K1333" s="212"/>
    </row>
    <row r="1334" spans="1:67" ht="15.75" customHeight="1">
      <c r="A1334" s="36">
        <v>1264</v>
      </c>
      <c r="B1334" s="28" t="s">
        <v>2192</v>
      </c>
      <c r="C1334" s="29" t="s">
        <v>2193</v>
      </c>
      <c r="D1334" s="28" t="s">
        <v>51</v>
      </c>
      <c r="E1334" s="30">
        <v>1</v>
      </c>
      <c r="F1334" s="30">
        <v>18000</v>
      </c>
      <c r="G1334" s="30">
        <f t="shared" si="82"/>
        <v>21600</v>
      </c>
      <c r="H1334" s="30">
        <f t="shared" si="83"/>
        <v>32400</v>
      </c>
      <c r="I1334" s="212"/>
      <c r="J1334" s="212"/>
      <c r="K1334" s="212"/>
    </row>
    <row r="1335" spans="1:67" ht="15.75" customHeight="1">
      <c r="A1335" s="36">
        <v>1265</v>
      </c>
      <c r="B1335" s="28" t="s">
        <v>2194</v>
      </c>
      <c r="C1335" s="29" t="s">
        <v>2195</v>
      </c>
      <c r="D1335" s="28" t="s">
        <v>51</v>
      </c>
      <c r="E1335" s="30">
        <v>1</v>
      </c>
      <c r="F1335" s="30">
        <v>12000</v>
      </c>
      <c r="G1335" s="30">
        <f t="shared" si="82"/>
        <v>14400</v>
      </c>
      <c r="H1335" s="30">
        <f t="shared" si="83"/>
        <v>21600</v>
      </c>
      <c r="I1335" s="212"/>
      <c r="J1335" s="212"/>
      <c r="K1335" s="212"/>
    </row>
    <row r="1336" spans="1:67" ht="15.75" customHeight="1">
      <c r="A1336" s="36">
        <v>1266</v>
      </c>
      <c r="B1336" s="28" t="s">
        <v>2196</v>
      </c>
      <c r="C1336" s="29" t="s">
        <v>2197</v>
      </c>
      <c r="D1336" s="28" t="s">
        <v>51</v>
      </c>
      <c r="E1336" s="30">
        <v>1</v>
      </c>
      <c r="F1336" s="30">
        <v>20000</v>
      </c>
      <c r="G1336" s="30">
        <f t="shared" si="82"/>
        <v>24000</v>
      </c>
      <c r="H1336" s="30">
        <f t="shared" si="83"/>
        <v>36000</v>
      </c>
      <c r="I1336" s="212"/>
      <c r="J1336" s="212"/>
      <c r="K1336" s="212"/>
    </row>
    <row r="1337" spans="1:67" s="149" customFormat="1" ht="15.75" customHeight="1">
      <c r="A1337" s="36">
        <v>1267</v>
      </c>
      <c r="B1337" s="28" t="s">
        <v>2198</v>
      </c>
      <c r="C1337" s="29" t="s">
        <v>2199</v>
      </c>
      <c r="D1337" s="28" t="s">
        <v>51</v>
      </c>
      <c r="E1337" s="30">
        <v>1</v>
      </c>
      <c r="F1337" s="30">
        <v>67000</v>
      </c>
      <c r="G1337" s="30">
        <f t="shared" si="82"/>
        <v>80400</v>
      </c>
      <c r="H1337" s="30">
        <f t="shared" si="83"/>
        <v>120600</v>
      </c>
      <c r="I1337" s="212"/>
      <c r="J1337" s="212"/>
      <c r="K1337" s="212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</row>
    <row r="1338" spans="1:67" ht="15.75" customHeight="1">
      <c r="A1338" s="36">
        <v>1268</v>
      </c>
      <c r="B1338" s="28" t="s">
        <v>2200</v>
      </c>
      <c r="C1338" s="29" t="s">
        <v>2201</v>
      </c>
      <c r="D1338" s="28" t="s">
        <v>51</v>
      </c>
      <c r="E1338" s="30">
        <v>1</v>
      </c>
      <c r="F1338" s="30">
        <v>7400</v>
      </c>
      <c r="G1338" s="30">
        <f t="shared" si="82"/>
        <v>8900</v>
      </c>
      <c r="H1338" s="30">
        <f t="shared" si="83"/>
        <v>13300</v>
      </c>
      <c r="I1338" s="212"/>
      <c r="J1338" s="212"/>
      <c r="K1338" s="212"/>
    </row>
    <row r="1339" spans="1:67" s="149" customFormat="1" ht="15.75" customHeight="1">
      <c r="A1339" s="36">
        <v>1269</v>
      </c>
      <c r="B1339" s="28" t="s">
        <v>2202</v>
      </c>
      <c r="C1339" s="29" t="s">
        <v>2203</v>
      </c>
      <c r="D1339" s="28" t="s">
        <v>51</v>
      </c>
      <c r="E1339" s="30">
        <v>1</v>
      </c>
      <c r="F1339" s="30">
        <v>35000</v>
      </c>
      <c r="G1339" s="30">
        <f t="shared" si="82"/>
        <v>42000</v>
      </c>
      <c r="H1339" s="30">
        <f t="shared" si="83"/>
        <v>63000</v>
      </c>
      <c r="I1339" s="212"/>
      <c r="J1339" s="212"/>
      <c r="K1339" s="212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</row>
    <row r="1340" spans="1:67" ht="15.75" customHeight="1">
      <c r="A1340" s="36">
        <v>1270</v>
      </c>
      <c r="B1340" s="28" t="s">
        <v>2204</v>
      </c>
      <c r="C1340" s="57" t="s">
        <v>2205</v>
      </c>
      <c r="D1340" s="28" t="s">
        <v>51</v>
      </c>
      <c r="E1340" s="30">
        <v>1</v>
      </c>
      <c r="F1340" s="30">
        <v>23270</v>
      </c>
      <c r="G1340" s="30">
        <f t="shared" si="82"/>
        <v>27900</v>
      </c>
      <c r="H1340" s="30">
        <f t="shared" si="83"/>
        <v>41900</v>
      </c>
      <c r="I1340" s="212"/>
      <c r="J1340" s="212"/>
      <c r="K1340" s="212"/>
    </row>
    <row r="1341" spans="1:67" ht="15.75" customHeight="1">
      <c r="A1341" s="36">
        <v>1271</v>
      </c>
      <c r="B1341" s="28" t="s">
        <v>2206</v>
      </c>
      <c r="C1341" s="29" t="s">
        <v>2207</v>
      </c>
      <c r="D1341" s="28" t="s">
        <v>51</v>
      </c>
      <c r="E1341" s="30">
        <v>1</v>
      </c>
      <c r="F1341" s="30">
        <v>32700</v>
      </c>
      <c r="G1341" s="30">
        <f t="shared" si="82"/>
        <v>39200</v>
      </c>
      <c r="H1341" s="30">
        <f t="shared" si="83"/>
        <v>58900</v>
      </c>
      <c r="I1341" s="212"/>
      <c r="J1341" s="212"/>
      <c r="K1341" s="212"/>
    </row>
    <row r="1342" spans="1:67" ht="15.75" customHeight="1">
      <c r="A1342" s="36">
        <v>1272</v>
      </c>
      <c r="B1342" s="28" t="s">
        <v>2208</v>
      </c>
      <c r="C1342" s="29" t="s">
        <v>2209</v>
      </c>
      <c r="D1342" s="28" t="s">
        <v>271</v>
      </c>
      <c r="E1342" s="30">
        <v>1</v>
      </c>
      <c r="F1342" s="30">
        <v>9100</v>
      </c>
      <c r="G1342" s="30">
        <f t="shared" si="82"/>
        <v>10900</v>
      </c>
      <c r="H1342" s="30">
        <f t="shared" si="83"/>
        <v>16400</v>
      </c>
      <c r="I1342" s="212"/>
      <c r="J1342" s="212"/>
      <c r="K1342" s="212"/>
    </row>
    <row r="1343" spans="1:67" ht="15.75" customHeight="1">
      <c r="A1343" s="36">
        <v>1273</v>
      </c>
      <c r="B1343" s="28" t="s">
        <v>2210</v>
      </c>
      <c r="C1343" s="29" t="s">
        <v>2211</v>
      </c>
      <c r="D1343" s="28" t="s">
        <v>271</v>
      </c>
      <c r="E1343" s="30">
        <v>1</v>
      </c>
      <c r="F1343" s="30">
        <v>10200</v>
      </c>
      <c r="G1343" s="30">
        <f t="shared" si="82"/>
        <v>12200</v>
      </c>
      <c r="H1343" s="30">
        <f t="shared" si="83"/>
        <v>18400</v>
      </c>
      <c r="I1343" s="212"/>
      <c r="J1343" s="212"/>
      <c r="K1343" s="212"/>
    </row>
    <row r="1344" spans="1:67" ht="15.75" customHeight="1">
      <c r="A1344" s="36">
        <v>1274</v>
      </c>
      <c r="B1344" s="28" t="s">
        <v>2212</v>
      </c>
      <c r="C1344" s="29" t="s">
        <v>2213</v>
      </c>
      <c r="D1344" s="28" t="s">
        <v>271</v>
      </c>
      <c r="E1344" s="30">
        <v>1</v>
      </c>
      <c r="F1344" s="30">
        <v>18000</v>
      </c>
      <c r="G1344" s="30">
        <f t="shared" si="82"/>
        <v>21600</v>
      </c>
      <c r="H1344" s="30">
        <f t="shared" si="83"/>
        <v>32400</v>
      </c>
      <c r="I1344" s="212"/>
      <c r="J1344" s="212"/>
      <c r="K1344" s="212"/>
    </row>
    <row r="1345" spans="1:67" ht="15.75" customHeight="1">
      <c r="A1345" s="36">
        <v>1275</v>
      </c>
      <c r="B1345" s="28" t="s">
        <v>2214</v>
      </c>
      <c r="C1345" s="29" t="s">
        <v>2215</v>
      </c>
      <c r="D1345" s="28" t="s">
        <v>51</v>
      </c>
      <c r="E1345" s="30">
        <v>1</v>
      </c>
      <c r="F1345" s="30">
        <v>122850</v>
      </c>
      <c r="G1345" s="30">
        <f t="shared" si="82"/>
        <v>147400</v>
      </c>
      <c r="H1345" s="30">
        <f t="shared" si="83"/>
        <v>221100</v>
      </c>
      <c r="I1345" s="212"/>
      <c r="J1345" s="212"/>
      <c r="K1345" s="212"/>
    </row>
    <row r="1346" spans="1:67" ht="15.75" customHeight="1">
      <c r="A1346" s="36">
        <v>1276</v>
      </c>
      <c r="B1346" s="28" t="s">
        <v>2216</v>
      </c>
      <c r="C1346" s="29" t="s">
        <v>2217</v>
      </c>
      <c r="D1346" s="28" t="s">
        <v>51</v>
      </c>
      <c r="E1346" s="30">
        <v>1</v>
      </c>
      <c r="F1346" s="30">
        <v>130200</v>
      </c>
      <c r="G1346" s="30">
        <f t="shared" si="82"/>
        <v>156200</v>
      </c>
      <c r="H1346" s="30">
        <f t="shared" si="83"/>
        <v>234400</v>
      </c>
      <c r="I1346" s="212"/>
      <c r="J1346" s="212"/>
      <c r="K1346" s="212"/>
    </row>
    <row r="1347" spans="1:67" s="149" customFormat="1" ht="15.75" customHeight="1">
      <c r="A1347" s="36">
        <v>1277</v>
      </c>
      <c r="B1347" s="28" t="s">
        <v>2218</v>
      </c>
      <c r="C1347" s="29" t="s">
        <v>2219</v>
      </c>
      <c r="D1347" s="28" t="s">
        <v>61</v>
      </c>
      <c r="E1347" s="30">
        <v>1</v>
      </c>
      <c r="F1347" s="30">
        <v>75000</v>
      </c>
      <c r="G1347" s="30">
        <f t="shared" si="82"/>
        <v>90000</v>
      </c>
      <c r="H1347" s="30">
        <f t="shared" si="83"/>
        <v>135000</v>
      </c>
      <c r="I1347" s="212"/>
      <c r="J1347" s="212"/>
      <c r="K1347" s="212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</row>
    <row r="1348" spans="1:67" ht="15.75" customHeight="1">
      <c r="A1348" s="36">
        <v>1278</v>
      </c>
      <c r="B1348" s="28" t="s">
        <v>2220</v>
      </c>
      <c r="C1348" s="29" t="s">
        <v>2221</v>
      </c>
      <c r="D1348" s="28" t="s">
        <v>51</v>
      </c>
      <c r="E1348" s="30">
        <v>1</v>
      </c>
      <c r="F1348" s="30">
        <v>6600</v>
      </c>
      <c r="G1348" s="30">
        <f t="shared" si="82"/>
        <v>7900</v>
      </c>
      <c r="H1348" s="30">
        <f t="shared" si="83"/>
        <v>11900</v>
      </c>
      <c r="I1348" s="212"/>
      <c r="J1348" s="212"/>
      <c r="K1348" s="212"/>
    </row>
    <row r="1349" spans="1:67" ht="15.75" customHeight="1">
      <c r="A1349" s="36">
        <v>1279</v>
      </c>
      <c r="B1349" s="28" t="s">
        <v>2222</v>
      </c>
      <c r="C1349" s="29" t="s">
        <v>2223</v>
      </c>
      <c r="D1349" s="28" t="s">
        <v>61</v>
      </c>
      <c r="E1349" s="30">
        <v>1</v>
      </c>
      <c r="F1349" s="30">
        <v>15000</v>
      </c>
      <c r="G1349" s="30">
        <f t="shared" si="82"/>
        <v>18000</v>
      </c>
      <c r="H1349" s="30">
        <f t="shared" si="83"/>
        <v>27000</v>
      </c>
      <c r="I1349" s="212"/>
      <c r="J1349" s="212"/>
      <c r="K1349" s="212"/>
    </row>
    <row r="1350" spans="1:67" ht="15.75" customHeight="1">
      <c r="A1350" s="36">
        <v>1280</v>
      </c>
      <c r="B1350" s="28" t="s">
        <v>2224</v>
      </c>
      <c r="C1350" s="29" t="s">
        <v>2225</v>
      </c>
      <c r="D1350" s="28" t="s">
        <v>128</v>
      </c>
      <c r="E1350" s="30">
        <v>1</v>
      </c>
      <c r="F1350" s="30">
        <v>15000</v>
      </c>
      <c r="G1350" s="30">
        <f t="shared" si="82"/>
        <v>18000</v>
      </c>
      <c r="H1350" s="30">
        <f t="shared" si="83"/>
        <v>27000</v>
      </c>
      <c r="I1350" s="212"/>
      <c r="J1350" s="212"/>
      <c r="K1350" s="212"/>
    </row>
    <row r="1351" spans="1:67" ht="15.75" customHeight="1">
      <c r="A1351" s="36">
        <v>1281</v>
      </c>
      <c r="B1351" s="28" t="s">
        <v>2226</v>
      </c>
      <c r="C1351" s="29" t="s">
        <v>2227</v>
      </c>
      <c r="D1351" s="28" t="s">
        <v>51</v>
      </c>
      <c r="E1351" s="30">
        <v>1</v>
      </c>
      <c r="F1351" s="30">
        <v>23000</v>
      </c>
      <c r="G1351" s="30">
        <f t="shared" si="82"/>
        <v>27600</v>
      </c>
      <c r="H1351" s="30">
        <f t="shared" si="83"/>
        <v>41400</v>
      </c>
      <c r="I1351" s="212"/>
      <c r="J1351" s="212"/>
      <c r="K1351" s="212"/>
    </row>
    <row r="1352" spans="1:67" s="149" customFormat="1" ht="15.75" customHeight="1">
      <c r="A1352" s="36">
        <v>1282</v>
      </c>
      <c r="B1352" s="28" t="s">
        <v>2228</v>
      </c>
      <c r="C1352" s="29" t="s">
        <v>2229</v>
      </c>
      <c r="D1352" s="28" t="s">
        <v>61</v>
      </c>
      <c r="E1352" s="30">
        <v>1</v>
      </c>
      <c r="F1352" s="30">
        <v>214250</v>
      </c>
      <c r="G1352" s="30">
        <f t="shared" si="82"/>
        <v>257100</v>
      </c>
      <c r="H1352" s="30">
        <f t="shared" si="83"/>
        <v>385700</v>
      </c>
      <c r="I1352" s="212"/>
      <c r="J1352" s="212"/>
      <c r="K1352" s="212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</row>
    <row r="1353" spans="1:67" ht="15.75" customHeight="1">
      <c r="A1353" s="36">
        <v>1283</v>
      </c>
      <c r="B1353" s="28" t="s">
        <v>2230</v>
      </c>
      <c r="C1353" s="29" t="s">
        <v>2231</v>
      </c>
      <c r="D1353" s="28" t="s">
        <v>61</v>
      </c>
      <c r="E1353" s="30">
        <v>1</v>
      </c>
      <c r="F1353" s="30">
        <v>262500</v>
      </c>
      <c r="G1353" s="30">
        <f t="shared" si="82"/>
        <v>315000</v>
      </c>
      <c r="H1353" s="30">
        <f t="shared" si="83"/>
        <v>472500</v>
      </c>
      <c r="I1353" s="212"/>
      <c r="J1353" s="212"/>
      <c r="K1353" s="212"/>
    </row>
    <row r="1354" spans="1:67" ht="15.75" customHeight="1">
      <c r="A1354" s="36">
        <v>1284</v>
      </c>
      <c r="B1354" s="28" t="s">
        <v>2232</v>
      </c>
      <c r="C1354" s="29" t="s">
        <v>2233</v>
      </c>
      <c r="D1354" s="28" t="s">
        <v>61</v>
      </c>
      <c r="E1354" s="30">
        <v>1</v>
      </c>
      <c r="F1354" s="30">
        <v>525000</v>
      </c>
      <c r="G1354" s="30">
        <f t="shared" si="82"/>
        <v>630000</v>
      </c>
      <c r="H1354" s="30">
        <f t="shared" si="83"/>
        <v>945000</v>
      </c>
      <c r="I1354" s="212"/>
      <c r="J1354" s="212"/>
      <c r="K1354" s="212"/>
    </row>
    <row r="1355" spans="1:67" ht="15.75" customHeight="1">
      <c r="A1355" s="36">
        <v>1285</v>
      </c>
      <c r="B1355" s="28" t="s">
        <v>2234</v>
      </c>
      <c r="C1355" s="29" t="s">
        <v>2235</v>
      </c>
      <c r="D1355" s="28" t="s">
        <v>61</v>
      </c>
      <c r="E1355" s="30">
        <v>1</v>
      </c>
      <c r="F1355" s="30">
        <v>73500</v>
      </c>
      <c r="G1355" s="30">
        <f t="shared" si="82"/>
        <v>88200</v>
      </c>
      <c r="H1355" s="30">
        <f t="shared" si="83"/>
        <v>132300</v>
      </c>
      <c r="I1355" s="212"/>
      <c r="J1355" s="212"/>
      <c r="K1355" s="212"/>
    </row>
    <row r="1356" spans="1:67" ht="15.75" customHeight="1">
      <c r="A1356" s="36">
        <v>1286</v>
      </c>
      <c r="B1356" s="28" t="s">
        <v>2236</v>
      </c>
      <c r="C1356" s="29" t="s">
        <v>2237</v>
      </c>
      <c r="D1356" s="28" t="s">
        <v>61</v>
      </c>
      <c r="E1356" s="30">
        <v>1</v>
      </c>
      <c r="F1356" s="30">
        <v>115500</v>
      </c>
      <c r="G1356" s="30">
        <f t="shared" si="82"/>
        <v>138600</v>
      </c>
      <c r="H1356" s="30">
        <f t="shared" si="83"/>
        <v>207900</v>
      </c>
      <c r="I1356" s="212"/>
      <c r="J1356" s="212"/>
      <c r="K1356" s="212"/>
    </row>
    <row r="1357" spans="1:67" ht="15.75" customHeight="1">
      <c r="A1357" s="36">
        <v>1287</v>
      </c>
      <c r="B1357" s="28" t="s">
        <v>2238</v>
      </c>
      <c r="C1357" s="29" t="s">
        <v>2239</v>
      </c>
      <c r="D1357" s="28" t="s">
        <v>61</v>
      </c>
      <c r="E1357" s="30">
        <v>1</v>
      </c>
      <c r="F1357" s="30">
        <v>52500</v>
      </c>
      <c r="G1357" s="30">
        <f t="shared" si="82"/>
        <v>63000</v>
      </c>
      <c r="H1357" s="30">
        <f t="shared" si="83"/>
        <v>94500</v>
      </c>
      <c r="I1357" s="212"/>
      <c r="J1357" s="212"/>
      <c r="K1357" s="212"/>
    </row>
    <row r="1358" spans="1:67" ht="15.75" customHeight="1">
      <c r="A1358" s="36">
        <v>1288</v>
      </c>
      <c r="B1358" s="28" t="s">
        <v>2240</v>
      </c>
      <c r="C1358" s="29" t="s">
        <v>2241</v>
      </c>
      <c r="D1358" s="28" t="s">
        <v>61</v>
      </c>
      <c r="E1358" s="30">
        <v>1</v>
      </c>
      <c r="F1358" s="30">
        <v>73500</v>
      </c>
      <c r="G1358" s="30">
        <f t="shared" si="82"/>
        <v>88200</v>
      </c>
      <c r="H1358" s="30">
        <f t="shared" si="83"/>
        <v>132300</v>
      </c>
      <c r="I1358" s="212"/>
      <c r="J1358" s="212"/>
      <c r="K1358" s="212"/>
    </row>
    <row r="1359" spans="1:67" ht="15.75" customHeight="1">
      <c r="A1359" s="36">
        <v>1289</v>
      </c>
      <c r="B1359" s="28" t="s">
        <v>2242</v>
      </c>
      <c r="C1359" s="29" t="s">
        <v>2243</v>
      </c>
      <c r="D1359" s="28" t="s">
        <v>61</v>
      </c>
      <c r="E1359" s="30">
        <v>1</v>
      </c>
      <c r="F1359" s="30">
        <v>126000</v>
      </c>
      <c r="G1359" s="30">
        <f t="shared" si="82"/>
        <v>151200</v>
      </c>
      <c r="H1359" s="30">
        <f t="shared" si="83"/>
        <v>226800</v>
      </c>
      <c r="I1359" s="212"/>
      <c r="J1359" s="212"/>
      <c r="K1359" s="212"/>
    </row>
    <row r="1360" spans="1:67" ht="31">
      <c r="A1360" s="36">
        <v>1290</v>
      </c>
      <c r="B1360" s="28" t="s">
        <v>2244</v>
      </c>
      <c r="C1360" s="29" t="s">
        <v>2245</v>
      </c>
      <c r="D1360" s="28" t="s">
        <v>61</v>
      </c>
      <c r="E1360" s="30">
        <v>1</v>
      </c>
      <c r="F1360" s="30">
        <v>12000</v>
      </c>
      <c r="G1360" s="30">
        <f t="shared" si="82"/>
        <v>14400</v>
      </c>
      <c r="H1360" s="30">
        <f t="shared" si="83"/>
        <v>21600</v>
      </c>
      <c r="I1360" s="212"/>
      <c r="J1360" s="212"/>
      <c r="K1360" s="212"/>
    </row>
    <row r="1361" spans="1:11" ht="31">
      <c r="A1361" s="36">
        <v>1291</v>
      </c>
      <c r="B1361" s="28" t="s">
        <v>2246</v>
      </c>
      <c r="C1361" s="29" t="s">
        <v>2247</v>
      </c>
      <c r="D1361" s="28" t="s">
        <v>61</v>
      </c>
      <c r="E1361" s="30">
        <v>1</v>
      </c>
      <c r="F1361" s="30">
        <v>13600</v>
      </c>
      <c r="G1361" s="30">
        <f t="shared" si="82"/>
        <v>16300</v>
      </c>
      <c r="H1361" s="30">
        <f t="shared" si="83"/>
        <v>24500</v>
      </c>
      <c r="I1361" s="212"/>
      <c r="J1361" s="212"/>
      <c r="K1361" s="212"/>
    </row>
    <row r="1362" spans="1:11" ht="15.75" customHeight="1">
      <c r="A1362" s="36">
        <v>1292</v>
      </c>
      <c r="B1362" s="28" t="s">
        <v>2248</v>
      </c>
      <c r="C1362" s="29" t="s">
        <v>2249</v>
      </c>
      <c r="D1362" s="28" t="s">
        <v>61</v>
      </c>
      <c r="E1362" s="30">
        <v>1</v>
      </c>
      <c r="F1362" s="30">
        <v>73500</v>
      </c>
      <c r="G1362" s="30">
        <f t="shared" si="82"/>
        <v>88200</v>
      </c>
      <c r="H1362" s="30">
        <f t="shared" si="83"/>
        <v>132300</v>
      </c>
      <c r="I1362" s="212"/>
      <c r="J1362" s="212"/>
      <c r="K1362" s="212"/>
    </row>
    <row r="1363" spans="1:11" ht="15.75" customHeight="1">
      <c r="A1363" s="36">
        <v>1293</v>
      </c>
      <c r="B1363" s="28" t="s">
        <v>2250</v>
      </c>
      <c r="C1363" s="57" t="s">
        <v>2251</v>
      </c>
      <c r="D1363" s="28" t="s">
        <v>51</v>
      </c>
      <c r="E1363" s="30">
        <v>1</v>
      </c>
      <c r="F1363" s="30">
        <v>16000</v>
      </c>
      <c r="G1363" s="30">
        <f t="shared" si="82"/>
        <v>19200</v>
      </c>
      <c r="H1363" s="30">
        <f t="shared" si="83"/>
        <v>28800</v>
      </c>
      <c r="I1363" s="212"/>
      <c r="J1363" s="212"/>
      <c r="K1363" s="212"/>
    </row>
    <row r="1364" spans="1:11" ht="15.75" customHeight="1">
      <c r="A1364" s="36">
        <v>1294</v>
      </c>
      <c r="B1364" s="28" t="s">
        <v>2252</v>
      </c>
      <c r="C1364" s="57" t="s">
        <v>2253</v>
      </c>
      <c r="D1364" s="28" t="s">
        <v>51</v>
      </c>
      <c r="E1364" s="30">
        <v>1</v>
      </c>
      <c r="F1364" s="30">
        <v>24500</v>
      </c>
      <c r="G1364" s="30">
        <f t="shared" si="82"/>
        <v>29400</v>
      </c>
      <c r="H1364" s="30">
        <f t="shared" si="83"/>
        <v>44100</v>
      </c>
      <c r="I1364" s="212"/>
      <c r="J1364" s="212"/>
      <c r="K1364" s="212"/>
    </row>
    <row r="1365" spans="1:11" ht="15.75" customHeight="1">
      <c r="A1365" s="36">
        <v>1295</v>
      </c>
      <c r="B1365" s="28" t="s">
        <v>2254</v>
      </c>
      <c r="C1365" s="57" t="s">
        <v>2255</v>
      </c>
      <c r="D1365" s="28" t="s">
        <v>51</v>
      </c>
      <c r="E1365" s="30">
        <v>1</v>
      </c>
      <c r="F1365" s="30">
        <v>36900</v>
      </c>
      <c r="G1365" s="30">
        <f t="shared" si="82"/>
        <v>44300</v>
      </c>
      <c r="H1365" s="30">
        <f t="shared" si="83"/>
        <v>66400</v>
      </c>
      <c r="I1365" s="212"/>
      <c r="J1365" s="212"/>
      <c r="K1365" s="212"/>
    </row>
    <row r="1366" spans="1:11" ht="15.75" customHeight="1">
      <c r="A1366" s="36">
        <v>1296</v>
      </c>
      <c r="B1366" s="28" t="s">
        <v>2256</v>
      </c>
      <c r="C1366" s="29" t="s">
        <v>2257</v>
      </c>
      <c r="D1366" s="28" t="s">
        <v>271</v>
      </c>
      <c r="E1366" s="30">
        <v>1</v>
      </c>
      <c r="F1366" s="30">
        <v>220000</v>
      </c>
      <c r="G1366" s="30">
        <f t="shared" si="82"/>
        <v>264000</v>
      </c>
      <c r="H1366" s="30">
        <f t="shared" si="83"/>
        <v>396000</v>
      </c>
      <c r="I1366" s="212"/>
      <c r="J1366" s="212"/>
      <c r="K1366" s="212"/>
    </row>
    <row r="1367" spans="1:11" ht="15.75" customHeight="1">
      <c r="A1367" s="36">
        <v>1297</v>
      </c>
      <c r="B1367" s="28" t="s">
        <v>2258</v>
      </c>
      <c r="C1367" s="29" t="s">
        <v>2259</v>
      </c>
      <c r="D1367" s="28" t="s">
        <v>51</v>
      </c>
      <c r="E1367" s="30">
        <v>1</v>
      </c>
      <c r="F1367" s="30">
        <v>7900</v>
      </c>
      <c r="G1367" s="30">
        <f t="shared" si="82"/>
        <v>9500</v>
      </c>
      <c r="H1367" s="30">
        <f t="shared" si="83"/>
        <v>14200</v>
      </c>
      <c r="I1367" s="212"/>
      <c r="J1367" s="212"/>
      <c r="K1367" s="212"/>
    </row>
    <row r="1368" spans="1:11" ht="15.75" customHeight="1">
      <c r="A1368" s="36">
        <v>1298</v>
      </c>
      <c r="B1368" s="28" t="s">
        <v>2260</v>
      </c>
      <c r="C1368" s="29" t="s">
        <v>2261</v>
      </c>
      <c r="D1368" s="28" t="s">
        <v>51</v>
      </c>
      <c r="E1368" s="30">
        <v>1</v>
      </c>
      <c r="F1368" s="30">
        <v>13250</v>
      </c>
      <c r="G1368" s="30">
        <f t="shared" si="82"/>
        <v>15900</v>
      </c>
      <c r="H1368" s="30">
        <f t="shared" si="83"/>
        <v>23900</v>
      </c>
      <c r="I1368" s="212"/>
      <c r="J1368" s="212"/>
      <c r="K1368" s="212"/>
    </row>
    <row r="1369" spans="1:11" ht="15.75" customHeight="1">
      <c r="A1369" s="36">
        <v>1299</v>
      </c>
      <c r="B1369" s="28" t="s">
        <v>2262</v>
      </c>
      <c r="C1369" s="29" t="s">
        <v>2263</v>
      </c>
      <c r="D1369" s="28" t="s">
        <v>51</v>
      </c>
      <c r="E1369" s="30">
        <v>1</v>
      </c>
      <c r="F1369" s="30">
        <v>17900</v>
      </c>
      <c r="G1369" s="30">
        <f t="shared" si="82"/>
        <v>21500</v>
      </c>
      <c r="H1369" s="30">
        <f t="shared" si="83"/>
        <v>32200</v>
      </c>
      <c r="I1369" s="212"/>
      <c r="J1369" s="212"/>
      <c r="K1369" s="212"/>
    </row>
    <row r="1370" spans="1:11" ht="31.5" customHeight="1">
      <c r="A1370" s="36">
        <v>1300</v>
      </c>
      <c r="B1370" s="28" t="s">
        <v>2264</v>
      </c>
      <c r="C1370" s="29" t="s">
        <v>6732</v>
      </c>
      <c r="D1370" s="28" t="s">
        <v>271</v>
      </c>
      <c r="E1370" s="30">
        <v>1</v>
      </c>
      <c r="F1370" s="30">
        <v>110000</v>
      </c>
      <c r="G1370" s="30">
        <f t="shared" si="82"/>
        <v>132000</v>
      </c>
      <c r="H1370" s="30">
        <f t="shared" si="83"/>
        <v>198000</v>
      </c>
      <c r="I1370" s="212"/>
      <c r="J1370" s="212"/>
      <c r="K1370" s="212"/>
    </row>
    <row r="1371" spans="1:11" ht="15.75" customHeight="1">
      <c r="A1371" s="36">
        <v>1301</v>
      </c>
      <c r="B1371" s="28" t="s">
        <v>2265</v>
      </c>
      <c r="C1371" s="29" t="s">
        <v>2266</v>
      </c>
      <c r="D1371" s="28" t="s">
        <v>271</v>
      </c>
      <c r="E1371" s="30">
        <v>1</v>
      </c>
      <c r="F1371" s="30">
        <v>5250</v>
      </c>
      <c r="G1371" s="30">
        <f t="shared" ref="G1371:G1436" si="84">ROUND(F1371*1.2,-2)</f>
        <v>6300</v>
      </c>
      <c r="H1371" s="30">
        <f t="shared" ref="H1371:H1436" si="85">ROUND(F1371*1.8,-2)</f>
        <v>9500</v>
      </c>
      <c r="I1371" s="212"/>
      <c r="J1371" s="212"/>
      <c r="K1371" s="212"/>
    </row>
    <row r="1372" spans="1:11" ht="31.5" customHeight="1">
      <c r="A1372" s="36">
        <v>1302</v>
      </c>
      <c r="B1372" s="28" t="s">
        <v>2267</v>
      </c>
      <c r="C1372" s="29" t="s">
        <v>2268</v>
      </c>
      <c r="D1372" s="28" t="s">
        <v>271</v>
      </c>
      <c r="E1372" s="30">
        <v>1</v>
      </c>
      <c r="F1372" s="30">
        <v>38900</v>
      </c>
      <c r="G1372" s="30">
        <f t="shared" si="84"/>
        <v>46700</v>
      </c>
      <c r="H1372" s="30">
        <f t="shared" si="85"/>
        <v>70000</v>
      </c>
      <c r="I1372" s="212"/>
      <c r="J1372" s="212"/>
      <c r="K1372" s="212"/>
    </row>
    <row r="1373" spans="1:11" ht="15.75" customHeight="1">
      <c r="A1373" s="36">
        <v>1303</v>
      </c>
      <c r="B1373" s="28" t="s">
        <v>2269</v>
      </c>
      <c r="C1373" s="29" t="s">
        <v>2270</v>
      </c>
      <c r="D1373" s="28" t="s">
        <v>271</v>
      </c>
      <c r="E1373" s="30">
        <v>1</v>
      </c>
      <c r="F1373" s="30">
        <v>3600</v>
      </c>
      <c r="G1373" s="30">
        <f t="shared" si="84"/>
        <v>4300</v>
      </c>
      <c r="H1373" s="30">
        <f t="shared" si="85"/>
        <v>6500</v>
      </c>
      <c r="I1373" s="212"/>
      <c r="J1373" s="212"/>
      <c r="K1373" s="212"/>
    </row>
    <row r="1374" spans="1:11" ht="15.75" customHeight="1">
      <c r="A1374" s="36">
        <v>1304</v>
      </c>
      <c r="B1374" s="28" t="s">
        <v>2271</v>
      </c>
      <c r="C1374" s="29" t="s">
        <v>2272</v>
      </c>
      <c r="D1374" s="28" t="s">
        <v>271</v>
      </c>
      <c r="E1374" s="30">
        <v>1</v>
      </c>
      <c r="F1374" s="30">
        <v>26300</v>
      </c>
      <c r="G1374" s="30">
        <f t="shared" si="84"/>
        <v>31600</v>
      </c>
      <c r="H1374" s="30">
        <f t="shared" si="85"/>
        <v>47300</v>
      </c>
      <c r="I1374" s="212"/>
      <c r="J1374" s="212"/>
      <c r="K1374" s="212"/>
    </row>
    <row r="1375" spans="1:11" ht="15.75" customHeight="1">
      <c r="A1375" s="36">
        <v>1305</v>
      </c>
      <c r="B1375" s="28" t="s">
        <v>2273</v>
      </c>
      <c r="C1375" s="29" t="s">
        <v>6737</v>
      </c>
      <c r="D1375" s="28" t="s">
        <v>271</v>
      </c>
      <c r="E1375" s="30">
        <v>1</v>
      </c>
      <c r="F1375" s="30">
        <v>60000</v>
      </c>
      <c r="G1375" s="30">
        <f t="shared" si="84"/>
        <v>72000</v>
      </c>
      <c r="H1375" s="30">
        <f t="shared" si="85"/>
        <v>108000</v>
      </c>
      <c r="I1375" s="212"/>
      <c r="J1375" s="212"/>
      <c r="K1375" s="212"/>
    </row>
    <row r="1376" spans="1:11" ht="15.75" customHeight="1">
      <c r="A1376" s="36">
        <v>1306</v>
      </c>
      <c r="B1376" s="28" t="s">
        <v>2274</v>
      </c>
      <c r="C1376" s="29" t="s">
        <v>6738</v>
      </c>
      <c r="D1376" s="28" t="s">
        <v>271</v>
      </c>
      <c r="E1376" s="30">
        <v>1</v>
      </c>
      <c r="F1376" s="30">
        <v>60000</v>
      </c>
      <c r="G1376" s="30">
        <f t="shared" si="84"/>
        <v>72000</v>
      </c>
      <c r="H1376" s="30">
        <f t="shared" si="85"/>
        <v>108000</v>
      </c>
      <c r="I1376" s="212"/>
      <c r="J1376" s="212"/>
      <c r="K1376" s="212"/>
    </row>
    <row r="1377" spans="1:67" ht="15.75" customHeight="1">
      <c r="A1377" s="36">
        <v>1307</v>
      </c>
      <c r="B1377" s="28" t="s">
        <v>2275</v>
      </c>
      <c r="C1377" s="29" t="s">
        <v>2276</v>
      </c>
      <c r="D1377" s="28" t="s">
        <v>271</v>
      </c>
      <c r="E1377" s="30">
        <v>1</v>
      </c>
      <c r="F1377" s="30">
        <v>75000</v>
      </c>
      <c r="G1377" s="30">
        <f t="shared" si="84"/>
        <v>90000</v>
      </c>
      <c r="H1377" s="30">
        <f t="shared" si="85"/>
        <v>135000</v>
      </c>
      <c r="I1377" s="212"/>
      <c r="J1377" s="212"/>
      <c r="K1377" s="212"/>
    </row>
    <row r="1378" spans="1:67" s="149" customFormat="1" ht="15.75" customHeight="1">
      <c r="A1378" s="36">
        <v>1308</v>
      </c>
      <c r="B1378" s="28" t="s">
        <v>2277</v>
      </c>
      <c r="C1378" s="29" t="s">
        <v>2278</v>
      </c>
      <c r="D1378" s="28" t="s">
        <v>271</v>
      </c>
      <c r="E1378" s="30">
        <v>1</v>
      </c>
      <c r="F1378" s="30">
        <v>216000</v>
      </c>
      <c r="G1378" s="30">
        <f t="shared" si="84"/>
        <v>259200</v>
      </c>
      <c r="H1378" s="30">
        <f t="shared" si="85"/>
        <v>388800</v>
      </c>
      <c r="I1378" s="212"/>
      <c r="J1378" s="212"/>
      <c r="K1378" s="212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</row>
    <row r="1379" spans="1:67" ht="15.75" customHeight="1">
      <c r="A1379" s="36">
        <v>1309</v>
      </c>
      <c r="B1379" s="28" t="s">
        <v>2279</v>
      </c>
      <c r="C1379" s="29" t="s">
        <v>2280</v>
      </c>
      <c r="D1379" s="28" t="s">
        <v>271</v>
      </c>
      <c r="E1379" s="30">
        <v>1</v>
      </c>
      <c r="F1379" s="30">
        <v>26250</v>
      </c>
      <c r="G1379" s="30">
        <f t="shared" si="84"/>
        <v>31500</v>
      </c>
      <c r="H1379" s="30">
        <f t="shared" si="85"/>
        <v>47300</v>
      </c>
      <c r="I1379" s="212"/>
      <c r="J1379" s="212"/>
      <c r="K1379" s="212"/>
    </row>
    <row r="1380" spans="1:67" s="149" customFormat="1" ht="15.75" customHeight="1">
      <c r="A1380" s="36">
        <v>1310</v>
      </c>
      <c r="B1380" s="28" t="s">
        <v>2281</v>
      </c>
      <c r="C1380" s="29" t="s">
        <v>2282</v>
      </c>
      <c r="D1380" s="28" t="s">
        <v>271</v>
      </c>
      <c r="E1380" s="30">
        <v>1</v>
      </c>
      <c r="F1380" s="30">
        <v>33000</v>
      </c>
      <c r="G1380" s="30">
        <f t="shared" si="84"/>
        <v>39600</v>
      </c>
      <c r="H1380" s="30">
        <f t="shared" si="85"/>
        <v>59400</v>
      </c>
      <c r="I1380" s="212"/>
      <c r="J1380" s="212"/>
      <c r="K1380" s="212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</row>
    <row r="1381" spans="1:67" ht="15.75" customHeight="1">
      <c r="A1381" s="36">
        <v>1311</v>
      </c>
      <c r="B1381" s="28" t="s">
        <v>2283</v>
      </c>
      <c r="C1381" s="29" t="s">
        <v>2284</v>
      </c>
      <c r="D1381" s="28" t="s">
        <v>271</v>
      </c>
      <c r="E1381" s="30">
        <v>1</v>
      </c>
      <c r="F1381" s="30">
        <v>11200</v>
      </c>
      <c r="G1381" s="30">
        <f t="shared" si="84"/>
        <v>13400</v>
      </c>
      <c r="H1381" s="30">
        <f t="shared" si="85"/>
        <v>20200</v>
      </c>
      <c r="I1381" s="212"/>
      <c r="J1381" s="212"/>
      <c r="K1381" s="212"/>
    </row>
    <row r="1382" spans="1:67" ht="15.75" customHeight="1">
      <c r="A1382" s="36">
        <v>1312</v>
      </c>
      <c r="B1382" s="28" t="s">
        <v>2285</v>
      </c>
      <c r="C1382" s="29" t="s">
        <v>2286</v>
      </c>
      <c r="D1382" s="28" t="s">
        <v>271</v>
      </c>
      <c r="E1382" s="30">
        <v>1</v>
      </c>
      <c r="F1382" s="30">
        <v>26250</v>
      </c>
      <c r="G1382" s="30">
        <f t="shared" si="84"/>
        <v>31500</v>
      </c>
      <c r="H1382" s="30">
        <f t="shared" si="85"/>
        <v>47300</v>
      </c>
      <c r="I1382" s="212"/>
      <c r="J1382" s="212"/>
      <c r="K1382" s="212"/>
    </row>
    <row r="1383" spans="1:67" ht="15.75" customHeight="1">
      <c r="A1383" s="36">
        <v>1313</v>
      </c>
      <c r="B1383" s="28" t="s">
        <v>2287</v>
      </c>
      <c r="C1383" s="29" t="s">
        <v>2288</v>
      </c>
      <c r="D1383" s="28" t="s">
        <v>271</v>
      </c>
      <c r="E1383" s="30">
        <v>1</v>
      </c>
      <c r="F1383" s="30">
        <v>26250</v>
      </c>
      <c r="G1383" s="30">
        <f t="shared" si="84"/>
        <v>31500</v>
      </c>
      <c r="H1383" s="30">
        <f t="shared" si="85"/>
        <v>47300</v>
      </c>
      <c r="I1383" s="212"/>
      <c r="J1383" s="212"/>
      <c r="K1383" s="212"/>
    </row>
    <row r="1384" spans="1:67" ht="15.75" customHeight="1">
      <c r="A1384" s="36">
        <v>1314</v>
      </c>
      <c r="B1384" s="28" t="s">
        <v>2289</v>
      </c>
      <c r="C1384" s="29" t="s">
        <v>2290</v>
      </c>
      <c r="D1384" s="28" t="s">
        <v>271</v>
      </c>
      <c r="E1384" s="30">
        <v>1</v>
      </c>
      <c r="F1384" s="30">
        <v>36750</v>
      </c>
      <c r="G1384" s="30">
        <f t="shared" si="84"/>
        <v>44100</v>
      </c>
      <c r="H1384" s="30">
        <f t="shared" si="85"/>
        <v>66200</v>
      </c>
      <c r="I1384" s="212"/>
      <c r="J1384" s="212"/>
      <c r="K1384" s="212"/>
    </row>
    <row r="1385" spans="1:67" ht="15.75" customHeight="1">
      <c r="A1385" s="36">
        <v>1315</v>
      </c>
      <c r="B1385" s="28" t="s">
        <v>2291</v>
      </c>
      <c r="C1385" s="29" t="s">
        <v>2292</v>
      </c>
      <c r="D1385" s="28" t="s">
        <v>271</v>
      </c>
      <c r="E1385" s="30">
        <v>1</v>
      </c>
      <c r="F1385" s="30">
        <v>10500</v>
      </c>
      <c r="G1385" s="30">
        <f t="shared" si="84"/>
        <v>12600</v>
      </c>
      <c r="H1385" s="30">
        <f t="shared" si="85"/>
        <v>18900</v>
      </c>
      <c r="I1385" s="212"/>
      <c r="J1385" s="212"/>
      <c r="K1385" s="212"/>
    </row>
    <row r="1386" spans="1:67" ht="15.75" customHeight="1">
      <c r="A1386" s="36">
        <v>1316</v>
      </c>
      <c r="B1386" s="28" t="s">
        <v>2293</v>
      </c>
      <c r="C1386" s="29" t="s">
        <v>2294</v>
      </c>
      <c r="D1386" s="28" t="s">
        <v>271</v>
      </c>
      <c r="E1386" s="30">
        <v>1</v>
      </c>
      <c r="F1386" s="30">
        <v>94500</v>
      </c>
      <c r="G1386" s="30">
        <f t="shared" si="84"/>
        <v>113400</v>
      </c>
      <c r="H1386" s="30">
        <f t="shared" si="85"/>
        <v>170100</v>
      </c>
      <c r="I1386" s="212"/>
      <c r="J1386" s="212"/>
      <c r="K1386" s="212"/>
    </row>
    <row r="1387" spans="1:67" ht="15.75" customHeight="1">
      <c r="A1387" s="36">
        <v>1317</v>
      </c>
      <c r="B1387" s="28" t="s">
        <v>2295</v>
      </c>
      <c r="C1387" s="29" t="s">
        <v>2296</v>
      </c>
      <c r="D1387" s="28" t="s">
        <v>271</v>
      </c>
      <c r="E1387" s="30">
        <v>1</v>
      </c>
      <c r="F1387" s="30">
        <v>115500</v>
      </c>
      <c r="G1387" s="30">
        <f t="shared" si="84"/>
        <v>138600</v>
      </c>
      <c r="H1387" s="30">
        <f t="shared" si="85"/>
        <v>207900</v>
      </c>
      <c r="I1387" s="212"/>
      <c r="J1387" s="212"/>
      <c r="K1387" s="212"/>
    </row>
    <row r="1388" spans="1:67" ht="15.75" customHeight="1">
      <c r="A1388" s="36">
        <v>1318</v>
      </c>
      <c r="B1388" s="28" t="s">
        <v>2297</v>
      </c>
      <c r="C1388" s="29" t="s">
        <v>2298</v>
      </c>
      <c r="D1388" s="28" t="s">
        <v>271</v>
      </c>
      <c r="E1388" s="30">
        <v>1</v>
      </c>
      <c r="F1388" s="30">
        <v>150000</v>
      </c>
      <c r="G1388" s="30">
        <f t="shared" si="84"/>
        <v>180000</v>
      </c>
      <c r="H1388" s="30">
        <f t="shared" si="85"/>
        <v>270000</v>
      </c>
      <c r="I1388" s="212"/>
      <c r="J1388" s="212"/>
      <c r="K1388" s="212"/>
    </row>
    <row r="1389" spans="1:67" ht="15.75" customHeight="1">
      <c r="A1389" s="36">
        <v>1319</v>
      </c>
      <c r="B1389" s="28" t="s">
        <v>6742</v>
      </c>
      <c r="C1389" s="29" t="s">
        <v>6741</v>
      </c>
      <c r="D1389" s="28" t="s">
        <v>271</v>
      </c>
      <c r="E1389" s="30">
        <v>1</v>
      </c>
      <c r="F1389" s="30">
        <v>215000</v>
      </c>
      <c r="G1389" s="30">
        <f>ROUND(F1389*1.2,-2)</f>
        <v>258000</v>
      </c>
      <c r="H1389" s="30">
        <f>ROUND(F1389*1.8,-2)</f>
        <v>387000</v>
      </c>
      <c r="I1389" s="212"/>
      <c r="J1389" s="212"/>
      <c r="K1389" s="212"/>
    </row>
    <row r="1390" spans="1:67" ht="15.75" customHeight="1">
      <c r="A1390" s="36">
        <v>1320</v>
      </c>
      <c r="B1390" s="28" t="s">
        <v>2299</v>
      </c>
      <c r="C1390" s="29" t="s">
        <v>2300</v>
      </c>
      <c r="D1390" s="28" t="s">
        <v>271</v>
      </c>
      <c r="E1390" s="30">
        <v>1</v>
      </c>
      <c r="F1390" s="30">
        <v>144300</v>
      </c>
      <c r="G1390" s="30">
        <f t="shared" si="84"/>
        <v>173200</v>
      </c>
      <c r="H1390" s="30">
        <f t="shared" si="85"/>
        <v>259700</v>
      </c>
      <c r="I1390" s="212"/>
      <c r="J1390" s="212"/>
      <c r="K1390" s="212"/>
    </row>
    <row r="1391" spans="1:67" ht="15.75" customHeight="1">
      <c r="A1391" s="36">
        <v>1321</v>
      </c>
      <c r="B1391" s="28" t="s">
        <v>2301</v>
      </c>
      <c r="C1391" s="29" t="s">
        <v>2302</v>
      </c>
      <c r="D1391" s="28" t="s">
        <v>271</v>
      </c>
      <c r="E1391" s="30">
        <v>1</v>
      </c>
      <c r="F1391" s="30">
        <v>35000</v>
      </c>
      <c r="G1391" s="30">
        <f t="shared" si="84"/>
        <v>42000</v>
      </c>
      <c r="H1391" s="30">
        <f t="shared" si="85"/>
        <v>63000</v>
      </c>
      <c r="I1391" s="212"/>
      <c r="J1391" s="212"/>
      <c r="K1391" s="212"/>
    </row>
    <row r="1392" spans="1:67" ht="36" customHeight="1">
      <c r="A1392" s="36">
        <v>1322</v>
      </c>
      <c r="B1392" s="28" t="s">
        <v>2303</v>
      </c>
      <c r="C1392" s="29" t="s">
        <v>2304</v>
      </c>
      <c r="D1392" s="28" t="s">
        <v>51</v>
      </c>
      <c r="E1392" s="30">
        <v>1</v>
      </c>
      <c r="F1392" s="30">
        <v>23900</v>
      </c>
      <c r="G1392" s="30">
        <f t="shared" si="84"/>
        <v>28700</v>
      </c>
      <c r="H1392" s="30">
        <f t="shared" si="85"/>
        <v>43000</v>
      </c>
      <c r="I1392" s="212"/>
      <c r="J1392" s="212"/>
      <c r="K1392" s="212"/>
    </row>
    <row r="1393" spans="1:67" ht="15.75" customHeight="1">
      <c r="A1393" s="36">
        <v>1323</v>
      </c>
      <c r="B1393" s="28" t="s">
        <v>2305</v>
      </c>
      <c r="C1393" s="29" t="s">
        <v>2306</v>
      </c>
      <c r="D1393" s="28" t="s">
        <v>51</v>
      </c>
      <c r="E1393" s="30">
        <v>1</v>
      </c>
      <c r="F1393" s="30">
        <v>325000</v>
      </c>
      <c r="G1393" s="30">
        <f t="shared" si="84"/>
        <v>390000</v>
      </c>
      <c r="H1393" s="30">
        <f t="shared" si="85"/>
        <v>585000</v>
      </c>
      <c r="I1393" s="212"/>
      <c r="J1393" s="212"/>
      <c r="K1393" s="212"/>
    </row>
    <row r="1394" spans="1:67" ht="15.75" customHeight="1">
      <c r="A1394" s="36">
        <v>1324</v>
      </c>
      <c r="B1394" s="28" t="s">
        <v>2307</v>
      </c>
      <c r="C1394" s="29" t="s">
        <v>2308</v>
      </c>
      <c r="D1394" s="28" t="s">
        <v>51</v>
      </c>
      <c r="E1394" s="30">
        <v>1</v>
      </c>
      <c r="F1394" s="30">
        <v>17850</v>
      </c>
      <c r="G1394" s="30">
        <f t="shared" si="84"/>
        <v>21400</v>
      </c>
      <c r="H1394" s="30">
        <f t="shared" si="85"/>
        <v>32100</v>
      </c>
      <c r="I1394" s="212"/>
      <c r="J1394" s="212"/>
      <c r="K1394" s="212"/>
    </row>
    <row r="1395" spans="1:67" ht="15.75" customHeight="1">
      <c r="A1395" s="36">
        <v>1325</v>
      </c>
      <c r="B1395" s="28" t="s">
        <v>2309</v>
      </c>
      <c r="C1395" s="29" t="s">
        <v>2310</v>
      </c>
      <c r="D1395" s="28" t="s">
        <v>51</v>
      </c>
      <c r="E1395" s="30">
        <v>1</v>
      </c>
      <c r="F1395" s="30">
        <v>18000</v>
      </c>
      <c r="G1395" s="30">
        <f t="shared" si="84"/>
        <v>21600</v>
      </c>
      <c r="H1395" s="30">
        <f t="shared" si="85"/>
        <v>32400</v>
      </c>
      <c r="I1395" s="212"/>
      <c r="J1395" s="212"/>
      <c r="K1395" s="212"/>
    </row>
    <row r="1396" spans="1:67" s="149" customFormat="1" ht="15.75" customHeight="1">
      <c r="A1396" s="36">
        <v>1326</v>
      </c>
      <c r="B1396" s="28" t="s">
        <v>2311</v>
      </c>
      <c r="C1396" s="29" t="s">
        <v>2312</v>
      </c>
      <c r="D1396" s="28" t="s">
        <v>61</v>
      </c>
      <c r="E1396" s="30">
        <v>1</v>
      </c>
      <c r="F1396" s="30">
        <v>117500</v>
      </c>
      <c r="G1396" s="30">
        <f t="shared" si="84"/>
        <v>141000</v>
      </c>
      <c r="H1396" s="30">
        <f t="shared" si="85"/>
        <v>211500</v>
      </c>
      <c r="I1396" s="212"/>
      <c r="J1396" s="212"/>
      <c r="K1396" s="212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</row>
    <row r="1397" spans="1:67" ht="15.75" customHeight="1">
      <c r="A1397" s="36">
        <v>1327</v>
      </c>
      <c r="B1397" s="28" t="s">
        <v>2313</v>
      </c>
      <c r="C1397" s="29" t="s">
        <v>2314</v>
      </c>
      <c r="D1397" s="28" t="s">
        <v>51</v>
      </c>
      <c r="E1397" s="30">
        <v>1</v>
      </c>
      <c r="F1397" s="30">
        <v>1260</v>
      </c>
      <c r="G1397" s="30">
        <f t="shared" si="84"/>
        <v>1500</v>
      </c>
      <c r="H1397" s="30">
        <f t="shared" si="85"/>
        <v>2300</v>
      </c>
      <c r="I1397" s="212"/>
      <c r="J1397" s="212"/>
      <c r="K1397" s="212"/>
    </row>
    <row r="1398" spans="1:67" ht="15.75" customHeight="1">
      <c r="A1398" s="36">
        <v>1328</v>
      </c>
      <c r="B1398" s="28" t="s">
        <v>2315</v>
      </c>
      <c r="C1398" s="29" t="s">
        <v>2316</v>
      </c>
      <c r="D1398" s="28" t="s">
        <v>51</v>
      </c>
      <c r="E1398" s="30">
        <v>1</v>
      </c>
      <c r="F1398" s="30">
        <v>3000</v>
      </c>
      <c r="G1398" s="30">
        <f t="shared" si="84"/>
        <v>3600</v>
      </c>
      <c r="H1398" s="30">
        <f t="shared" si="85"/>
        <v>5400</v>
      </c>
      <c r="I1398" s="212"/>
      <c r="J1398" s="212"/>
      <c r="K1398" s="212"/>
    </row>
    <row r="1399" spans="1:67" ht="15.75" customHeight="1">
      <c r="A1399" s="36">
        <v>1329</v>
      </c>
      <c r="B1399" s="28" t="s">
        <v>2317</v>
      </c>
      <c r="C1399" s="57" t="s">
        <v>2318</v>
      </c>
      <c r="D1399" s="28" t="s">
        <v>61</v>
      </c>
      <c r="E1399" s="30">
        <v>1</v>
      </c>
      <c r="F1399" s="30">
        <v>95500</v>
      </c>
      <c r="G1399" s="30">
        <f t="shared" si="84"/>
        <v>114600</v>
      </c>
      <c r="H1399" s="30">
        <f t="shared" si="85"/>
        <v>171900</v>
      </c>
      <c r="I1399" s="212"/>
      <c r="J1399" s="212"/>
      <c r="K1399" s="212"/>
    </row>
    <row r="1400" spans="1:67" ht="15.75" customHeight="1">
      <c r="A1400" s="36">
        <v>1330</v>
      </c>
      <c r="B1400" s="28" t="s">
        <v>2319</v>
      </c>
      <c r="C1400" s="57" t="s">
        <v>2320</v>
      </c>
      <c r="D1400" s="28" t="s">
        <v>61</v>
      </c>
      <c r="E1400" s="30">
        <v>1</v>
      </c>
      <c r="F1400" s="30">
        <v>177400</v>
      </c>
      <c r="G1400" s="30">
        <f t="shared" si="84"/>
        <v>212900</v>
      </c>
      <c r="H1400" s="30">
        <f t="shared" si="85"/>
        <v>319300</v>
      </c>
      <c r="I1400" s="212"/>
      <c r="J1400" s="212"/>
      <c r="K1400" s="212"/>
    </row>
    <row r="1401" spans="1:67" ht="15.75" customHeight="1">
      <c r="A1401" s="36">
        <v>1331</v>
      </c>
      <c r="B1401" s="28" t="s">
        <v>2321</v>
      </c>
      <c r="C1401" s="29" t="s">
        <v>2322</v>
      </c>
      <c r="D1401" s="28" t="s">
        <v>51</v>
      </c>
      <c r="E1401" s="30">
        <v>1</v>
      </c>
      <c r="F1401" s="30">
        <v>94500</v>
      </c>
      <c r="G1401" s="30">
        <f t="shared" si="84"/>
        <v>113400</v>
      </c>
      <c r="H1401" s="30">
        <f t="shared" si="85"/>
        <v>170100</v>
      </c>
      <c r="I1401" s="212"/>
      <c r="J1401" s="212"/>
      <c r="K1401" s="212"/>
    </row>
    <row r="1402" spans="1:67" ht="15.75" customHeight="1">
      <c r="A1402" s="36">
        <v>1332</v>
      </c>
      <c r="B1402" s="28" t="s">
        <v>2323</v>
      </c>
      <c r="C1402" s="29" t="s">
        <v>2324</v>
      </c>
      <c r="D1402" s="28" t="s">
        <v>271</v>
      </c>
      <c r="E1402" s="30">
        <v>1</v>
      </c>
      <c r="F1402" s="30">
        <v>24000</v>
      </c>
      <c r="G1402" s="30">
        <f t="shared" si="84"/>
        <v>28800</v>
      </c>
      <c r="H1402" s="30">
        <f t="shared" si="85"/>
        <v>43200</v>
      </c>
      <c r="I1402" s="212"/>
      <c r="J1402" s="212"/>
      <c r="K1402" s="212"/>
    </row>
    <row r="1403" spans="1:67" ht="15.75" customHeight="1">
      <c r="A1403" s="36">
        <v>1333</v>
      </c>
      <c r="B1403" s="28" t="s">
        <v>2325</v>
      </c>
      <c r="C1403" s="29" t="s">
        <v>2326</v>
      </c>
      <c r="D1403" s="28" t="s">
        <v>271</v>
      </c>
      <c r="E1403" s="30">
        <v>1</v>
      </c>
      <c r="F1403" s="30">
        <v>19500</v>
      </c>
      <c r="G1403" s="30">
        <f t="shared" si="84"/>
        <v>23400</v>
      </c>
      <c r="H1403" s="30">
        <f t="shared" si="85"/>
        <v>35100</v>
      </c>
      <c r="I1403" s="212"/>
      <c r="J1403" s="212"/>
      <c r="K1403" s="212"/>
    </row>
    <row r="1404" spans="1:67" ht="15.75" customHeight="1">
      <c r="A1404" s="36">
        <v>1334</v>
      </c>
      <c r="B1404" s="28" t="s">
        <v>2327</v>
      </c>
      <c r="C1404" s="29" t="s">
        <v>6364</v>
      </c>
      <c r="D1404" s="28" t="s">
        <v>61</v>
      </c>
      <c r="E1404" s="30">
        <v>1</v>
      </c>
      <c r="F1404" s="30">
        <v>250000</v>
      </c>
      <c r="G1404" s="30">
        <f t="shared" si="84"/>
        <v>300000</v>
      </c>
      <c r="H1404" s="30">
        <f t="shared" si="85"/>
        <v>450000</v>
      </c>
      <c r="I1404" s="212"/>
      <c r="J1404" s="212"/>
      <c r="K1404" s="212"/>
    </row>
    <row r="1405" spans="1:67" ht="15.75" customHeight="1">
      <c r="A1405" s="36">
        <v>1335</v>
      </c>
      <c r="B1405" s="28" t="s">
        <v>2328</v>
      </c>
      <c r="C1405" s="29" t="s">
        <v>6733</v>
      </c>
      <c r="D1405" s="28" t="s">
        <v>61</v>
      </c>
      <c r="E1405" s="30">
        <v>1</v>
      </c>
      <c r="F1405" s="30">
        <v>450000</v>
      </c>
      <c r="G1405" s="30">
        <f t="shared" si="84"/>
        <v>540000</v>
      </c>
      <c r="H1405" s="30">
        <f t="shared" si="85"/>
        <v>810000</v>
      </c>
      <c r="I1405" s="212"/>
      <c r="J1405" s="212"/>
      <c r="K1405" s="212"/>
    </row>
    <row r="1406" spans="1:67" ht="15.75" customHeight="1">
      <c r="A1406" s="36">
        <v>1336</v>
      </c>
      <c r="B1406" s="28" t="s">
        <v>6365</v>
      </c>
      <c r="C1406" s="29" t="s">
        <v>6370</v>
      </c>
      <c r="D1406" s="28" t="s">
        <v>61</v>
      </c>
      <c r="E1406" s="30">
        <v>1</v>
      </c>
      <c r="F1406" s="30">
        <v>280000</v>
      </c>
      <c r="G1406" s="30">
        <f t="shared" si="84"/>
        <v>336000</v>
      </c>
      <c r="H1406" s="30">
        <f t="shared" si="85"/>
        <v>504000</v>
      </c>
      <c r="I1406" s="212"/>
      <c r="J1406" s="212"/>
      <c r="K1406" s="212"/>
    </row>
    <row r="1407" spans="1:67" ht="15.75" customHeight="1">
      <c r="A1407" s="36">
        <v>1337</v>
      </c>
      <c r="B1407" s="28" t="s">
        <v>6366</v>
      </c>
      <c r="C1407" s="29" t="s">
        <v>6371</v>
      </c>
      <c r="D1407" s="28" t="s">
        <v>61</v>
      </c>
      <c r="E1407" s="30">
        <v>1</v>
      </c>
      <c r="F1407" s="30">
        <v>260000</v>
      </c>
      <c r="G1407" s="30">
        <f t="shared" si="84"/>
        <v>312000</v>
      </c>
      <c r="H1407" s="30">
        <f t="shared" si="85"/>
        <v>468000</v>
      </c>
      <c r="I1407" s="212"/>
      <c r="J1407" s="212"/>
      <c r="K1407" s="212"/>
    </row>
    <row r="1408" spans="1:67" ht="15.75" customHeight="1">
      <c r="A1408" s="36">
        <v>1338</v>
      </c>
      <c r="B1408" s="28" t="s">
        <v>6367</v>
      </c>
      <c r="C1408" s="29" t="s">
        <v>6372</v>
      </c>
      <c r="D1408" s="28" t="s">
        <v>61</v>
      </c>
      <c r="E1408" s="30">
        <v>1</v>
      </c>
      <c r="F1408" s="30">
        <v>270000</v>
      </c>
      <c r="G1408" s="30">
        <f t="shared" si="84"/>
        <v>324000</v>
      </c>
      <c r="H1408" s="30">
        <f t="shared" si="85"/>
        <v>486000</v>
      </c>
      <c r="I1408" s="212"/>
      <c r="J1408" s="212"/>
      <c r="K1408" s="212"/>
    </row>
    <row r="1409" spans="1:67" ht="15.75" customHeight="1">
      <c r="A1409" s="36">
        <v>1339</v>
      </c>
      <c r="B1409" s="161" t="s">
        <v>6368</v>
      </c>
      <c r="C1409" s="162" t="s">
        <v>6373</v>
      </c>
      <c r="D1409" s="28" t="s">
        <v>61</v>
      </c>
      <c r="E1409" s="30">
        <v>1</v>
      </c>
      <c r="F1409" s="30">
        <v>110000</v>
      </c>
      <c r="G1409" s="30">
        <f t="shared" si="84"/>
        <v>132000</v>
      </c>
      <c r="H1409" s="30">
        <f t="shared" si="85"/>
        <v>198000</v>
      </c>
      <c r="I1409" s="212"/>
      <c r="J1409" s="212"/>
      <c r="K1409" s="212"/>
    </row>
    <row r="1410" spans="1:67" ht="15.75" customHeight="1">
      <c r="A1410" s="36">
        <v>1340</v>
      </c>
      <c r="B1410" s="161" t="s">
        <v>6369</v>
      </c>
      <c r="C1410" s="162" t="s">
        <v>6374</v>
      </c>
      <c r="D1410" s="28" t="s">
        <v>61</v>
      </c>
      <c r="E1410" s="30">
        <v>1</v>
      </c>
      <c r="F1410" s="30">
        <v>120000</v>
      </c>
      <c r="G1410" s="30">
        <f t="shared" si="84"/>
        <v>144000</v>
      </c>
      <c r="H1410" s="30">
        <f t="shared" si="85"/>
        <v>216000</v>
      </c>
      <c r="I1410" s="212"/>
      <c r="J1410" s="212"/>
      <c r="K1410" s="212"/>
    </row>
    <row r="1411" spans="1:67" ht="15.75" customHeight="1">
      <c r="A1411" s="36">
        <v>1341</v>
      </c>
      <c r="B1411" s="28" t="s">
        <v>2329</v>
      </c>
      <c r="C1411" s="29" t="s">
        <v>2330</v>
      </c>
      <c r="D1411" s="28" t="s">
        <v>61</v>
      </c>
      <c r="E1411" s="30">
        <v>1</v>
      </c>
      <c r="F1411" s="30">
        <v>100000</v>
      </c>
      <c r="G1411" s="30">
        <f t="shared" si="84"/>
        <v>120000</v>
      </c>
      <c r="H1411" s="30">
        <f t="shared" si="85"/>
        <v>180000</v>
      </c>
      <c r="I1411" s="212"/>
      <c r="J1411" s="212"/>
      <c r="K1411" s="212"/>
    </row>
    <row r="1412" spans="1:67" ht="15.75" customHeight="1">
      <c r="A1412" s="36">
        <v>1342</v>
      </c>
      <c r="B1412" s="28" t="s">
        <v>2331</v>
      </c>
      <c r="C1412" s="29" t="s">
        <v>2332</v>
      </c>
      <c r="D1412" s="28" t="s">
        <v>61</v>
      </c>
      <c r="E1412" s="30">
        <v>1</v>
      </c>
      <c r="F1412" s="30">
        <v>105000</v>
      </c>
      <c r="G1412" s="30">
        <f t="shared" si="84"/>
        <v>126000</v>
      </c>
      <c r="H1412" s="30">
        <f t="shared" si="85"/>
        <v>189000</v>
      </c>
      <c r="I1412" s="212"/>
      <c r="J1412" s="212"/>
      <c r="K1412" s="212"/>
    </row>
    <row r="1413" spans="1:67" ht="15.75" customHeight="1">
      <c r="A1413" s="36">
        <v>1343</v>
      </c>
      <c r="B1413" s="28" t="s">
        <v>2333</v>
      </c>
      <c r="C1413" s="29" t="s">
        <v>2334</v>
      </c>
      <c r="D1413" s="28" t="s">
        <v>61</v>
      </c>
      <c r="E1413" s="30">
        <v>1</v>
      </c>
      <c r="F1413" s="30">
        <v>180000</v>
      </c>
      <c r="G1413" s="30">
        <f t="shared" si="84"/>
        <v>216000</v>
      </c>
      <c r="H1413" s="30">
        <f t="shared" si="85"/>
        <v>324000</v>
      </c>
      <c r="I1413" s="212"/>
      <c r="J1413" s="212"/>
      <c r="K1413" s="212"/>
    </row>
    <row r="1414" spans="1:67" ht="15.75" customHeight="1">
      <c r="A1414" s="36">
        <v>1344</v>
      </c>
      <c r="B1414" s="28" t="s">
        <v>2335</v>
      </c>
      <c r="C1414" s="29" t="s">
        <v>6343</v>
      </c>
      <c r="D1414" s="28" t="s">
        <v>61</v>
      </c>
      <c r="E1414" s="30">
        <v>1</v>
      </c>
      <c r="F1414" s="30">
        <v>436800</v>
      </c>
      <c r="G1414" s="30">
        <f t="shared" si="84"/>
        <v>524200</v>
      </c>
      <c r="H1414" s="30">
        <f t="shared" si="85"/>
        <v>786200</v>
      </c>
      <c r="I1414" s="212"/>
      <c r="J1414" s="212"/>
      <c r="K1414" s="212"/>
    </row>
    <row r="1415" spans="1:67" ht="15.75" customHeight="1">
      <c r="A1415" s="36">
        <v>1345</v>
      </c>
      <c r="B1415" s="28" t="s">
        <v>2336</v>
      </c>
      <c r="C1415" s="29" t="s">
        <v>6342</v>
      </c>
      <c r="D1415" s="28" t="s">
        <v>61</v>
      </c>
      <c r="E1415" s="30">
        <v>1</v>
      </c>
      <c r="F1415" s="30">
        <v>477750</v>
      </c>
      <c r="G1415" s="30">
        <f t="shared" si="84"/>
        <v>573300</v>
      </c>
      <c r="H1415" s="30">
        <f t="shared" si="85"/>
        <v>860000</v>
      </c>
      <c r="I1415" s="212"/>
      <c r="J1415" s="212"/>
      <c r="K1415" s="212"/>
    </row>
    <row r="1416" spans="1:67" ht="15.75" customHeight="1">
      <c r="A1416" s="36">
        <v>1346</v>
      </c>
      <c r="B1416" s="28" t="s">
        <v>2337</v>
      </c>
      <c r="C1416" s="29" t="s">
        <v>2338</v>
      </c>
      <c r="D1416" s="28" t="s">
        <v>2339</v>
      </c>
      <c r="E1416" s="30">
        <v>1</v>
      </c>
      <c r="F1416" s="30">
        <v>26250</v>
      </c>
      <c r="G1416" s="30">
        <f t="shared" si="84"/>
        <v>31500</v>
      </c>
      <c r="H1416" s="30">
        <f t="shared" si="85"/>
        <v>47300</v>
      </c>
      <c r="I1416" s="212"/>
      <c r="J1416" s="212"/>
      <c r="K1416" s="212"/>
    </row>
    <row r="1417" spans="1:67" s="149" customFormat="1" ht="15.75" customHeight="1">
      <c r="A1417" s="36">
        <v>1347</v>
      </c>
      <c r="B1417" s="28" t="s">
        <v>2340</v>
      </c>
      <c r="C1417" s="29" t="s">
        <v>2341</v>
      </c>
      <c r="D1417" s="28" t="s">
        <v>2339</v>
      </c>
      <c r="E1417" s="30">
        <v>1</v>
      </c>
      <c r="F1417" s="30">
        <v>13400</v>
      </c>
      <c r="G1417" s="30">
        <f t="shared" si="84"/>
        <v>16100</v>
      </c>
      <c r="H1417" s="30">
        <f t="shared" si="85"/>
        <v>24100</v>
      </c>
      <c r="I1417" s="212"/>
      <c r="J1417" s="212"/>
      <c r="K1417" s="212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</row>
    <row r="1418" spans="1:67" ht="15.75" customHeight="1">
      <c r="A1418" s="36">
        <v>1348</v>
      </c>
      <c r="B1418" s="28" t="s">
        <v>2342</v>
      </c>
      <c r="C1418" s="29" t="s">
        <v>2343</v>
      </c>
      <c r="D1418" s="28" t="s">
        <v>51</v>
      </c>
      <c r="E1418" s="30">
        <v>1</v>
      </c>
      <c r="F1418" s="30">
        <v>147000</v>
      </c>
      <c r="G1418" s="30">
        <f t="shared" si="84"/>
        <v>176400</v>
      </c>
      <c r="H1418" s="30">
        <f t="shared" si="85"/>
        <v>264600</v>
      </c>
      <c r="I1418" s="212"/>
      <c r="J1418" s="212"/>
      <c r="K1418" s="212"/>
    </row>
    <row r="1419" spans="1:67" ht="15.75" customHeight="1">
      <c r="A1419" s="36">
        <v>1349</v>
      </c>
      <c r="B1419" s="28" t="s">
        <v>2344</v>
      </c>
      <c r="C1419" s="29" t="s">
        <v>2345</v>
      </c>
      <c r="D1419" s="28" t="s">
        <v>51</v>
      </c>
      <c r="E1419" s="30">
        <v>1</v>
      </c>
      <c r="F1419" s="30">
        <v>183750</v>
      </c>
      <c r="G1419" s="30">
        <f t="shared" si="84"/>
        <v>220500</v>
      </c>
      <c r="H1419" s="30">
        <f t="shared" si="85"/>
        <v>330800</v>
      </c>
      <c r="I1419" s="212"/>
      <c r="J1419" s="212"/>
      <c r="K1419" s="212"/>
    </row>
    <row r="1420" spans="1:67" ht="15.75" customHeight="1">
      <c r="A1420" s="36">
        <v>1350</v>
      </c>
      <c r="B1420" s="28" t="s">
        <v>2346</v>
      </c>
      <c r="C1420" s="29" t="s">
        <v>2347</v>
      </c>
      <c r="D1420" s="28" t="s">
        <v>51</v>
      </c>
      <c r="E1420" s="30">
        <v>1</v>
      </c>
      <c r="F1420" s="30">
        <v>262500</v>
      </c>
      <c r="G1420" s="30">
        <f t="shared" si="84"/>
        <v>315000</v>
      </c>
      <c r="H1420" s="30">
        <f t="shared" si="85"/>
        <v>472500</v>
      </c>
      <c r="I1420" s="212"/>
      <c r="J1420" s="212"/>
      <c r="K1420" s="212"/>
    </row>
    <row r="1421" spans="1:67" s="149" customFormat="1" ht="15.75" customHeight="1">
      <c r="A1421" s="36">
        <v>1351</v>
      </c>
      <c r="B1421" s="28" t="s">
        <v>2348</v>
      </c>
      <c r="C1421" s="29" t="s">
        <v>2349</v>
      </c>
      <c r="D1421" s="30" t="s">
        <v>61</v>
      </c>
      <c r="E1421" s="30">
        <v>1</v>
      </c>
      <c r="F1421" s="30">
        <v>46500</v>
      </c>
      <c r="G1421" s="30">
        <f t="shared" si="84"/>
        <v>55800</v>
      </c>
      <c r="H1421" s="30">
        <f t="shared" si="85"/>
        <v>83700</v>
      </c>
      <c r="I1421" s="212"/>
      <c r="J1421" s="212"/>
      <c r="K1421" s="212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</row>
    <row r="1422" spans="1:67" s="149" customFormat="1" ht="15.75" customHeight="1">
      <c r="A1422" s="36">
        <v>1352</v>
      </c>
      <c r="B1422" s="28" t="s">
        <v>2350</v>
      </c>
      <c r="C1422" s="29" t="s">
        <v>2351</v>
      </c>
      <c r="D1422" s="30" t="s">
        <v>61</v>
      </c>
      <c r="E1422" s="30">
        <v>1</v>
      </c>
      <c r="F1422" s="30">
        <v>46500</v>
      </c>
      <c r="G1422" s="30">
        <f t="shared" si="84"/>
        <v>55800</v>
      </c>
      <c r="H1422" s="30">
        <f t="shared" si="85"/>
        <v>83700</v>
      </c>
      <c r="I1422" s="212"/>
      <c r="J1422" s="212"/>
      <c r="K1422" s="212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</row>
    <row r="1423" spans="1:67" ht="15.75" customHeight="1">
      <c r="A1423" s="36">
        <v>1353</v>
      </c>
      <c r="B1423" s="28" t="s">
        <v>2352</v>
      </c>
      <c r="C1423" s="29" t="s">
        <v>2353</v>
      </c>
      <c r="D1423" s="30" t="s">
        <v>61</v>
      </c>
      <c r="E1423" s="30">
        <v>1</v>
      </c>
      <c r="F1423" s="30">
        <v>10000</v>
      </c>
      <c r="G1423" s="30">
        <f t="shared" si="84"/>
        <v>12000</v>
      </c>
      <c r="H1423" s="30">
        <f t="shared" si="85"/>
        <v>18000</v>
      </c>
      <c r="I1423" s="212"/>
      <c r="J1423" s="212"/>
      <c r="K1423" s="212"/>
    </row>
    <row r="1424" spans="1:67" s="149" customFormat="1" ht="31">
      <c r="A1424" s="36">
        <v>1354</v>
      </c>
      <c r="B1424" s="28" t="s">
        <v>2354</v>
      </c>
      <c r="C1424" s="29" t="s">
        <v>2355</v>
      </c>
      <c r="D1424" s="28" t="s">
        <v>51</v>
      </c>
      <c r="E1424" s="30">
        <v>1</v>
      </c>
      <c r="F1424" s="30">
        <v>13400</v>
      </c>
      <c r="G1424" s="30">
        <f t="shared" si="84"/>
        <v>16100</v>
      </c>
      <c r="H1424" s="30">
        <f t="shared" si="85"/>
        <v>24100</v>
      </c>
      <c r="I1424" s="212"/>
      <c r="J1424" s="212"/>
      <c r="K1424" s="212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</row>
    <row r="1425" spans="1:67" ht="31">
      <c r="A1425" s="36">
        <v>1355</v>
      </c>
      <c r="B1425" s="28" t="s">
        <v>2356</v>
      </c>
      <c r="C1425" s="29" t="s">
        <v>2357</v>
      </c>
      <c r="D1425" s="28" t="s">
        <v>51</v>
      </c>
      <c r="E1425" s="30">
        <v>1</v>
      </c>
      <c r="F1425" s="30">
        <v>19950</v>
      </c>
      <c r="G1425" s="30">
        <f t="shared" si="84"/>
        <v>23900</v>
      </c>
      <c r="H1425" s="30">
        <f t="shared" si="85"/>
        <v>35900</v>
      </c>
      <c r="I1425" s="212"/>
      <c r="J1425" s="212"/>
      <c r="K1425" s="212"/>
    </row>
    <row r="1426" spans="1:67" ht="31">
      <c r="A1426" s="36">
        <v>1356</v>
      </c>
      <c r="B1426" s="28" t="s">
        <v>2358</v>
      </c>
      <c r="C1426" s="29" t="s">
        <v>2359</v>
      </c>
      <c r="D1426" s="28" t="s">
        <v>51</v>
      </c>
      <c r="E1426" s="30">
        <v>1</v>
      </c>
      <c r="F1426" s="30">
        <v>31500</v>
      </c>
      <c r="G1426" s="30">
        <f t="shared" si="84"/>
        <v>37800</v>
      </c>
      <c r="H1426" s="30">
        <f t="shared" si="85"/>
        <v>56700</v>
      </c>
      <c r="I1426" s="212"/>
      <c r="J1426" s="212"/>
      <c r="K1426" s="212"/>
    </row>
    <row r="1427" spans="1:67" ht="17.25" customHeight="1">
      <c r="A1427" s="36">
        <v>1357</v>
      </c>
      <c r="B1427" s="28" t="s">
        <v>6491</v>
      </c>
      <c r="C1427" s="29" t="s">
        <v>6488</v>
      </c>
      <c r="D1427" s="28" t="s">
        <v>51</v>
      </c>
      <c r="E1427" s="30">
        <v>1</v>
      </c>
      <c r="F1427" s="30">
        <v>15000</v>
      </c>
      <c r="G1427" s="30">
        <f t="shared" si="84"/>
        <v>18000</v>
      </c>
      <c r="H1427" s="30">
        <f t="shared" si="85"/>
        <v>27000</v>
      </c>
      <c r="I1427" s="212"/>
      <c r="J1427" s="212"/>
      <c r="K1427" s="212"/>
    </row>
    <row r="1428" spans="1:67" ht="17.25" customHeight="1">
      <c r="A1428" s="36">
        <v>1358</v>
      </c>
      <c r="B1428" s="28" t="s">
        <v>6492</v>
      </c>
      <c r="C1428" s="29" t="s">
        <v>6489</v>
      </c>
      <c r="D1428" s="28" t="s">
        <v>51</v>
      </c>
      <c r="E1428" s="30">
        <v>1</v>
      </c>
      <c r="F1428" s="30">
        <v>30000</v>
      </c>
      <c r="G1428" s="30">
        <f t="shared" si="84"/>
        <v>36000</v>
      </c>
      <c r="H1428" s="30">
        <f t="shared" si="85"/>
        <v>54000</v>
      </c>
      <c r="I1428" s="212"/>
      <c r="J1428" s="212"/>
      <c r="K1428" s="212"/>
    </row>
    <row r="1429" spans="1:67" ht="17.25" customHeight="1">
      <c r="A1429" s="36">
        <v>1359</v>
      </c>
      <c r="B1429" s="28" t="s">
        <v>6493</v>
      </c>
      <c r="C1429" s="29" t="s">
        <v>6490</v>
      </c>
      <c r="D1429" s="28" t="s">
        <v>51</v>
      </c>
      <c r="E1429" s="30">
        <v>1</v>
      </c>
      <c r="F1429" s="30">
        <v>40000</v>
      </c>
      <c r="G1429" s="30">
        <f t="shared" si="84"/>
        <v>48000</v>
      </c>
      <c r="H1429" s="30">
        <f t="shared" si="85"/>
        <v>72000</v>
      </c>
      <c r="I1429" s="212"/>
      <c r="J1429" s="212"/>
      <c r="K1429" s="212"/>
    </row>
    <row r="1430" spans="1:67" ht="17.25" customHeight="1">
      <c r="A1430" s="36">
        <v>1360</v>
      </c>
      <c r="B1430" s="28" t="s">
        <v>6743</v>
      </c>
      <c r="C1430" s="29" t="s">
        <v>6730</v>
      </c>
      <c r="D1430" s="28" t="s">
        <v>51</v>
      </c>
      <c r="E1430" s="30">
        <v>1</v>
      </c>
      <c r="F1430" s="30">
        <v>2700</v>
      </c>
      <c r="G1430" s="30">
        <f t="shared" si="84"/>
        <v>3200</v>
      </c>
      <c r="H1430" s="30">
        <f t="shared" si="85"/>
        <v>4900</v>
      </c>
      <c r="I1430" s="212"/>
      <c r="J1430" s="212"/>
      <c r="K1430" s="212"/>
    </row>
    <row r="1431" spans="1:67" s="124" customFormat="1" ht="31">
      <c r="A1431" s="36">
        <v>1361</v>
      </c>
      <c r="B1431" s="28" t="s">
        <v>7578</v>
      </c>
      <c r="C1431" s="29" t="s">
        <v>7577</v>
      </c>
      <c r="D1431" s="28" t="s">
        <v>61</v>
      </c>
      <c r="E1431" s="30">
        <v>1</v>
      </c>
      <c r="F1431" s="30">
        <v>110000</v>
      </c>
      <c r="G1431" s="30">
        <f t="shared" si="84"/>
        <v>132000</v>
      </c>
      <c r="H1431" s="30">
        <f t="shared" si="85"/>
        <v>198000</v>
      </c>
      <c r="I1431" s="212"/>
      <c r="J1431" s="212"/>
      <c r="K1431" s="212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</row>
    <row r="1432" spans="1:67" s="124" customFormat="1" ht="31">
      <c r="A1432" s="36">
        <v>1362</v>
      </c>
      <c r="B1432" s="115" t="s">
        <v>7548</v>
      </c>
      <c r="C1432" s="137" t="s">
        <v>7525</v>
      </c>
      <c r="D1432" s="28" t="s">
        <v>61</v>
      </c>
      <c r="E1432" s="30">
        <v>1</v>
      </c>
      <c r="F1432" s="30">
        <v>160000</v>
      </c>
      <c r="G1432" s="30">
        <f t="shared" si="84"/>
        <v>192000</v>
      </c>
      <c r="H1432" s="30">
        <f t="shared" si="85"/>
        <v>288000</v>
      </c>
      <c r="I1432" s="212"/>
      <c r="J1432" s="212"/>
      <c r="K1432" s="212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</row>
    <row r="1433" spans="1:67" s="124" customFormat="1">
      <c r="A1433" s="36">
        <v>1363</v>
      </c>
      <c r="B1433" s="115" t="s">
        <v>7549</v>
      </c>
      <c r="C1433" s="137" t="s">
        <v>7523</v>
      </c>
      <c r="D1433" s="28" t="s">
        <v>61</v>
      </c>
      <c r="E1433" s="30">
        <v>1</v>
      </c>
      <c r="F1433" s="30">
        <v>110000</v>
      </c>
      <c r="G1433" s="30">
        <f t="shared" si="84"/>
        <v>132000</v>
      </c>
      <c r="H1433" s="30">
        <f t="shared" si="85"/>
        <v>198000</v>
      </c>
      <c r="I1433" s="212"/>
      <c r="J1433" s="212"/>
      <c r="K1433" s="212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</row>
    <row r="1434" spans="1:67" s="124" customFormat="1">
      <c r="A1434" s="36">
        <v>1364</v>
      </c>
      <c r="B1434" s="115" t="s">
        <v>7550</v>
      </c>
      <c r="C1434" s="137" t="s">
        <v>7524</v>
      </c>
      <c r="D1434" s="28" t="s">
        <v>61</v>
      </c>
      <c r="E1434" s="30">
        <v>1</v>
      </c>
      <c r="F1434" s="30">
        <v>160000</v>
      </c>
      <c r="G1434" s="30">
        <f t="shared" si="84"/>
        <v>192000</v>
      </c>
      <c r="H1434" s="30">
        <f t="shared" si="85"/>
        <v>288000</v>
      </c>
      <c r="I1434" s="212"/>
      <c r="J1434" s="212"/>
      <c r="K1434" s="212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</row>
    <row r="1435" spans="1:67" s="124" customFormat="1">
      <c r="A1435" s="36">
        <v>1365</v>
      </c>
      <c r="B1435" s="115" t="s">
        <v>7551</v>
      </c>
      <c r="C1435" s="137" t="s">
        <v>7572</v>
      </c>
      <c r="D1435" s="28" t="s">
        <v>61</v>
      </c>
      <c r="E1435" s="30">
        <v>1</v>
      </c>
      <c r="F1435" s="30">
        <v>220000</v>
      </c>
      <c r="G1435" s="30">
        <f t="shared" si="84"/>
        <v>264000</v>
      </c>
      <c r="H1435" s="30">
        <f t="shared" si="85"/>
        <v>396000</v>
      </c>
      <c r="I1435" s="212"/>
      <c r="J1435" s="212"/>
      <c r="K1435" s="212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</row>
    <row r="1436" spans="1:67" s="124" customFormat="1">
      <c r="A1436" s="36">
        <v>1366</v>
      </c>
      <c r="B1436" s="115" t="s">
        <v>7552</v>
      </c>
      <c r="C1436" s="137" t="s">
        <v>7573</v>
      </c>
      <c r="D1436" s="28" t="s">
        <v>61</v>
      </c>
      <c r="E1436" s="30">
        <v>1</v>
      </c>
      <c r="F1436" s="30">
        <v>250000</v>
      </c>
      <c r="G1436" s="30">
        <f t="shared" si="84"/>
        <v>300000</v>
      </c>
      <c r="H1436" s="30">
        <f t="shared" si="85"/>
        <v>450000</v>
      </c>
      <c r="I1436" s="212"/>
      <c r="J1436" s="212"/>
      <c r="K1436" s="212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</row>
    <row r="1437" spans="1:67" s="124" customFormat="1" ht="15.75" customHeight="1">
      <c r="A1437" s="36">
        <v>1367</v>
      </c>
      <c r="B1437" s="115" t="s">
        <v>7553</v>
      </c>
      <c r="C1437" s="137" t="s">
        <v>7509</v>
      </c>
      <c r="D1437" s="113" t="s">
        <v>61</v>
      </c>
      <c r="E1437" s="136">
        <v>1</v>
      </c>
      <c r="F1437" s="30">
        <v>90000</v>
      </c>
      <c r="G1437" s="30">
        <f t="shared" ref="G1437:G1452" si="86">ROUND(F1437*1.2,-2)</f>
        <v>108000</v>
      </c>
      <c r="H1437" s="30">
        <f t="shared" ref="H1437:H1452" si="87">ROUND(F1437*1.8,-2)</f>
        <v>162000</v>
      </c>
      <c r="I1437" s="212"/>
      <c r="J1437" s="212"/>
      <c r="K1437" s="212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</row>
    <row r="1438" spans="1:67" s="124" customFormat="1" ht="15.75" customHeight="1">
      <c r="A1438" s="36">
        <v>1368</v>
      </c>
      <c r="B1438" s="115" t="s">
        <v>7554</v>
      </c>
      <c r="C1438" s="137" t="s">
        <v>7510</v>
      </c>
      <c r="D1438" s="113" t="s">
        <v>61</v>
      </c>
      <c r="E1438" s="136">
        <v>1</v>
      </c>
      <c r="F1438" s="30">
        <v>65000</v>
      </c>
      <c r="G1438" s="30">
        <f t="shared" si="86"/>
        <v>78000</v>
      </c>
      <c r="H1438" s="30">
        <f t="shared" si="87"/>
        <v>117000</v>
      </c>
      <c r="I1438" s="212"/>
      <c r="J1438" s="212"/>
      <c r="K1438" s="212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</row>
    <row r="1439" spans="1:67" s="124" customFormat="1" ht="15.75" customHeight="1">
      <c r="A1439" s="36">
        <v>1369</v>
      </c>
      <c r="B1439" s="115" t="s">
        <v>7555</v>
      </c>
      <c r="C1439" s="137" t="s">
        <v>7511</v>
      </c>
      <c r="D1439" s="113" t="s">
        <v>61</v>
      </c>
      <c r="E1439" s="136">
        <v>1</v>
      </c>
      <c r="F1439" s="30">
        <v>75000</v>
      </c>
      <c r="G1439" s="30">
        <f t="shared" si="86"/>
        <v>90000</v>
      </c>
      <c r="H1439" s="30">
        <f t="shared" si="87"/>
        <v>135000</v>
      </c>
      <c r="I1439" s="212"/>
      <c r="J1439" s="212"/>
      <c r="K1439" s="212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</row>
    <row r="1440" spans="1:67" s="124" customFormat="1" ht="15.75" customHeight="1">
      <c r="A1440" s="36">
        <v>1370</v>
      </c>
      <c r="B1440" s="115" t="s">
        <v>7556</v>
      </c>
      <c r="C1440" s="137" t="s">
        <v>7512</v>
      </c>
      <c r="D1440" s="113" t="s">
        <v>61</v>
      </c>
      <c r="E1440" s="136">
        <v>1</v>
      </c>
      <c r="F1440" s="30">
        <v>39000</v>
      </c>
      <c r="G1440" s="30">
        <f t="shared" si="86"/>
        <v>46800</v>
      </c>
      <c r="H1440" s="30">
        <f t="shared" si="87"/>
        <v>70200</v>
      </c>
      <c r="I1440" s="212"/>
      <c r="J1440" s="212"/>
      <c r="K1440" s="212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</row>
    <row r="1441" spans="1:67" s="124" customFormat="1" ht="15.75" customHeight="1">
      <c r="A1441" s="36">
        <v>1371</v>
      </c>
      <c r="B1441" s="115" t="s">
        <v>7557</v>
      </c>
      <c r="C1441" s="137" t="s">
        <v>7513</v>
      </c>
      <c r="D1441" s="113" t="s">
        <v>7514</v>
      </c>
      <c r="E1441" s="136">
        <v>1</v>
      </c>
      <c r="F1441" s="30">
        <v>126000</v>
      </c>
      <c r="G1441" s="30">
        <f t="shared" si="86"/>
        <v>151200</v>
      </c>
      <c r="H1441" s="30">
        <f t="shared" si="87"/>
        <v>226800</v>
      </c>
      <c r="I1441" s="212"/>
      <c r="J1441" s="212"/>
      <c r="K1441" s="212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</row>
    <row r="1442" spans="1:67" s="124" customFormat="1" ht="15.75" customHeight="1">
      <c r="A1442" s="36">
        <v>1372</v>
      </c>
      <c r="B1442" s="115" t="s">
        <v>7558</v>
      </c>
      <c r="C1442" s="137" t="s">
        <v>7515</v>
      </c>
      <c r="D1442" s="113" t="s">
        <v>61</v>
      </c>
      <c r="E1442" s="136">
        <v>1</v>
      </c>
      <c r="F1442" s="30">
        <v>126000</v>
      </c>
      <c r="G1442" s="30">
        <f t="shared" si="86"/>
        <v>151200</v>
      </c>
      <c r="H1442" s="30">
        <f t="shared" si="87"/>
        <v>226800</v>
      </c>
      <c r="I1442" s="212"/>
      <c r="J1442" s="212"/>
      <c r="K1442" s="212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</row>
    <row r="1443" spans="1:67" s="124" customFormat="1" ht="15.75" customHeight="1">
      <c r="A1443" s="36">
        <v>1373</v>
      </c>
      <c r="B1443" s="115" t="s">
        <v>7559</v>
      </c>
      <c r="C1443" s="137" t="s">
        <v>7516</v>
      </c>
      <c r="D1443" s="113" t="s">
        <v>61</v>
      </c>
      <c r="E1443" s="136">
        <v>1</v>
      </c>
      <c r="F1443" s="30">
        <v>160000</v>
      </c>
      <c r="G1443" s="30">
        <f t="shared" si="86"/>
        <v>192000</v>
      </c>
      <c r="H1443" s="30">
        <f t="shared" si="87"/>
        <v>288000</v>
      </c>
      <c r="I1443" s="212"/>
      <c r="J1443" s="212"/>
      <c r="K1443" s="212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</row>
    <row r="1444" spans="1:67" s="124" customFormat="1" ht="15.75" customHeight="1">
      <c r="A1444" s="36">
        <v>1374</v>
      </c>
      <c r="B1444" s="115" t="s">
        <v>7560</v>
      </c>
      <c r="C1444" s="137" t="s">
        <v>7517</v>
      </c>
      <c r="D1444" s="113" t="s">
        <v>61</v>
      </c>
      <c r="E1444" s="136">
        <v>1</v>
      </c>
      <c r="F1444" s="30">
        <v>105000</v>
      </c>
      <c r="G1444" s="30">
        <f t="shared" si="86"/>
        <v>126000</v>
      </c>
      <c r="H1444" s="30">
        <f t="shared" si="87"/>
        <v>189000</v>
      </c>
      <c r="I1444" s="212"/>
      <c r="J1444" s="212"/>
      <c r="K1444" s="212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</row>
    <row r="1445" spans="1:67" s="124" customFormat="1" ht="15.75" customHeight="1">
      <c r="A1445" s="36">
        <v>1375</v>
      </c>
      <c r="B1445" s="115" t="s">
        <v>7561</v>
      </c>
      <c r="C1445" s="137" t="s">
        <v>7518</v>
      </c>
      <c r="D1445" s="113" t="s">
        <v>61</v>
      </c>
      <c r="E1445" s="136">
        <v>1</v>
      </c>
      <c r="F1445" s="30">
        <v>225000</v>
      </c>
      <c r="G1445" s="30">
        <f t="shared" si="86"/>
        <v>270000</v>
      </c>
      <c r="H1445" s="30">
        <f t="shared" si="87"/>
        <v>405000</v>
      </c>
      <c r="I1445" s="212"/>
      <c r="J1445" s="212"/>
      <c r="K1445" s="212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</row>
    <row r="1446" spans="1:67" s="124" customFormat="1" ht="15.75" customHeight="1">
      <c r="A1446" s="36">
        <v>1376</v>
      </c>
      <c r="B1446" s="115" t="s">
        <v>7562</v>
      </c>
      <c r="C1446" s="137" t="s">
        <v>7519</v>
      </c>
      <c r="D1446" s="113" t="s">
        <v>61</v>
      </c>
      <c r="E1446" s="136">
        <v>1</v>
      </c>
      <c r="F1446" s="30">
        <v>110000</v>
      </c>
      <c r="G1446" s="30">
        <f t="shared" si="86"/>
        <v>132000</v>
      </c>
      <c r="H1446" s="30">
        <f t="shared" si="87"/>
        <v>198000</v>
      </c>
      <c r="I1446" s="212"/>
      <c r="J1446" s="212"/>
      <c r="K1446" s="212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</row>
    <row r="1447" spans="1:67" s="124" customFormat="1" ht="15.75" customHeight="1">
      <c r="A1447" s="36">
        <v>1377</v>
      </c>
      <c r="B1447" s="115" t="s">
        <v>7563</v>
      </c>
      <c r="C1447" s="137" t="s">
        <v>7520</v>
      </c>
      <c r="D1447" s="113" t="s">
        <v>61</v>
      </c>
      <c r="E1447" s="136">
        <v>1</v>
      </c>
      <c r="F1447" s="30">
        <v>150000</v>
      </c>
      <c r="G1447" s="30">
        <f t="shared" si="86"/>
        <v>180000</v>
      </c>
      <c r="H1447" s="30">
        <f t="shared" si="87"/>
        <v>270000</v>
      </c>
      <c r="I1447" s="212"/>
      <c r="J1447" s="212"/>
      <c r="K1447" s="212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</row>
    <row r="1448" spans="1:67" s="124" customFormat="1" ht="15.75" customHeight="1">
      <c r="A1448" s="36">
        <v>1378</v>
      </c>
      <c r="B1448" s="115" t="s">
        <v>7574</v>
      </c>
      <c r="C1448" s="137" t="s">
        <v>7521</v>
      </c>
      <c r="D1448" s="113" t="s">
        <v>61</v>
      </c>
      <c r="E1448" s="136">
        <v>1</v>
      </c>
      <c r="F1448" s="30">
        <v>120000</v>
      </c>
      <c r="G1448" s="30">
        <f t="shared" si="86"/>
        <v>144000</v>
      </c>
      <c r="H1448" s="30">
        <f t="shared" si="87"/>
        <v>216000</v>
      </c>
      <c r="I1448" s="212"/>
      <c r="J1448" s="212"/>
      <c r="K1448" s="212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</row>
    <row r="1449" spans="1:67" s="124" customFormat="1" ht="15.75" customHeight="1">
      <c r="A1449" s="36">
        <v>1379</v>
      </c>
      <c r="B1449" s="115" t="s">
        <v>7575</v>
      </c>
      <c r="C1449" s="137" t="s">
        <v>7522</v>
      </c>
      <c r="D1449" s="113" t="s">
        <v>61</v>
      </c>
      <c r="E1449" s="136">
        <v>1</v>
      </c>
      <c r="F1449" s="30">
        <v>275000</v>
      </c>
      <c r="G1449" s="30">
        <f t="shared" si="86"/>
        <v>330000</v>
      </c>
      <c r="H1449" s="30">
        <f t="shared" si="87"/>
        <v>495000</v>
      </c>
      <c r="I1449" s="212"/>
      <c r="J1449" s="212"/>
      <c r="K1449" s="212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</row>
    <row r="1450" spans="1:67" s="149" customFormat="1" ht="15.75" customHeight="1">
      <c r="A1450" s="36">
        <v>1380</v>
      </c>
      <c r="B1450" s="161" t="s">
        <v>7747</v>
      </c>
      <c r="C1450" s="202" t="s">
        <v>7750</v>
      </c>
      <c r="D1450" s="113" t="s">
        <v>61</v>
      </c>
      <c r="E1450" s="136">
        <v>1</v>
      </c>
      <c r="F1450" s="30">
        <v>220000</v>
      </c>
      <c r="G1450" s="30">
        <f t="shared" si="86"/>
        <v>264000</v>
      </c>
      <c r="H1450" s="30">
        <f t="shared" si="87"/>
        <v>396000</v>
      </c>
      <c r="I1450" s="212"/>
      <c r="J1450" s="212"/>
      <c r="K1450" s="212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</row>
    <row r="1451" spans="1:67" s="149" customFormat="1" ht="15.75" customHeight="1">
      <c r="A1451" s="36">
        <v>1381</v>
      </c>
      <c r="B1451" s="161" t="s">
        <v>7748</v>
      </c>
      <c r="C1451" s="202" t="s">
        <v>7751</v>
      </c>
      <c r="D1451" s="113" t="s">
        <v>61</v>
      </c>
      <c r="E1451" s="136">
        <v>1</v>
      </c>
      <c r="F1451" s="30">
        <v>550000</v>
      </c>
      <c r="G1451" s="30">
        <f t="shared" si="86"/>
        <v>660000</v>
      </c>
      <c r="H1451" s="30">
        <f t="shared" si="87"/>
        <v>990000</v>
      </c>
      <c r="I1451" s="212"/>
      <c r="J1451" s="212"/>
      <c r="K1451" s="212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</row>
    <row r="1452" spans="1:67" s="149" customFormat="1" ht="15.75" customHeight="1">
      <c r="A1452" s="36">
        <v>1382</v>
      </c>
      <c r="B1452" s="161" t="s">
        <v>7749</v>
      </c>
      <c r="C1452" s="202" t="s">
        <v>7752</v>
      </c>
      <c r="D1452" s="113" t="s">
        <v>61</v>
      </c>
      <c r="E1452" s="136">
        <v>1</v>
      </c>
      <c r="F1452" s="30">
        <v>320000</v>
      </c>
      <c r="G1452" s="30">
        <f t="shared" si="86"/>
        <v>384000</v>
      </c>
      <c r="H1452" s="30">
        <f t="shared" si="87"/>
        <v>576000</v>
      </c>
      <c r="I1452" s="212"/>
      <c r="J1452" s="212"/>
      <c r="K1452" s="212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</row>
    <row r="1453" spans="1:67" s="12" customFormat="1" ht="15.75" customHeight="1">
      <c r="A1453" s="32"/>
      <c r="B1453" s="32"/>
      <c r="C1453" s="33" t="s">
        <v>2360</v>
      </c>
      <c r="D1453" s="32"/>
      <c r="E1453" s="34"/>
      <c r="F1453" s="34"/>
      <c r="G1453" s="44"/>
      <c r="H1453" s="44"/>
      <c r="I1453" s="212"/>
      <c r="J1453" s="212"/>
      <c r="K1453" s="212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  <c r="BK1453" s="10"/>
      <c r="BL1453" s="10"/>
      <c r="BM1453" s="10"/>
      <c r="BN1453" s="10"/>
      <c r="BO1453" s="10"/>
    </row>
    <row r="1454" spans="1:67" s="149" customFormat="1" ht="15.75" customHeight="1">
      <c r="A1454" s="36">
        <v>1383</v>
      </c>
      <c r="B1454" s="28" t="s">
        <v>2361</v>
      </c>
      <c r="C1454" s="29" t="s">
        <v>2362</v>
      </c>
      <c r="D1454" s="28" t="s">
        <v>51</v>
      </c>
      <c r="E1454" s="30">
        <v>1</v>
      </c>
      <c r="F1454" s="30">
        <v>47500</v>
      </c>
      <c r="G1454" s="30">
        <f t="shared" ref="G1454:G1482" si="88">ROUND(F1454*1.2,-2)</f>
        <v>57000</v>
      </c>
      <c r="H1454" s="30">
        <f t="shared" ref="H1454:H1482" si="89">ROUND(F1454*1.8,-2)</f>
        <v>85500</v>
      </c>
      <c r="I1454" s="212"/>
      <c r="J1454" s="212"/>
      <c r="K1454" s="212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</row>
    <row r="1455" spans="1:67" s="149" customFormat="1" ht="15.75" customHeight="1">
      <c r="A1455" s="36">
        <v>1384</v>
      </c>
      <c r="B1455" s="28" t="s">
        <v>2363</v>
      </c>
      <c r="C1455" s="29" t="s">
        <v>2364</v>
      </c>
      <c r="D1455" s="28" t="s">
        <v>51</v>
      </c>
      <c r="E1455" s="30">
        <v>1</v>
      </c>
      <c r="F1455" s="30">
        <v>40750</v>
      </c>
      <c r="G1455" s="30">
        <f t="shared" si="88"/>
        <v>48900</v>
      </c>
      <c r="H1455" s="30">
        <f t="shared" si="89"/>
        <v>73400</v>
      </c>
      <c r="I1455" s="212"/>
      <c r="J1455" s="212"/>
      <c r="K1455" s="212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</row>
    <row r="1456" spans="1:67" s="149" customFormat="1" ht="15.75" customHeight="1">
      <c r="A1456" s="36">
        <v>1385</v>
      </c>
      <c r="B1456" s="28" t="s">
        <v>2365</v>
      </c>
      <c r="C1456" s="29" t="s">
        <v>2366</v>
      </c>
      <c r="D1456" s="28" t="s">
        <v>51</v>
      </c>
      <c r="E1456" s="30">
        <v>1</v>
      </c>
      <c r="F1456" s="30">
        <v>58750</v>
      </c>
      <c r="G1456" s="30">
        <f t="shared" si="88"/>
        <v>70500</v>
      </c>
      <c r="H1456" s="30">
        <f t="shared" si="89"/>
        <v>105800</v>
      </c>
      <c r="I1456" s="212"/>
      <c r="J1456" s="212"/>
      <c r="K1456" s="212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</row>
    <row r="1457" spans="1:67" s="149" customFormat="1" ht="15.75" customHeight="1">
      <c r="A1457" s="36">
        <v>1386</v>
      </c>
      <c r="B1457" s="28" t="s">
        <v>2367</v>
      </c>
      <c r="C1457" s="29" t="s">
        <v>2368</v>
      </c>
      <c r="D1457" s="28" t="s">
        <v>51</v>
      </c>
      <c r="E1457" s="30">
        <v>1</v>
      </c>
      <c r="F1457" s="30">
        <v>45700</v>
      </c>
      <c r="G1457" s="30">
        <f t="shared" si="88"/>
        <v>54800</v>
      </c>
      <c r="H1457" s="30">
        <f t="shared" si="89"/>
        <v>82300</v>
      </c>
      <c r="I1457" s="212"/>
      <c r="J1457" s="212"/>
      <c r="K1457" s="212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</row>
    <row r="1458" spans="1:67" ht="15.75" customHeight="1">
      <c r="A1458" s="36">
        <v>1387</v>
      </c>
      <c r="B1458" s="28" t="s">
        <v>2369</v>
      </c>
      <c r="C1458" s="29" t="s">
        <v>2370</v>
      </c>
      <c r="D1458" s="28" t="s">
        <v>51</v>
      </c>
      <c r="E1458" s="30">
        <v>1</v>
      </c>
      <c r="F1458" s="30">
        <v>40000</v>
      </c>
      <c r="G1458" s="30">
        <f t="shared" si="88"/>
        <v>48000</v>
      </c>
      <c r="H1458" s="30">
        <f t="shared" si="89"/>
        <v>72000</v>
      </c>
      <c r="I1458" s="212"/>
      <c r="J1458" s="212"/>
      <c r="K1458" s="212"/>
    </row>
    <row r="1459" spans="1:67" ht="15.75" customHeight="1">
      <c r="A1459" s="36">
        <v>1388</v>
      </c>
      <c r="B1459" s="28" t="s">
        <v>2371</v>
      </c>
      <c r="C1459" s="29" t="s">
        <v>2372</v>
      </c>
      <c r="D1459" s="28" t="s">
        <v>51</v>
      </c>
      <c r="E1459" s="30">
        <v>1</v>
      </c>
      <c r="F1459" s="30">
        <v>4128900</v>
      </c>
      <c r="G1459" s="30">
        <f t="shared" si="88"/>
        <v>4954700</v>
      </c>
      <c r="H1459" s="30">
        <f t="shared" si="89"/>
        <v>7432000</v>
      </c>
      <c r="I1459" s="212"/>
      <c r="J1459" s="212"/>
      <c r="K1459" s="212"/>
    </row>
    <row r="1460" spans="1:67" ht="15.75" customHeight="1">
      <c r="A1460" s="36">
        <v>1389</v>
      </c>
      <c r="B1460" s="28" t="s">
        <v>2373</v>
      </c>
      <c r="C1460" s="29" t="s">
        <v>2374</v>
      </c>
      <c r="D1460" s="28" t="s">
        <v>51</v>
      </c>
      <c r="E1460" s="30">
        <v>1</v>
      </c>
      <c r="F1460" s="30">
        <v>2300</v>
      </c>
      <c r="G1460" s="30">
        <f t="shared" si="88"/>
        <v>2800</v>
      </c>
      <c r="H1460" s="30">
        <f t="shared" si="89"/>
        <v>4100</v>
      </c>
      <c r="I1460" s="212"/>
      <c r="J1460" s="212"/>
      <c r="K1460" s="212"/>
    </row>
    <row r="1461" spans="1:67" s="149" customFormat="1" ht="15.75" customHeight="1">
      <c r="A1461" s="36">
        <v>1390</v>
      </c>
      <c r="B1461" s="28" t="s">
        <v>2375</v>
      </c>
      <c r="C1461" s="29" t="s">
        <v>2376</v>
      </c>
      <c r="D1461" s="28" t="s">
        <v>51</v>
      </c>
      <c r="E1461" s="30">
        <v>1</v>
      </c>
      <c r="F1461" s="30">
        <v>4000</v>
      </c>
      <c r="G1461" s="30">
        <f t="shared" si="88"/>
        <v>4800</v>
      </c>
      <c r="H1461" s="30">
        <f t="shared" si="89"/>
        <v>7200</v>
      </c>
      <c r="I1461" s="212"/>
      <c r="J1461" s="212"/>
      <c r="K1461" s="212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</row>
    <row r="1462" spans="1:67" s="149" customFormat="1" ht="15.75" customHeight="1">
      <c r="A1462" s="36">
        <v>1391</v>
      </c>
      <c r="B1462" s="28" t="s">
        <v>2377</v>
      </c>
      <c r="C1462" s="29" t="s">
        <v>2378</v>
      </c>
      <c r="D1462" s="28" t="s">
        <v>51</v>
      </c>
      <c r="E1462" s="30">
        <v>1</v>
      </c>
      <c r="F1462" s="30">
        <v>5000</v>
      </c>
      <c r="G1462" s="30">
        <f t="shared" si="88"/>
        <v>6000</v>
      </c>
      <c r="H1462" s="30">
        <f t="shared" si="89"/>
        <v>9000</v>
      </c>
      <c r="I1462" s="212"/>
      <c r="J1462" s="212"/>
      <c r="K1462" s="212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</row>
    <row r="1463" spans="1:67" ht="15.75" customHeight="1">
      <c r="A1463" s="36">
        <v>1392</v>
      </c>
      <c r="B1463" s="28" t="s">
        <v>2379</v>
      </c>
      <c r="C1463" s="29" t="s">
        <v>2380</v>
      </c>
      <c r="D1463" s="28" t="s">
        <v>51</v>
      </c>
      <c r="E1463" s="30">
        <v>1</v>
      </c>
      <c r="F1463" s="30">
        <v>3500</v>
      </c>
      <c r="G1463" s="30">
        <f t="shared" si="88"/>
        <v>4200</v>
      </c>
      <c r="H1463" s="30">
        <f t="shared" si="89"/>
        <v>6300</v>
      </c>
      <c r="I1463" s="212"/>
      <c r="J1463" s="212"/>
      <c r="K1463" s="212"/>
    </row>
    <row r="1464" spans="1:67" ht="15.75" customHeight="1">
      <c r="A1464" s="36">
        <v>1393</v>
      </c>
      <c r="B1464" s="28" t="s">
        <v>2381</v>
      </c>
      <c r="C1464" s="29" t="s">
        <v>2382</v>
      </c>
      <c r="D1464" s="28" t="s">
        <v>51</v>
      </c>
      <c r="E1464" s="30">
        <v>1</v>
      </c>
      <c r="F1464" s="30">
        <v>26250</v>
      </c>
      <c r="G1464" s="30">
        <f t="shared" si="88"/>
        <v>31500</v>
      </c>
      <c r="H1464" s="30">
        <f t="shared" si="89"/>
        <v>47300</v>
      </c>
      <c r="I1464" s="212"/>
      <c r="J1464" s="212"/>
      <c r="K1464" s="212"/>
    </row>
    <row r="1465" spans="1:67" s="149" customFormat="1" ht="15.75" customHeight="1">
      <c r="A1465" s="36">
        <v>1394</v>
      </c>
      <c r="B1465" s="28" t="s">
        <v>2383</v>
      </c>
      <c r="C1465" s="29" t="s">
        <v>2384</v>
      </c>
      <c r="D1465" s="28" t="s">
        <v>51</v>
      </c>
      <c r="E1465" s="30">
        <v>1</v>
      </c>
      <c r="F1465" s="30">
        <v>48300</v>
      </c>
      <c r="G1465" s="30">
        <f t="shared" si="88"/>
        <v>58000</v>
      </c>
      <c r="H1465" s="30">
        <f t="shared" si="89"/>
        <v>86900</v>
      </c>
      <c r="I1465" s="212"/>
      <c r="J1465" s="212"/>
      <c r="K1465" s="212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</row>
    <row r="1466" spans="1:67" ht="15.75" customHeight="1">
      <c r="A1466" s="36">
        <v>1395</v>
      </c>
      <c r="B1466" s="28" t="s">
        <v>2385</v>
      </c>
      <c r="C1466" s="29" t="s">
        <v>2386</v>
      </c>
      <c r="D1466" s="28" t="s">
        <v>51</v>
      </c>
      <c r="E1466" s="30">
        <v>1</v>
      </c>
      <c r="F1466" s="30">
        <v>25000</v>
      </c>
      <c r="G1466" s="30">
        <f t="shared" si="88"/>
        <v>30000</v>
      </c>
      <c r="H1466" s="30">
        <f t="shared" si="89"/>
        <v>45000</v>
      </c>
      <c r="I1466" s="212"/>
      <c r="J1466" s="212"/>
      <c r="K1466" s="212"/>
    </row>
    <row r="1467" spans="1:67" ht="15.75" customHeight="1">
      <c r="A1467" s="36">
        <v>1396</v>
      </c>
      <c r="B1467" s="28" t="s">
        <v>2387</v>
      </c>
      <c r="C1467" s="29" t="s">
        <v>2388</v>
      </c>
      <c r="D1467" s="28" t="s">
        <v>51</v>
      </c>
      <c r="E1467" s="30">
        <v>1</v>
      </c>
      <c r="F1467" s="30">
        <v>63000</v>
      </c>
      <c r="G1467" s="30">
        <f t="shared" si="88"/>
        <v>75600</v>
      </c>
      <c r="H1467" s="30">
        <f t="shared" si="89"/>
        <v>113400</v>
      </c>
      <c r="I1467" s="212"/>
      <c r="J1467" s="212"/>
      <c r="K1467" s="212"/>
    </row>
    <row r="1468" spans="1:67" s="149" customFormat="1" ht="15.75" customHeight="1">
      <c r="A1468" s="36">
        <v>1397</v>
      </c>
      <c r="B1468" s="28" t="s">
        <v>2389</v>
      </c>
      <c r="C1468" s="29" t="s">
        <v>2390</v>
      </c>
      <c r="D1468" s="28" t="s">
        <v>51</v>
      </c>
      <c r="E1468" s="30">
        <v>1</v>
      </c>
      <c r="F1468" s="30">
        <v>24000</v>
      </c>
      <c r="G1468" s="30">
        <f t="shared" si="88"/>
        <v>28800</v>
      </c>
      <c r="H1468" s="30">
        <f t="shared" si="89"/>
        <v>43200</v>
      </c>
      <c r="I1468" s="212"/>
      <c r="J1468" s="212"/>
      <c r="K1468" s="212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</row>
    <row r="1469" spans="1:67" s="149" customFormat="1" ht="15.75" customHeight="1">
      <c r="A1469" s="36">
        <v>1398</v>
      </c>
      <c r="B1469" s="28" t="s">
        <v>2391</v>
      </c>
      <c r="C1469" s="29" t="s">
        <v>2392</v>
      </c>
      <c r="D1469" s="28" t="s">
        <v>51</v>
      </c>
      <c r="E1469" s="30">
        <v>1</v>
      </c>
      <c r="F1469" s="30">
        <v>7450</v>
      </c>
      <c r="G1469" s="30">
        <f t="shared" si="88"/>
        <v>8900</v>
      </c>
      <c r="H1469" s="30">
        <f t="shared" si="89"/>
        <v>13400</v>
      </c>
      <c r="I1469" s="212"/>
      <c r="J1469" s="212"/>
      <c r="K1469" s="212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</row>
    <row r="1470" spans="1:67" ht="15.75" customHeight="1">
      <c r="A1470" s="36">
        <v>1399</v>
      </c>
      <c r="B1470" s="28" t="s">
        <v>2393</v>
      </c>
      <c r="C1470" s="29" t="s">
        <v>2394</v>
      </c>
      <c r="D1470" s="28" t="s">
        <v>51</v>
      </c>
      <c r="E1470" s="30">
        <v>1</v>
      </c>
      <c r="F1470" s="30">
        <v>55000</v>
      </c>
      <c r="G1470" s="30">
        <f t="shared" si="88"/>
        <v>66000</v>
      </c>
      <c r="H1470" s="30">
        <f t="shared" si="89"/>
        <v>99000</v>
      </c>
      <c r="I1470" s="212"/>
      <c r="J1470" s="212"/>
      <c r="K1470" s="212"/>
    </row>
    <row r="1471" spans="1:67" ht="15.75" customHeight="1">
      <c r="A1471" s="36">
        <v>1400</v>
      </c>
      <c r="B1471" s="28" t="s">
        <v>2395</v>
      </c>
      <c r="C1471" s="29" t="s">
        <v>2396</v>
      </c>
      <c r="D1471" s="28" t="s">
        <v>51</v>
      </c>
      <c r="E1471" s="30">
        <v>1</v>
      </c>
      <c r="F1471" s="30">
        <v>45000</v>
      </c>
      <c r="G1471" s="30">
        <f t="shared" si="88"/>
        <v>54000</v>
      </c>
      <c r="H1471" s="30">
        <f t="shared" si="89"/>
        <v>81000</v>
      </c>
      <c r="I1471" s="212"/>
      <c r="J1471" s="212"/>
      <c r="K1471" s="212"/>
    </row>
    <row r="1472" spans="1:67" ht="15.75" customHeight="1">
      <c r="A1472" s="36">
        <v>1401</v>
      </c>
      <c r="B1472" s="28" t="s">
        <v>2397</v>
      </c>
      <c r="C1472" s="29" t="s">
        <v>2398</v>
      </c>
      <c r="D1472" s="28" t="s">
        <v>51</v>
      </c>
      <c r="E1472" s="30">
        <v>1</v>
      </c>
      <c r="F1472" s="30">
        <v>25000</v>
      </c>
      <c r="G1472" s="30">
        <f t="shared" si="88"/>
        <v>30000</v>
      </c>
      <c r="H1472" s="30">
        <f t="shared" si="89"/>
        <v>45000</v>
      </c>
      <c r="I1472" s="212"/>
      <c r="J1472" s="212"/>
      <c r="K1472" s="212"/>
    </row>
    <row r="1473" spans="1:67" ht="15.75" customHeight="1">
      <c r="A1473" s="36">
        <v>1402</v>
      </c>
      <c r="B1473" s="28" t="s">
        <v>2399</v>
      </c>
      <c r="C1473" s="29" t="s">
        <v>2400</v>
      </c>
      <c r="D1473" s="28" t="s">
        <v>51</v>
      </c>
      <c r="E1473" s="30">
        <v>1</v>
      </c>
      <c r="F1473" s="30">
        <v>25000</v>
      </c>
      <c r="G1473" s="30">
        <f t="shared" si="88"/>
        <v>30000</v>
      </c>
      <c r="H1473" s="30">
        <f t="shared" si="89"/>
        <v>45000</v>
      </c>
      <c r="I1473" s="212"/>
      <c r="J1473" s="212"/>
      <c r="K1473" s="212"/>
    </row>
    <row r="1474" spans="1:67" ht="15.75" customHeight="1">
      <c r="A1474" s="36">
        <v>1403</v>
      </c>
      <c r="B1474" s="28" t="s">
        <v>2401</v>
      </c>
      <c r="C1474" s="29" t="s">
        <v>2402</v>
      </c>
      <c r="D1474" s="28" t="s">
        <v>51</v>
      </c>
      <c r="E1474" s="30">
        <v>1</v>
      </c>
      <c r="F1474" s="30">
        <v>157500</v>
      </c>
      <c r="G1474" s="30">
        <f t="shared" si="88"/>
        <v>189000</v>
      </c>
      <c r="H1474" s="30">
        <f t="shared" si="89"/>
        <v>283500</v>
      </c>
      <c r="I1474" s="212"/>
      <c r="J1474" s="212"/>
      <c r="K1474" s="212"/>
    </row>
    <row r="1475" spans="1:67" ht="15.75" customHeight="1">
      <c r="A1475" s="36">
        <v>1404</v>
      </c>
      <c r="B1475" s="28" t="s">
        <v>2403</v>
      </c>
      <c r="C1475" s="29" t="s">
        <v>2404</v>
      </c>
      <c r="D1475" s="28" t="s">
        <v>51</v>
      </c>
      <c r="E1475" s="30">
        <v>1</v>
      </c>
      <c r="F1475" s="30">
        <v>6100</v>
      </c>
      <c r="G1475" s="30">
        <f t="shared" si="88"/>
        <v>7300</v>
      </c>
      <c r="H1475" s="30">
        <f t="shared" si="89"/>
        <v>11000</v>
      </c>
      <c r="I1475" s="212"/>
      <c r="J1475" s="212"/>
      <c r="K1475" s="212"/>
    </row>
    <row r="1476" spans="1:67" ht="15.75" customHeight="1">
      <c r="A1476" s="36">
        <v>1405</v>
      </c>
      <c r="B1476" s="28" t="s">
        <v>2405</v>
      </c>
      <c r="C1476" s="29" t="s">
        <v>2406</v>
      </c>
      <c r="D1476" s="28" t="s">
        <v>51</v>
      </c>
      <c r="E1476" s="30">
        <v>1</v>
      </c>
      <c r="F1476" s="30">
        <v>63000</v>
      </c>
      <c r="G1476" s="30">
        <f t="shared" si="88"/>
        <v>75600</v>
      </c>
      <c r="H1476" s="30">
        <f t="shared" si="89"/>
        <v>113400</v>
      </c>
      <c r="I1476" s="212"/>
      <c r="J1476" s="212"/>
      <c r="K1476" s="212"/>
    </row>
    <row r="1477" spans="1:67" s="149" customFormat="1" ht="15.75" customHeight="1">
      <c r="A1477" s="36">
        <v>1406</v>
      </c>
      <c r="B1477" s="28" t="s">
        <v>2407</v>
      </c>
      <c r="C1477" s="29" t="s">
        <v>2408</v>
      </c>
      <c r="D1477" s="28" t="s">
        <v>51</v>
      </c>
      <c r="E1477" s="30">
        <v>1</v>
      </c>
      <c r="F1477" s="30">
        <v>7950</v>
      </c>
      <c r="G1477" s="30">
        <f t="shared" si="88"/>
        <v>9500</v>
      </c>
      <c r="H1477" s="30">
        <f t="shared" si="89"/>
        <v>14300</v>
      </c>
      <c r="I1477" s="212"/>
      <c r="J1477" s="212"/>
      <c r="K1477" s="212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</row>
    <row r="1478" spans="1:67" s="149" customFormat="1" ht="15.75" customHeight="1">
      <c r="A1478" s="36">
        <v>1407</v>
      </c>
      <c r="B1478" s="28" t="s">
        <v>2409</v>
      </c>
      <c r="C1478" s="29" t="s">
        <v>2410</v>
      </c>
      <c r="D1478" s="28" t="s">
        <v>51</v>
      </c>
      <c r="E1478" s="30">
        <v>1</v>
      </c>
      <c r="F1478" s="30">
        <v>33750</v>
      </c>
      <c r="G1478" s="30">
        <f t="shared" si="88"/>
        <v>40500</v>
      </c>
      <c r="H1478" s="30">
        <f t="shared" si="89"/>
        <v>60800</v>
      </c>
      <c r="I1478" s="212"/>
      <c r="J1478" s="212"/>
      <c r="K1478" s="212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</row>
    <row r="1479" spans="1:67" s="149" customFormat="1" ht="15.75" customHeight="1">
      <c r="A1479" s="36">
        <v>1408</v>
      </c>
      <c r="B1479" s="28" t="s">
        <v>2411</v>
      </c>
      <c r="C1479" s="29" t="s">
        <v>2412</v>
      </c>
      <c r="D1479" s="28" t="s">
        <v>51</v>
      </c>
      <c r="E1479" s="30">
        <v>1</v>
      </c>
      <c r="F1479" s="30">
        <v>24950</v>
      </c>
      <c r="G1479" s="30">
        <f t="shared" si="88"/>
        <v>29900</v>
      </c>
      <c r="H1479" s="30">
        <f t="shared" si="89"/>
        <v>44900</v>
      </c>
      <c r="I1479" s="212"/>
      <c r="J1479" s="212"/>
      <c r="K1479" s="212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</row>
    <row r="1480" spans="1:67" ht="15.75" customHeight="1">
      <c r="A1480" s="36">
        <v>1409</v>
      </c>
      <c r="B1480" s="28" t="s">
        <v>2413</v>
      </c>
      <c r="C1480" s="29" t="s">
        <v>2414</v>
      </c>
      <c r="D1480" s="28" t="s">
        <v>51</v>
      </c>
      <c r="E1480" s="30">
        <v>1</v>
      </c>
      <c r="F1480" s="30">
        <v>5900</v>
      </c>
      <c r="G1480" s="30">
        <f t="shared" si="88"/>
        <v>7100</v>
      </c>
      <c r="H1480" s="30">
        <f t="shared" si="89"/>
        <v>10600</v>
      </c>
      <c r="I1480" s="212"/>
      <c r="J1480" s="212"/>
      <c r="K1480" s="212"/>
    </row>
    <row r="1481" spans="1:67" s="149" customFormat="1" ht="15.75" customHeight="1">
      <c r="A1481" s="36">
        <v>1410</v>
      </c>
      <c r="B1481" s="28" t="s">
        <v>2415</v>
      </c>
      <c r="C1481" s="29" t="s">
        <v>2416</v>
      </c>
      <c r="D1481" s="28" t="s">
        <v>51</v>
      </c>
      <c r="E1481" s="30">
        <v>1</v>
      </c>
      <c r="F1481" s="30">
        <v>37450</v>
      </c>
      <c r="G1481" s="30">
        <f t="shared" si="88"/>
        <v>44900</v>
      </c>
      <c r="H1481" s="30">
        <f t="shared" si="89"/>
        <v>67400</v>
      </c>
      <c r="I1481" s="212"/>
      <c r="J1481" s="212"/>
      <c r="K1481" s="212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</row>
    <row r="1482" spans="1:67" ht="15.75" customHeight="1">
      <c r="A1482" s="36">
        <v>1411</v>
      </c>
      <c r="B1482" s="28" t="s">
        <v>2417</v>
      </c>
      <c r="C1482" s="29" t="s">
        <v>2418</v>
      </c>
      <c r="D1482" s="28" t="s">
        <v>51</v>
      </c>
      <c r="E1482" s="30">
        <v>1</v>
      </c>
      <c r="F1482" s="30">
        <v>12900</v>
      </c>
      <c r="G1482" s="30">
        <f t="shared" si="88"/>
        <v>15500</v>
      </c>
      <c r="H1482" s="30">
        <f t="shared" si="89"/>
        <v>23200</v>
      </c>
      <c r="I1482" s="212"/>
      <c r="J1482" s="212"/>
      <c r="K1482" s="212"/>
    </row>
    <row r="1483" spans="1:67" s="12" customFormat="1" ht="15.75" customHeight="1">
      <c r="A1483" s="32"/>
      <c r="B1483" s="32"/>
      <c r="C1483" s="33" t="s">
        <v>2419</v>
      </c>
      <c r="D1483" s="32"/>
      <c r="E1483" s="34"/>
      <c r="F1483" s="34"/>
      <c r="G1483" s="44"/>
      <c r="H1483" s="44"/>
      <c r="I1483" s="212"/>
      <c r="J1483" s="212"/>
      <c r="K1483" s="212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  <c r="BK1483" s="10"/>
      <c r="BL1483" s="10"/>
      <c r="BM1483" s="10"/>
      <c r="BN1483" s="10"/>
      <c r="BO1483" s="10"/>
    </row>
    <row r="1484" spans="1:67" ht="15.75" customHeight="1">
      <c r="A1484" s="36">
        <v>1412</v>
      </c>
      <c r="B1484" s="28" t="s">
        <v>2420</v>
      </c>
      <c r="C1484" s="29" t="s">
        <v>2421</v>
      </c>
      <c r="D1484" s="28" t="s">
        <v>51</v>
      </c>
      <c r="E1484" s="30">
        <v>1</v>
      </c>
      <c r="F1484" s="30">
        <v>3150</v>
      </c>
      <c r="G1484" s="30">
        <f t="shared" ref="G1484:G1515" si="90">ROUND(F1484*1.2,-2)</f>
        <v>3800</v>
      </c>
      <c r="H1484" s="30">
        <f t="shared" ref="H1484:H1515" si="91">ROUND(F1484*1.8,-2)</f>
        <v>5700</v>
      </c>
      <c r="I1484" s="212"/>
      <c r="J1484" s="212"/>
      <c r="K1484" s="212"/>
    </row>
    <row r="1485" spans="1:67" s="149" customFormat="1" ht="15.75" customHeight="1">
      <c r="A1485" s="36">
        <v>1413</v>
      </c>
      <c r="B1485" s="28" t="s">
        <v>2422</v>
      </c>
      <c r="C1485" s="29" t="s">
        <v>2423</v>
      </c>
      <c r="D1485" s="28" t="s">
        <v>51</v>
      </c>
      <c r="E1485" s="30">
        <v>1</v>
      </c>
      <c r="F1485" s="30">
        <v>2500</v>
      </c>
      <c r="G1485" s="30">
        <f t="shared" si="90"/>
        <v>3000</v>
      </c>
      <c r="H1485" s="30">
        <f t="shared" si="91"/>
        <v>4500</v>
      </c>
      <c r="I1485" s="212"/>
      <c r="J1485" s="212"/>
      <c r="K1485" s="212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</row>
    <row r="1486" spans="1:67" ht="15.75" customHeight="1">
      <c r="A1486" s="36">
        <v>1414</v>
      </c>
      <c r="B1486" s="28" t="s">
        <v>2424</v>
      </c>
      <c r="C1486" s="29" t="s">
        <v>2425</v>
      </c>
      <c r="D1486" s="28" t="s">
        <v>51</v>
      </c>
      <c r="E1486" s="30">
        <v>1</v>
      </c>
      <c r="F1486" s="30">
        <v>5000</v>
      </c>
      <c r="G1486" s="30">
        <f t="shared" si="90"/>
        <v>6000</v>
      </c>
      <c r="H1486" s="30">
        <f t="shared" si="91"/>
        <v>9000</v>
      </c>
      <c r="I1486" s="212"/>
      <c r="J1486" s="212"/>
      <c r="K1486" s="212"/>
    </row>
    <row r="1487" spans="1:67" s="149" customFormat="1" ht="15.75" customHeight="1">
      <c r="A1487" s="36">
        <v>1415</v>
      </c>
      <c r="B1487" s="28" t="s">
        <v>2426</v>
      </c>
      <c r="C1487" s="29" t="s">
        <v>2427</v>
      </c>
      <c r="D1487" s="28" t="s">
        <v>51</v>
      </c>
      <c r="E1487" s="30">
        <v>1</v>
      </c>
      <c r="F1487" s="30">
        <v>2650</v>
      </c>
      <c r="G1487" s="30">
        <f t="shared" si="90"/>
        <v>3200</v>
      </c>
      <c r="H1487" s="30">
        <f t="shared" si="91"/>
        <v>4800</v>
      </c>
      <c r="I1487" s="212"/>
      <c r="J1487" s="212"/>
      <c r="K1487" s="212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</row>
    <row r="1488" spans="1:67" ht="15.75" customHeight="1">
      <c r="A1488" s="36">
        <v>1416</v>
      </c>
      <c r="B1488" s="28" t="s">
        <v>2428</v>
      </c>
      <c r="C1488" s="29" t="s">
        <v>2429</v>
      </c>
      <c r="D1488" s="28" t="s">
        <v>51</v>
      </c>
      <c r="E1488" s="30">
        <v>1</v>
      </c>
      <c r="F1488" s="30">
        <v>9000</v>
      </c>
      <c r="G1488" s="30">
        <f t="shared" si="90"/>
        <v>10800</v>
      </c>
      <c r="H1488" s="30">
        <f t="shared" si="91"/>
        <v>16200</v>
      </c>
      <c r="I1488" s="212"/>
      <c r="J1488" s="212"/>
      <c r="K1488" s="212"/>
    </row>
    <row r="1489" spans="1:67" ht="15.75" customHeight="1">
      <c r="A1489" s="36">
        <v>1417</v>
      </c>
      <c r="B1489" s="28" t="s">
        <v>2430</v>
      </c>
      <c r="C1489" s="29" t="s">
        <v>2431</v>
      </c>
      <c r="D1489" s="28" t="s">
        <v>51</v>
      </c>
      <c r="E1489" s="30">
        <v>1</v>
      </c>
      <c r="F1489" s="30">
        <v>3000</v>
      </c>
      <c r="G1489" s="30">
        <f t="shared" si="90"/>
        <v>3600</v>
      </c>
      <c r="H1489" s="30">
        <f t="shared" si="91"/>
        <v>5400</v>
      </c>
      <c r="I1489" s="212"/>
      <c r="J1489" s="212"/>
      <c r="K1489" s="212"/>
    </row>
    <row r="1490" spans="1:67" s="149" customFormat="1" ht="15.75" customHeight="1">
      <c r="A1490" s="36">
        <v>1418</v>
      </c>
      <c r="B1490" s="28" t="s">
        <v>2432</v>
      </c>
      <c r="C1490" s="29" t="s">
        <v>2433</v>
      </c>
      <c r="D1490" s="28" t="s">
        <v>51</v>
      </c>
      <c r="E1490" s="30">
        <v>1</v>
      </c>
      <c r="F1490" s="30">
        <v>18350</v>
      </c>
      <c r="G1490" s="30">
        <f t="shared" si="90"/>
        <v>22000</v>
      </c>
      <c r="H1490" s="30">
        <f t="shared" si="91"/>
        <v>33000</v>
      </c>
      <c r="I1490" s="212"/>
      <c r="J1490" s="212"/>
      <c r="K1490" s="212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</row>
    <row r="1491" spans="1:67" s="149" customFormat="1" ht="15.75" customHeight="1">
      <c r="A1491" s="36">
        <v>1419</v>
      </c>
      <c r="B1491" s="28" t="s">
        <v>2434</v>
      </c>
      <c r="C1491" s="29" t="s">
        <v>2435</v>
      </c>
      <c r="D1491" s="28" t="s">
        <v>51</v>
      </c>
      <c r="E1491" s="30">
        <v>1</v>
      </c>
      <c r="F1491" s="30">
        <v>36750</v>
      </c>
      <c r="G1491" s="30">
        <f t="shared" si="90"/>
        <v>44100</v>
      </c>
      <c r="H1491" s="30">
        <f t="shared" si="91"/>
        <v>66200</v>
      </c>
      <c r="I1491" s="212"/>
      <c r="J1491" s="212"/>
      <c r="K1491" s="212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</row>
    <row r="1492" spans="1:67" s="149" customFormat="1" ht="15.75" customHeight="1">
      <c r="A1492" s="36">
        <v>1420</v>
      </c>
      <c r="B1492" s="28" t="s">
        <v>2436</v>
      </c>
      <c r="C1492" s="29" t="s">
        <v>2437</v>
      </c>
      <c r="D1492" s="28" t="s">
        <v>51</v>
      </c>
      <c r="E1492" s="30">
        <v>1</v>
      </c>
      <c r="F1492" s="30">
        <v>55100</v>
      </c>
      <c r="G1492" s="30">
        <f t="shared" si="90"/>
        <v>66100</v>
      </c>
      <c r="H1492" s="30">
        <f t="shared" si="91"/>
        <v>99200</v>
      </c>
      <c r="I1492" s="212"/>
      <c r="J1492" s="212"/>
      <c r="K1492" s="212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</row>
    <row r="1493" spans="1:67" ht="15.75" customHeight="1">
      <c r="A1493" s="36">
        <v>1421</v>
      </c>
      <c r="B1493" s="28" t="s">
        <v>2438</v>
      </c>
      <c r="C1493" s="29" t="s">
        <v>2439</v>
      </c>
      <c r="D1493" s="28" t="s">
        <v>51</v>
      </c>
      <c r="E1493" s="30">
        <v>1</v>
      </c>
      <c r="F1493" s="30">
        <v>12600</v>
      </c>
      <c r="G1493" s="30">
        <f t="shared" si="90"/>
        <v>15100</v>
      </c>
      <c r="H1493" s="30">
        <f t="shared" si="91"/>
        <v>22700</v>
      </c>
      <c r="I1493" s="212"/>
      <c r="J1493" s="212"/>
      <c r="K1493" s="212"/>
    </row>
    <row r="1494" spans="1:67" s="149" customFormat="1" ht="15.75" customHeight="1">
      <c r="A1494" s="36">
        <v>1422</v>
      </c>
      <c r="B1494" s="28" t="s">
        <v>2440</v>
      </c>
      <c r="C1494" s="29" t="s">
        <v>2441</v>
      </c>
      <c r="D1494" s="28" t="s">
        <v>51</v>
      </c>
      <c r="E1494" s="30">
        <v>1</v>
      </c>
      <c r="F1494" s="30">
        <v>2700</v>
      </c>
      <c r="G1494" s="30">
        <f t="shared" si="90"/>
        <v>3200</v>
      </c>
      <c r="H1494" s="30">
        <f t="shared" si="91"/>
        <v>4900</v>
      </c>
      <c r="I1494" s="212"/>
      <c r="J1494" s="212"/>
      <c r="K1494" s="212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</row>
    <row r="1495" spans="1:67" s="149" customFormat="1" ht="15.75" customHeight="1">
      <c r="A1495" s="36">
        <v>1423</v>
      </c>
      <c r="B1495" s="28" t="s">
        <v>2442</v>
      </c>
      <c r="C1495" s="29" t="s">
        <v>2443</v>
      </c>
      <c r="D1495" s="28" t="s">
        <v>51</v>
      </c>
      <c r="E1495" s="30">
        <v>1</v>
      </c>
      <c r="F1495" s="30">
        <v>4050</v>
      </c>
      <c r="G1495" s="30">
        <f t="shared" si="90"/>
        <v>4900</v>
      </c>
      <c r="H1495" s="30">
        <f t="shared" si="91"/>
        <v>7300</v>
      </c>
      <c r="I1495" s="212"/>
      <c r="J1495" s="212"/>
      <c r="K1495" s="212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</row>
    <row r="1496" spans="1:67" ht="15.75" customHeight="1">
      <c r="A1496" s="36">
        <v>1424</v>
      </c>
      <c r="B1496" s="28" t="s">
        <v>2444</v>
      </c>
      <c r="C1496" s="29" t="s">
        <v>2445</v>
      </c>
      <c r="D1496" s="28" t="s">
        <v>51</v>
      </c>
      <c r="E1496" s="30">
        <v>1</v>
      </c>
      <c r="F1496" s="30">
        <v>5800</v>
      </c>
      <c r="G1496" s="30">
        <f t="shared" si="90"/>
        <v>7000</v>
      </c>
      <c r="H1496" s="30">
        <f t="shared" si="91"/>
        <v>10400</v>
      </c>
      <c r="I1496" s="212"/>
      <c r="J1496" s="212"/>
      <c r="K1496" s="212"/>
    </row>
    <row r="1497" spans="1:67" ht="15.75" customHeight="1">
      <c r="A1497" s="36">
        <v>1425</v>
      </c>
      <c r="B1497" s="28" t="s">
        <v>2446</v>
      </c>
      <c r="C1497" s="29" t="s">
        <v>2447</v>
      </c>
      <c r="D1497" s="28" t="s">
        <v>51</v>
      </c>
      <c r="E1497" s="30">
        <v>1</v>
      </c>
      <c r="F1497" s="30">
        <v>10500</v>
      </c>
      <c r="G1497" s="30">
        <f t="shared" si="90"/>
        <v>12600</v>
      </c>
      <c r="H1497" s="30">
        <f t="shared" si="91"/>
        <v>18900</v>
      </c>
      <c r="I1497" s="212"/>
      <c r="J1497" s="212"/>
      <c r="K1497" s="212"/>
    </row>
    <row r="1498" spans="1:67" ht="15.75" customHeight="1">
      <c r="A1498" s="36">
        <v>1426</v>
      </c>
      <c r="B1498" s="28" t="s">
        <v>2448</v>
      </c>
      <c r="C1498" s="29" t="s">
        <v>2449</v>
      </c>
      <c r="D1498" s="28" t="s">
        <v>51</v>
      </c>
      <c r="E1498" s="30">
        <v>1</v>
      </c>
      <c r="F1498" s="30">
        <v>5000</v>
      </c>
      <c r="G1498" s="30">
        <f t="shared" si="90"/>
        <v>6000</v>
      </c>
      <c r="H1498" s="30">
        <f t="shared" si="91"/>
        <v>9000</v>
      </c>
      <c r="I1498" s="212"/>
      <c r="J1498" s="212"/>
      <c r="K1498" s="212"/>
    </row>
    <row r="1499" spans="1:67" ht="15.75" customHeight="1">
      <c r="A1499" s="36">
        <v>1427</v>
      </c>
      <c r="B1499" s="28" t="s">
        <v>2450</v>
      </c>
      <c r="C1499" s="29" t="s">
        <v>2451</v>
      </c>
      <c r="D1499" s="28" t="s">
        <v>51</v>
      </c>
      <c r="E1499" s="30">
        <v>1</v>
      </c>
      <c r="F1499" s="30">
        <v>11200</v>
      </c>
      <c r="G1499" s="30">
        <f t="shared" si="90"/>
        <v>13400</v>
      </c>
      <c r="H1499" s="30">
        <f t="shared" si="91"/>
        <v>20200</v>
      </c>
      <c r="I1499" s="212"/>
      <c r="J1499" s="212"/>
      <c r="K1499" s="212"/>
    </row>
    <row r="1500" spans="1:67" ht="31.5" customHeight="1">
      <c r="A1500" s="36">
        <v>1428</v>
      </c>
      <c r="B1500" s="28" t="s">
        <v>2452</v>
      </c>
      <c r="C1500" s="29" t="s">
        <v>2453</v>
      </c>
      <c r="D1500" s="28" t="s">
        <v>51</v>
      </c>
      <c r="E1500" s="30">
        <v>1</v>
      </c>
      <c r="F1500" s="30">
        <v>8400</v>
      </c>
      <c r="G1500" s="30">
        <f t="shared" si="90"/>
        <v>10100</v>
      </c>
      <c r="H1500" s="30">
        <f t="shared" si="91"/>
        <v>15100</v>
      </c>
      <c r="I1500" s="212"/>
      <c r="J1500" s="212"/>
      <c r="K1500" s="212"/>
    </row>
    <row r="1501" spans="1:67" ht="31.5" customHeight="1">
      <c r="A1501" s="36">
        <v>1429</v>
      </c>
      <c r="B1501" s="28" t="s">
        <v>2454</v>
      </c>
      <c r="C1501" s="29" t="s">
        <v>2455</v>
      </c>
      <c r="D1501" s="28" t="s">
        <v>51</v>
      </c>
      <c r="E1501" s="30">
        <v>1</v>
      </c>
      <c r="F1501" s="30">
        <v>78600</v>
      </c>
      <c r="G1501" s="30">
        <f t="shared" si="90"/>
        <v>94300</v>
      </c>
      <c r="H1501" s="30">
        <f t="shared" si="91"/>
        <v>141500</v>
      </c>
      <c r="I1501" s="212"/>
      <c r="J1501" s="212"/>
      <c r="K1501" s="212"/>
    </row>
    <row r="1502" spans="1:67" ht="31.5" customHeight="1">
      <c r="A1502" s="36">
        <v>1430</v>
      </c>
      <c r="B1502" s="28" t="s">
        <v>2456</v>
      </c>
      <c r="C1502" s="29" t="s">
        <v>2457</v>
      </c>
      <c r="D1502" s="28" t="s">
        <v>51</v>
      </c>
      <c r="E1502" s="30">
        <v>1</v>
      </c>
      <c r="F1502" s="30">
        <v>39400</v>
      </c>
      <c r="G1502" s="30">
        <f t="shared" si="90"/>
        <v>47300</v>
      </c>
      <c r="H1502" s="30">
        <f t="shared" si="91"/>
        <v>70900</v>
      </c>
      <c r="I1502" s="212"/>
      <c r="J1502" s="212"/>
      <c r="K1502" s="212"/>
    </row>
    <row r="1503" spans="1:67" ht="15.75" customHeight="1">
      <c r="A1503" s="36">
        <v>1431</v>
      </c>
      <c r="B1503" s="28" t="s">
        <v>2458</v>
      </c>
      <c r="C1503" s="29" t="s">
        <v>2459</v>
      </c>
      <c r="D1503" s="28" t="s">
        <v>51</v>
      </c>
      <c r="E1503" s="30">
        <v>1</v>
      </c>
      <c r="F1503" s="30">
        <v>9000</v>
      </c>
      <c r="G1503" s="30">
        <f t="shared" si="90"/>
        <v>10800</v>
      </c>
      <c r="H1503" s="30">
        <f t="shared" si="91"/>
        <v>16200</v>
      </c>
      <c r="I1503" s="212"/>
      <c r="J1503" s="212"/>
      <c r="K1503" s="212"/>
    </row>
    <row r="1504" spans="1:67" ht="15.75" customHeight="1">
      <c r="A1504" s="36">
        <v>1432</v>
      </c>
      <c r="B1504" s="28" t="s">
        <v>2460</v>
      </c>
      <c r="C1504" s="29" t="s">
        <v>2461</v>
      </c>
      <c r="D1504" s="28" t="s">
        <v>51</v>
      </c>
      <c r="E1504" s="30">
        <v>1</v>
      </c>
      <c r="F1504" s="30">
        <v>16800</v>
      </c>
      <c r="G1504" s="30">
        <f t="shared" si="90"/>
        <v>20200</v>
      </c>
      <c r="H1504" s="30">
        <f t="shared" si="91"/>
        <v>30200</v>
      </c>
      <c r="I1504" s="212"/>
      <c r="J1504" s="212"/>
      <c r="K1504" s="212"/>
    </row>
    <row r="1505" spans="1:67" ht="31.5" customHeight="1">
      <c r="A1505" s="36">
        <v>1433</v>
      </c>
      <c r="B1505" s="28" t="s">
        <v>2462</v>
      </c>
      <c r="C1505" s="29" t="s">
        <v>2463</v>
      </c>
      <c r="D1505" s="28" t="s">
        <v>51</v>
      </c>
      <c r="E1505" s="30">
        <v>1</v>
      </c>
      <c r="F1505" s="30">
        <v>5700</v>
      </c>
      <c r="G1505" s="30">
        <f t="shared" si="90"/>
        <v>6800</v>
      </c>
      <c r="H1505" s="30">
        <f t="shared" si="91"/>
        <v>10300</v>
      </c>
      <c r="I1505" s="212"/>
      <c r="J1505" s="212"/>
      <c r="K1505" s="212"/>
    </row>
    <row r="1506" spans="1:67" ht="31.5" customHeight="1">
      <c r="A1506" s="36">
        <v>1434</v>
      </c>
      <c r="B1506" s="28" t="s">
        <v>2464</v>
      </c>
      <c r="C1506" s="29" t="s">
        <v>2465</v>
      </c>
      <c r="D1506" s="28" t="s">
        <v>51</v>
      </c>
      <c r="E1506" s="30">
        <v>1</v>
      </c>
      <c r="F1506" s="30">
        <v>11200</v>
      </c>
      <c r="G1506" s="30">
        <f t="shared" si="90"/>
        <v>13400</v>
      </c>
      <c r="H1506" s="30">
        <f t="shared" si="91"/>
        <v>20200</v>
      </c>
      <c r="I1506" s="212"/>
      <c r="J1506" s="212"/>
      <c r="K1506" s="212"/>
    </row>
    <row r="1507" spans="1:67" ht="15.75" customHeight="1">
      <c r="A1507" s="36">
        <v>1435</v>
      </c>
      <c r="B1507" s="28" t="s">
        <v>2466</v>
      </c>
      <c r="C1507" s="29" t="s">
        <v>2467</v>
      </c>
      <c r="D1507" s="28" t="s">
        <v>271</v>
      </c>
      <c r="E1507" s="30">
        <v>1</v>
      </c>
      <c r="F1507" s="30">
        <v>600</v>
      </c>
      <c r="G1507" s="30">
        <f t="shared" si="90"/>
        <v>700</v>
      </c>
      <c r="H1507" s="30">
        <f t="shared" si="91"/>
        <v>1100</v>
      </c>
      <c r="I1507" s="212"/>
      <c r="J1507" s="212"/>
      <c r="K1507" s="212"/>
    </row>
    <row r="1508" spans="1:67" ht="15.75" customHeight="1">
      <c r="A1508" s="36">
        <v>1436</v>
      </c>
      <c r="B1508" s="28" t="s">
        <v>2468</v>
      </c>
      <c r="C1508" s="29" t="s">
        <v>2469</v>
      </c>
      <c r="D1508" s="28" t="s">
        <v>51</v>
      </c>
      <c r="E1508" s="30">
        <v>1</v>
      </c>
      <c r="F1508" s="30">
        <v>1100</v>
      </c>
      <c r="G1508" s="30">
        <f t="shared" si="90"/>
        <v>1300</v>
      </c>
      <c r="H1508" s="30">
        <f t="shared" si="91"/>
        <v>2000</v>
      </c>
      <c r="I1508" s="212"/>
      <c r="J1508" s="212"/>
      <c r="K1508" s="212"/>
    </row>
    <row r="1509" spans="1:67" ht="31.5" customHeight="1">
      <c r="A1509" s="36">
        <v>1437</v>
      </c>
      <c r="B1509" s="28" t="s">
        <v>2470</v>
      </c>
      <c r="C1509" s="29" t="s">
        <v>2471</v>
      </c>
      <c r="D1509" s="28" t="s">
        <v>51</v>
      </c>
      <c r="E1509" s="30">
        <v>1</v>
      </c>
      <c r="F1509" s="30">
        <v>3000</v>
      </c>
      <c r="G1509" s="30">
        <f t="shared" si="90"/>
        <v>3600</v>
      </c>
      <c r="H1509" s="30">
        <f t="shared" si="91"/>
        <v>5400</v>
      </c>
      <c r="I1509" s="212"/>
      <c r="J1509" s="212"/>
      <c r="K1509" s="212"/>
    </row>
    <row r="1510" spans="1:67" ht="31.5" customHeight="1">
      <c r="A1510" s="36">
        <v>1438</v>
      </c>
      <c r="B1510" s="28" t="s">
        <v>2472</v>
      </c>
      <c r="C1510" s="29" t="s">
        <v>2473</v>
      </c>
      <c r="D1510" s="28" t="s">
        <v>51</v>
      </c>
      <c r="E1510" s="30">
        <v>1</v>
      </c>
      <c r="F1510" s="30">
        <v>4000</v>
      </c>
      <c r="G1510" s="30">
        <f t="shared" si="90"/>
        <v>4800</v>
      </c>
      <c r="H1510" s="30">
        <f t="shared" si="91"/>
        <v>7200</v>
      </c>
      <c r="I1510" s="212"/>
      <c r="J1510" s="212"/>
      <c r="K1510" s="212"/>
    </row>
    <row r="1511" spans="1:67" ht="31.5" customHeight="1">
      <c r="A1511" s="36">
        <v>1439</v>
      </c>
      <c r="B1511" s="28" t="s">
        <v>2474</v>
      </c>
      <c r="C1511" s="29" t="s">
        <v>2475</v>
      </c>
      <c r="D1511" s="28" t="s">
        <v>51</v>
      </c>
      <c r="E1511" s="30">
        <v>1</v>
      </c>
      <c r="F1511" s="30">
        <v>7000</v>
      </c>
      <c r="G1511" s="30">
        <f t="shared" si="90"/>
        <v>8400</v>
      </c>
      <c r="H1511" s="30">
        <f t="shared" si="91"/>
        <v>12600</v>
      </c>
      <c r="I1511" s="212"/>
      <c r="J1511" s="212"/>
      <c r="K1511" s="212"/>
    </row>
    <row r="1512" spans="1:67" ht="31.5" customHeight="1">
      <c r="A1512" s="36">
        <v>1440</v>
      </c>
      <c r="B1512" s="28" t="s">
        <v>2476</v>
      </c>
      <c r="C1512" s="29" t="s">
        <v>2477</v>
      </c>
      <c r="D1512" s="28" t="s">
        <v>51</v>
      </c>
      <c r="E1512" s="30">
        <v>1</v>
      </c>
      <c r="F1512" s="30">
        <v>10500</v>
      </c>
      <c r="G1512" s="30">
        <f t="shared" si="90"/>
        <v>12600</v>
      </c>
      <c r="H1512" s="30">
        <f t="shared" si="91"/>
        <v>18900</v>
      </c>
      <c r="I1512" s="212"/>
      <c r="J1512" s="212"/>
      <c r="K1512" s="212"/>
    </row>
    <row r="1513" spans="1:67">
      <c r="A1513" s="36">
        <v>1441</v>
      </c>
      <c r="B1513" s="28" t="s">
        <v>6410</v>
      </c>
      <c r="C1513" s="29" t="s">
        <v>6411</v>
      </c>
      <c r="D1513" s="28" t="s">
        <v>271</v>
      </c>
      <c r="E1513" s="30">
        <v>1</v>
      </c>
      <c r="F1513" s="30">
        <v>1500</v>
      </c>
      <c r="G1513" s="30">
        <f t="shared" si="90"/>
        <v>1800</v>
      </c>
      <c r="H1513" s="30">
        <f t="shared" si="91"/>
        <v>2700</v>
      </c>
      <c r="I1513" s="212"/>
      <c r="J1513" s="212"/>
      <c r="K1513" s="212"/>
    </row>
    <row r="1514" spans="1:67" s="124" customFormat="1">
      <c r="A1514" s="36">
        <v>1442</v>
      </c>
      <c r="B1514" s="138" t="s">
        <v>7564</v>
      </c>
      <c r="C1514" s="139" t="s">
        <v>7526</v>
      </c>
      <c r="D1514" s="138" t="s">
        <v>271</v>
      </c>
      <c r="E1514" s="53">
        <v>1</v>
      </c>
      <c r="F1514" s="30">
        <v>4000</v>
      </c>
      <c r="G1514" s="30">
        <f t="shared" si="90"/>
        <v>4800</v>
      </c>
      <c r="H1514" s="30">
        <f t="shared" si="91"/>
        <v>7200</v>
      </c>
      <c r="I1514" s="212"/>
      <c r="J1514" s="212"/>
      <c r="K1514" s="212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</row>
    <row r="1515" spans="1:67" s="124" customFormat="1" ht="31.5" customHeight="1">
      <c r="A1515" s="36">
        <v>1443</v>
      </c>
      <c r="B1515" s="138" t="s">
        <v>7565</v>
      </c>
      <c r="C1515" s="137" t="s">
        <v>7566</v>
      </c>
      <c r="D1515" s="138" t="s">
        <v>271</v>
      </c>
      <c r="E1515" s="53">
        <v>1</v>
      </c>
      <c r="F1515" s="30">
        <v>10000</v>
      </c>
      <c r="G1515" s="30">
        <f t="shared" si="90"/>
        <v>12000</v>
      </c>
      <c r="H1515" s="30">
        <f t="shared" si="91"/>
        <v>18000</v>
      </c>
      <c r="I1515" s="212"/>
      <c r="J1515" s="212"/>
      <c r="K1515" s="212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</row>
    <row r="1516" spans="1:67" s="12" customFormat="1" ht="14.25" customHeight="1">
      <c r="A1516" s="32"/>
      <c r="B1516" s="32"/>
      <c r="C1516" s="33" t="s">
        <v>2478</v>
      </c>
      <c r="D1516" s="32"/>
      <c r="E1516" s="34"/>
      <c r="F1516" s="34"/>
      <c r="G1516" s="44"/>
      <c r="H1516" s="44"/>
      <c r="I1516" s="212"/>
      <c r="J1516" s="212"/>
      <c r="K1516" s="212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  <c r="BK1516" s="10"/>
      <c r="BL1516" s="10"/>
      <c r="BM1516" s="10"/>
      <c r="BN1516" s="10"/>
      <c r="BO1516" s="10"/>
    </row>
    <row r="1517" spans="1:67" ht="15.75" customHeight="1">
      <c r="A1517" s="36">
        <v>1444</v>
      </c>
      <c r="B1517" s="28" t="s">
        <v>2479</v>
      </c>
      <c r="C1517" s="29" t="s">
        <v>2480</v>
      </c>
      <c r="D1517" s="28" t="s">
        <v>51</v>
      </c>
      <c r="E1517" s="30">
        <v>1</v>
      </c>
      <c r="F1517" s="30">
        <v>3000</v>
      </c>
      <c r="G1517" s="30">
        <f t="shared" ref="G1517:G1526" si="92">ROUND(F1517*1.2,-2)</f>
        <v>3600</v>
      </c>
      <c r="H1517" s="30">
        <f t="shared" ref="H1517:H1526" si="93">ROUND(F1517*1.8,-2)</f>
        <v>5400</v>
      </c>
      <c r="I1517" s="212"/>
      <c r="J1517" s="212"/>
      <c r="K1517" s="212"/>
    </row>
    <row r="1518" spans="1:67" ht="15.75" customHeight="1">
      <c r="A1518" s="36">
        <v>1445</v>
      </c>
      <c r="B1518" s="28" t="s">
        <v>2481</v>
      </c>
      <c r="C1518" s="29" t="s">
        <v>2482</v>
      </c>
      <c r="D1518" s="28" t="s">
        <v>51</v>
      </c>
      <c r="E1518" s="30">
        <v>1</v>
      </c>
      <c r="F1518" s="30">
        <v>2000</v>
      </c>
      <c r="G1518" s="30">
        <f t="shared" si="92"/>
        <v>2400</v>
      </c>
      <c r="H1518" s="30">
        <f t="shared" si="93"/>
        <v>3600</v>
      </c>
      <c r="I1518" s="212"/>
      <c r="J1518" s="212"/>
      <c r="K1518" s="212"/>
    </row>
    <row r="1519" spans="1:67" ht="15.75" customHeight="1">
      <c r="A1519" s="36">
        <v>1446</v>
      </c>
      <c r="B1519" s="28" t="s">
        <v>2483</v>
      </c>
      <c r="C1519" s="29" t="s">
        <v>2484</v>
      </c>
      <c r="D1519" s="28" t="s">
        <v>51</v>
      </c>
      <c r="E1519" s="30">
        <v>1</v>
      </c>
      <c r="F1519" s="30">
        <v>84000</v>
      </c>
      <c r="G1519" s="30">
        <f t="shared" si="92"/>
        <v>100800</v>
      </c>
      <c r="H1519" s="30">
        <f t="shared" si="93"/>
        <v>151200</v>
      </c>
      <c r="I1519" s="212"/>
      <c r="J1519" s="212"/>
      <c r="K1519" s="212"/>
    </row>
    <row r="1520" spans="1:67" ht="15.75" customHeight="1">
      <c r="A1520" s="36">
        <v>1447</v>
      </c>
      <c r="B1520" s="28" t="s">
        <v>2485</v>
      </c>
      <c r="C1520" s="29" t="s">
        <v>2486</v>
      </c>
      <c r="D1520" s="28" t="s">
        <v>51</v>
      </c>
      <c r="E1520" s="30">
        <v>1</v>
      </c>
      <c r="F1520" s="30">
        <v>3500</v>
      </c>
      <c r="G1520" s="30">
        <f t="shared" si="92"/>
        <v>4200</v>
      </c>
      <c r="H1520" s="30">
        <f t="shared" si="93"/>
        <v>6300</v>
      </c>
      <c r="I1520" s="212"/>
      <c r="J1520" s="212"/>
      <c r="K1520" s="212"/>
    </row>
    <row r="1521" spans="1:11" ht="15.75" customHeight="1">
      <c r="A1521" s="36">
        <v>1448</v>
      </c>
      <c r="B1521" s="28" t="s">
        <v>2487</v>
      </c>
      <c r="C1521" s="29" t="s">
        <v>2488</v>
      </c>
      <c r="D1521" s="28" t="s">
        <v>51</v>
      </c>
      <c r="E1521" s="30">
        <v>1</v>
      </c>
      <c r="F1521" s="30">
        <v>3500</v>
      </c>
      <c r="G1521" s="30">
        <f t="shared" si="92"/>
        <v>4200</v>
      </c>
      <c r="H1521" s="30">
        <f t="shared" si="93"/>
        <v>6300</v>
      </c>
      <c r="I1521" s="212"/>
      <c r="J1521" s="212"/>
      <c r="K1521" s="212"/>
    </row>
    <row r="1522" spans="1:11" ht="15.75" customHeight="1">
      <c r="A1522" s="36">
        <v>1449</v>
      </c>
      <c r="B1522" s="28" t="s">
        <v>2489</v>
      </c>
      <c r="C1522" s="29" t="s">
        <v>2490</v>
      </c>
      <c r="D1522" s="28" t="s">
        <v>51</v>
      </c>
      <c r="E1522" s="30">
        <v>1</v>
      </c>
      <c r="F1522" s="30">
        <v>2000</v>
      </c>
      <c r="G1522" s="30">
        <f t="shared" si="92"/>
        <v>2400</v>
      </c>
      <c r="H1522" s="30">
        <f t="shared" si="93"/>
        <v>3600</v>
      </c>
      <c r="I1522" s="212"/>
      <c r="J1522" s="212"/>
      <c r="K1522" s="212"/>
    </row>
    <row r="1523" spans="1:11" ht="15.75" customHeight="1">
      <c r="A1523" s="36">
        <v>1450</v>
      </c>
      <c r="B1523" s="28" t="s">
        <v>2491</v>
      </c>
      <c r="C1523" s="29" t="s">
        <v>2492</v>
      </c>
      <c r="D1523" s="28" t="s">
        <v>51</v>
      </c>
      <c r="E1523" s="30">
        <v>1</v>
      </c>
      <c r="F1523" s="30">
        <v>7500</v>
      </c>
      <c r="G1523" s="30">
        <f t="shared" si="92"/>
        <v>9000</v>
      </c>
      <c r="H1523" s="30">
        <f t="shared" si="93"/>
        <v>13500</v>
      </c>
      <c r="I1523" s="212"/>
      <c r="J1523" s="212"/>
      <c r="K1523" s="212"/>
    </row>
    <row r="1524" spans="1:11" ht="15.75" customHeight="1">
      <c r="A1524" s="36">
        <v>1451</v>
      </c>
      <c r="B1524" s="28" t="s">
        <v>2493</v>
      </c>
      <c r="C1524" s="29" t="s">
        <v>2494</v>
      </c>
      <c r="D1524" s="28" t="s">
        <v>51</v>
      </c>
      <c r="E1524" s="30">
        <v>1</v>
      </c>
      <c r="F1524" s="30">
        <v>85000</v>
      </c>
      <c r="G1524" s="30">
        <f t="shared" si="92"/>
        <v>102000</v>
      </c>
      <c r="H1524" s="30">
        <f t="shared" si="93"/>
        <v>153000</v>
      </c>
      <c r="I1524" s="212"/>
      <c r="J1524" s="212"/>
      <c r="K1524" s="212"/>
    </row>
    <row r="1525" spans="1:11" ht="15.75" customHeight="1">
      <c r="A1525" s="36">
        <v>1452</v>
      </c>
      <c r="B1525" s="28" t="s">
        <v>2495</v>
      </c>
      <c r="C1525" s="29" t="s">
        <v>2496</v>
      </c>
      <c r="D1525" s="28" t="s">
        <v>51</v>
      </c>
      <c r="E1525" s="30">
        <v>1</v>
      </c>
      <c r="F1525" s="30">
        <v>20000</v>
      </c>
      <c r="G1525" s="30">
        <f t="shared" si="92"/>
        <v>24000</v>
      </c>
      <c r="H1525" s="30">
        <f t="shared" si="93"/>
        <v>36000</v>
      </c>
      <c r="I1525" s="212"/>
      <c r="J1525" s="212"/>
      <c r="K1525" s="212"/>
    </row>
    <row r="1526" spans="1:11" ht="15.75" customHeight="1">
      <c r="A1526" s="36">
        <v>1453</v>
      </c>
      <c r="B1526" s="28" t="s">
        <v>2497</v>
      </c>
      <c r="C1526" s="29" t="s">
        <v>2498</v>
      </c>
      <c r="D1526" s="28" t="s">
        <v>51</v>
      </c>
      <c r="E1526" s="30">
        <v>1</v>
      </c>
      <c r="F1526" s="30">
        <v>8000</v>
      </c>
      <c r="G1526" s="30">
        <f t="shared" si="92"/>
        <v>9600</v>
      </c>
      <c r="H1526" s="30">
        <f t="shared" si="93"/>
        <v>14400</v>
      </c>
      <c r="I1526" s="212"/>
      <c r="J1526" s="212"/>
      <c r="K1526" s="212"/>
    </row>
    <row r="1527" spans="1:11" ht="15.75" customHeight="1">
      <c r="A1527" s="36">
        <v>1454</v>
      </c>
      <c r="B1527" s="28" t="s">
        <v>2499</v>
      </c>
      <c r="C1527" s="29" t="s">
        <v>2500</v>
      </c>
      <c r="D1527" s="28" t="s">
        <v>51</v>
      </c>
      <c r="E1527" s="30">
        <v>1</v>
      </c>
      <c r="F1527" s="30">
        <v>10000</v>
      </c>
      <c r="G1527" s="30">
        <f t="shared" ref="G1527:G1532" si="94">ROUND(F1527*1.2,-2)</f>
        <v>12000</v>
      </c>
      <c r="H1527" s="30">
        <f t="shared" ref="H1527:H1532" si="95">ROUND(F1527*1.8,-2)</f>
        <v>18000</v>
      </c>
      <c r="I1527" s="212"/>
      <c r="J1527" s="212"/>
      <c r="K1527" s="212"/>
    </row>
    <row r="1528" spans="1:11" ht="15.75" customHeight="1">
      <c r="A1528" s="36">
        <v>1455</v>
      </c>
      <c r="B1528" s="28" t="s">
        <v>2501</v>
      </c>
      <c r="C1528" s="29" t="s">
        <v>2502</v>
      </c>
      <c r="D1528" s="28" t="s">
        <v>51</v>
      </c>
      <c r="E1528" s="30">
        <v>1</v>
      </c>
      <c r="F1528" s="30">
        <v>12000</v>
      </c>
      <c r="G1528" s="30">
        <f t="shared" si="94"/>
        <v>14400</v>
      </c>
      <c r="H1528" s="30">
        <f t="shared" si="95"/>
        <v>21600</v>
      </c>
      <c r="I1528" s="212"/>
      <c r="J1528" s="212"/>
      <c r="K1528" s="212"/>
    </row>
    <row r="1529" spans="1:11" ht="15.75" customHeight="1">
      <c r="A1529" s="36">
        <v>1456</v>
      </c>
      <c r="B1529" s="28" t="s">
        <v>2503</v>
      </c>
      <c r="C1529" s="29" t="s">
        <v>2504</v>
      </c>
      <c r="D1529" s="28" t="s">
        <v>51</v>
      </c>
      <c r="E1529" s="30">
        <v>1</v>
      </c>
      <c r="F1529" s="30">
        <v>6000</v>
      </c>
      <c r="G1529" s="30">
        <f t="shared" si="94"/>
        <v>7200</v>
      </c>
      <c r="H1529" s="30">
        <f t="shared" si="95"/>
        <v>10800</v>
      </c>
      <c r="I1529" s="212"/>
      <c r="J1529" s="212"/>
      <c r="K1529" s="212"/>
    </row>
    <row r="1530" spans="1:11" ht="15.75" customHeight="1">
      <c r="A1530" s="36">
        <v>1457</v>
      </c>
      <c r="B1530" s="28" t="s">
        <v>2505</v>
      </c>
      <c r="C1530" s="29" t="s">
        <v>2506</v>
      </c>
      <c r="D1530" s="28" t="s">
        <v>51</v>
      </c>
      <c r="E1530" s="30">
        <v>1</v>
      </c>
      <c r="F1530" s="30">
        <v>2000</v>
      </c>
      <c r="G1530" s="30">
        <f t="shared" si="94"/>
        <v>2400</v>
      </c>
      <c r="H1530" s="30">
        <f t="shared" si="95"/>
        <v>3600</v>
      </c>
      <c r="I1530" s="212"/>
      <c r="J1530" s="212"/>
      <c r="K1530" s="212"/>
    </row>
    <row r="1531" spans="1:11" ht="15.75" customHeight="1">
      <c r="A1531" s="36">
        <v>1458</v>
      </c>
      <c r="B1531" s="28" t="s">
        <v>2507</v>
      </c>
      <c r="C1531" s="29" t="s">
        <v>2508</v>
      </c>
      <c r="D1531" s="28" t="s">
        <v>51</v>
      </c>
      <c r="E1531" s="30">
        <v>1</v>
      </c>
      <c r="F1531" s="30">
        <v>14000</v>
      </c>
      <c r="G1531" s="30">
        <f t="shared" si="94"/>
        <v>16800</v>
      </c>
      <c r="H1531" s="30">
        <f t="shared" si="95"/>
        <v>25200</v>
      </c>
      <c r="I1531" s="212"/>
      <c r="J1531" s="212"/>
      <c r="K1531" s="212"/>
    </row>
    <row r="1532" spans="1:11" ht="15.75" customHeight="1">
      <c r="A1532" s="36">
        <v>1459</v>
      </c>
      <c r="B1532" s="28" t="s">
        <v>2509</v>
      </c>
      <c r="C1532" s="29" t="s">
        <v>2510</v>
      </c>
      <c r="D1532" s="28" t="s">
        <v>51</v>
      </c>
      <c r="E1532" s="30">
        <v>1</v>
      </c>
      <c r="F1532" s="30">
        <v>4000</v>
      </c>
      <c r="G1532" s="30">
        <f t="shared" si="94"/>
        <v>4800</v>
      </c>
      <c r="H1532" s="30">
        <f t="shared" si="95"/>
        <v>7200</v>
      </c>
      <c r="I1532" s="212"/>
      <c r="J1532" s="212"/>
      <c r="K1532" s="212"/>
    </row>
    <row r="1533" spans="1:11" ht="15.75" customHeight="1">
      <c r="A1533" s="36">
        <v>1460</v>
      </c>
      <c r="B1533" s="28" t="s">
        <v>2511</v>
      </c>
      <c r="C1533" s="29" t="s">
        <v>7686</v>
      </c>
      <c r="D1533" s="28" t="s">
        <v>51</v>
      </c>
      <c r="E1533" s="30">
        <v>1</v>
      </c>
      <c r="F1533" s="30">
        <v>15000</v>
      </c>
      <c r="G1533" s="30">
        <f t="shared" ref="G1533:G1539" si="96">ROUND(F1533*1.2,-2)</f>
        <v>18000</v>
      </c>
      <c r="H1533" s="30">
        <f t="shared" ref="H1533:H1539" si="97">ROUND(F1533*1.8,-2)</f>
        <v>27000</v>
      </c>
      <c r="I1533" s="212"/>
      <c r="J1533" s="212"/>
      <c r="K1533" s="212"/>
    </row>
    <row r="1534" spans="1:11" ht="15.75" customHeight="1">
      <c r="A1534" s="36">
        <v>1461</v>
      </c>
      <c r="B1534" s="28" t="s">
        <v>2512</v>
      </c>
      <c r="C1534" s="29" t="s">
        <v>7687</v>
      </c>
      <c r="D1534" s="28" t="s">
        <v>51</v>
      </c>
      <c r="E1534" s="30">
        <v>1</v>
      </c>
      <c r="F1534" s="30">
        <v>20000</v>
      </c>
      <c r="G1534" s="30">
        <f t="shared" si="96"/>
        <v>24000</v>
      </c>
      <c r="H1534" s="30">
        <f t="shared" si="97"/>
        <v>36000</v>
      </c>
      <c r="I1534" s="212"/>
      <c r="J1534" s="212"/>
      <c r="K1534" s="212"/>
    </row>
    <row r="1535" spans="1:11" ht="31.5" customHeight="1">
      <c r="A1535" s="36">
        <v>1462</v>
      </c>
      <c r="B1535" s="28" t="s">
        <v>2513</v>
      </c>
      <c r="C1535" s="29" t="s">
        <v>2514</v>
      </c>
      <c r="D1535" s="28" t="s">
        <v>51</v>
      </c>
      <c r="E1535" s="30">
        <v>1</v>
      </c>
      <c r="F1535" s="30">
        <v>14000</v>
      </c>
      <c r="G1535" s="30">
        <f t="shared" si="96"/>
        <v>16800</v>
      </c>
      <c r="H1535" s="30">
        <f t="shared" si="97"/>
        <v>25200</v>
      </c>
      <c r="I1535" s="212"/>
      <c r="J1535" s="212"/>
      <c r="K1535" s="212"/>
    </row>
    <row r="1536" spans="1:11" ht="15.75" customHeight="1">
      <c r="A1536" s="36">
        <v>1463</v>
      </c>
      <c r="B1536" s="28" t="s">
        <v>2515</v>
      </c>
      <c r="C1536" s="29" t="s">
        <v>2516</v>
      </c>
      <c r="D1536" s="28" t="s">
        <v>51</v>
      </c>
      <c r="E1536" s="30">
        <v>1</v>
      </c>
      <c r="F1536" s="30">
        <v>16000</v>
      </c>
      <c r="G1536" s="30">
        <f t="shared" si="96"/>
        <v>19200</v>
      </c>
      <c r="H1536" s="30">
        <f t="shared" si="97"/>
        <v>28800</v>
      </c>
      <c r="I1536" s="212"/>
      <c r="J1536" s="212"/>
      <c r="K1536" s="212"/>
    </row>
    <row r="1537" spans="1:11" ht="15.75" customHeight="1">
      <c r="A1537" s="36">
        <v>1464</v>
      </c>
      <c r="B1537" s="28" t="s">
        <v>2517</v>
      </c>
      <c r="C1537" s="29" t="s">
        <v>2518</v>
      </c>
      <c r="D1537" s="28" t="s">
        <v>51</v>
      </c>
      <c r="E1537" s="30">
        <v>1</v>
      </c>
      <c r="F1537" s="30">
        <v>3500</v>
      </c>
      <c r="G1537" s="30">
        <f t="shared" si="96"/>
        <v>4200</v>
      </c>
      <c r="H1537" s="30">
        <f t="shared" si="97"/>
        <v>6300</v>
      </c>
      <c r="I1537" s="212"/>
      <c r="J1537" s="212"/>
      <c r="K1537" s="212"/>
    </row>
    <row r="1538" spans="1:11" ht="15.75" customHeight="1">
      <c r="A1538" s="36">
        <v>1465</v>
      </c>
      <c r="B1538" s="28" t="s">
        <v>2519</v>
      </c>
      <c r="C1538" s="29" t="s">
        <v>2520</v>
      </c>
      <c r="D1538" s="28" t="s">
        <v>51</v>
      </c>
      <c r="E1538" s="30">
        <v>1</v>
      </c>
      <c r="F1538" s="30">
        <v>22000</v>
      </c>
      <c r="G1538" s="30">
        <f t="shared" si="96"/>
        <v>26400</v>
      </c>
      <c r="H1538" s="30">
        <f t="shared" si="97"/>
        <v>39600</v>
      </c>
      <c r="I1538" s="212"/>
      <c r="J1538" s="212"/>
      <c r="K1538" s="212"/>
    </row>
    <row r="1539" spans="1:11" ht="15.75" customHeight="1">
      <c r="A1539" s="36">
        <v>1466</v>
      </c>
      <c r="B1539" s="28" t="s">
        <v>2521</v>
      </c>
      <c r="C1539" s="29" t="s">
        <v>2522</v>
      </c>
      <c r="D1539" s="28" t="s">
        <v>51</v>
      </c>
      <c r="E1539" s="30">
        <v>1</v>
      </c>
      <c r="F1539" s="30">
        <v>23000</v>
      </c>
      <c r="G1539" s="30">
        <f t="shared" si="96"/>
        <v>27600</v>
      </c>
      <c r="H1539" s="30">
        <f t="shared" si="97"/>
        <v>41400</v>
      </c>
      <c r="I1539" s="212"/>
      <c r="J1539" s="212"/>
      <c r="K1539" s="212"/>
    </row>
    <row r="1540" spans="1:11" ht="15.75" customHeight="1">
      <c r="A1540" s="36">
        <v>1467</v>
      </c>
      <c r="B1540" s="28" t="s">
        <v>2523</v>
      </c>
      <c r="C1540" s="29" t="s">
        <v>2524</v>
      </c>
      <c r="D1540" s="28" t="s">
        <v>51</v>
      </c>
      <c r="E1540" s="30">
        <v>1</v>
      </c>
      <c r="F1540" s="30">
        <v>3500</v>
      </c>
      <c r="G1540" s="30">
        <f t="shared" ref="G1540:G1602" si="98">ROUND(F1540*1.2,-2)</f>
        <v>4200</v>
      </c>
      <c r="H1540" s="30">
        <f t="shared" ref="H1540:H1602" si="99">ROUND(F1540*1.8,-2)</f>
        <v>6300</v>
      </c>
      <c r="I1540" s="212"/>
      <c r="J1540" s="212"/>
      <c r="K1540" s="212"/>
    </row>
    <row r="1541" spans="1:11" ht="15.75" customHeight="1">
      <c r="A1541" s="36">
        <v>1468</v>
      </c>
      <c r="B1541" s="28" t="s">
        <v>2525</v>
      </c>
      <c r="C1541" s="29" t="s">
        <v>2526</v>
      </c>
      <c r="D1541" s="28" t="s">
        <v>51</v>
      </c>
      <c r="E1541" s="30">
        <v>1</v>
      </c>
      <c r="F1541" s="30">
        <v>3500</v>
      </c>
      <c r="G1541" s="30">
        <f t="shared" si="98"/>
        <v>4200</v>
      </c>
      <c r="H1541" s="30">
        <f t="shared" si="99"/>
        <v>6300</v>
      </c>
      <c r="I1541" s="212"/>
      <c r="J1541" s="212"/>
      <c r="K1541" s="212"/>
    </row>
    <row r="1542" spans="1:11" ht="15.75" customHeight="1">
      <c r="A1542" s="36">
        <v>1469</v>
      </c>
      <c r="B1542" s="28" t="s">
        <v>2527</v>
      </c>
      <c r="C1542" s="29" t="s">
        <v>2528</v>
      </c>
      <c r="D1542" s="28" t="s">
        <v>51</v>
      </c>
      <c r="E1542" s="30">
        <v>1</v>
      </c>
      <c r="F1542" s="30">
        <v>6700</v>
      </c>
      <c r="G1542" s="30">
        <f t="shared" si="98"/>
        <v>8000</v>
      </c>
      <c r="H1542" s="30">
        <f t="shared" si="99"/>
        <v>12100</v>
      </c>
      <c r="I1542" s="212"/>
      <c r="J1542" s="212"/>
      <c r="K1542" s="212"/>
    </row>
    <row r="1543" spans="1:11" ht="15.75" customHeight="1">
      <c r="A1543" s="36">
        <v>1470</v>
      </c>
      <c r="B1543" s="28" t="s">
        <v>2529</v>
      </c>
      <c r="C1543" s="29" t="s">
        <v>2530</v>
      </c>
      <c r="D1543" s="28" t="s">
        <v>51</v>
      </c>
      <c r="E1543" s="30">
        <v>1</v>
      </c>
      <c r="F1543" s="30">
        <v>3500</v>
      </c>
      <c r="G1543" s="30">
        <f t="shared" si="98"/>
        <v>4200</v>
      </c>
      <c r="H1543" s="30">
        <f t="shared" si="99"/>
        <v>6300</v>
      </c>
      <c r="I1543" s="212"/>
      <c r="J1543" s="212"/>
      <c r="K1543" s="212"/>
    </row>
    <row r="1544" spans="1:11" ht="15.75" customHeight="1">
      <c r="A1544" s="36">
        <v>1471</v>
      </c>
      <c r="B1544" s="28" t="s">
        <v>2531</v>
      </c>
      <c r="C1544" s="29" t="s">
        <v>2532</v>
      </c>
      <c r="D1544" s="28" t="s">
        <v>51</v>
      </c>
      <c r="E1544" s="30">
        <v>1</v>
      </c>
      <c r="F1544" s="30">
        <v>6000</v>
      </c>
      <c r="G1544" s="30">
        <f t="shared" si="98"/>
        <v>7200</v>
      </c>
      <c r="H1544" s="30">
        <f t="shared" si="99"/>
        <v>10800</v>
      </c>
      <c r="I1544" s="212"/>
      <c r="J1544" s="212"/>
      <c r="K1544" s="212"/>
    </row>
    <row r="1545" spans="1:11" ht="15.75" customHeight="1">
      <c r="A1545" s="36">
        <v>1472</v>
      </c>
      <c r="B1545" s="28" t="s">
        <v>2533</v>
      </c>
      <c r="C1545" s="29" t="s">
        <v>2534</v>
      </c>
      <c r="D1545" s="28" t="s">
        <v>51</v>
      </c>
      <c r="E1545" s="30">
        <v>1</v>
      </c>
      <c r="F1545" s="30">
        <v>5500</v>
      </c>
      <c r="G1545" s="30">
        <f t="shared" si="98"/>
        <v>6600</v>
      </c>
      <c r="H1545" s="30">
        <f t="shared" si="99"/>
        <v>9900</v>
      </c>
      <c r="I1545" s="212"/>
      <c r="J1545" s="212"/>
      <c r="K1545" s="212"/>
    </row>
    <row r="1546" spans="1:11" ht="15.75" customHeight="1">
      <c r="A1546" s="36">
        <v>1473</v>
      </c>
      <c r="B1546" s="28" t="s">
        <v>2535</v>
      </c>
      <c r="C1546" s="29" t="s">
        <v>2536</v>
      </c>
      <c r="D1546" s="28" t="s">
        <v>51</v>
      </c>
      <c r="E1546" s="30">
        <v>1</v>
      </c>
      <c r="F1546" s="30">
        <v>8000</v>
      </c>
      <c r="G1546" s="30">
        <f t="shared" si="98"/>
        <v>9600</v>
      </c>
      <c r="H1546" s="30">
        <f t="shared" si="99"/>
        <v>14400</v>
      </c>
      <c r="I1546" s="212"/>
      <c r="J1546" s="212"/>
      <c r="K1546" s="212"/>
    </row>
    <row r="1547" spans="1:11" ht="15.75" customHeight="1">
      <c r="A1547" s="36">
        <v>1474</v>
      </c>
      <c r="B1547" s="28" t="s">
        <v>2537</v>
      </c>
      <c r="C1547" s="29" t="s">
        <v>2538</v>
      </c>
      <c r="D1547" s="28" t="s">
        <v>51</v>
      </c>
      <c r="E1547" s="30">
        <v>1</v>
      </c>
      <c r="F1547" s="30">
        <v>6000</v>
      </c>
      <c r="G1547" s="30">
        <f t="shared" si="98"/>
        <v>7200</v>
      </c>
      <c r="H1547" s="30">
        <f t="shared" si="99"/>
        <v>10800</v>
      </c>
      <c r="I1547" s="212"/>
      <c r="J1547" s="212"/>
      <c r="K1547" s="212"/>
    </row>
    <row r="1548" spans="1:11" ht="15.75" customHeight="1">
      <c r="A1548" s="36">
        <v>1475</v>
      </c>
      <c r="B1548" s="28" t="s">
        <v>2539</v>
      </c>
      <c r="C1548" s="29" t="s">
        <v>2540</v>
      </c>
      <c r="D1548" s="28" t="s">
        <v>51</v>
      </c>
      <c r="E1548" s="30">
        <v>1</v>
      </c>
      <c r="F1548" s="30">
        <v>12000</v>
      </c>
      <c r="G1548" s="30">
        <f t="shared" si="98"/>
        <v>14400</v>
      </c>
      <c r="H1548" s="30">
        <f t="shared" si="99"/>
        <v>21600</v>
      </c>
      <c r="I1548" s="212"/>
      <c r="J1548" s="212"/>
      <c r="K1548" s="212"/>
    </row>
    <row r="1549" spans="1:11" ht="15.75" customHeight="1">
      <c r="A1549" s="36">
        <v>1476</v>
      </c>
      <c r="B1549" s="28" t="s">
        <v>2541</v>
      </c>
      <c r="C1549" s="29" t="s">
        <v>2542</v>
      </c>
      <c r="D1549" s="28" t="s">
        <v>51</v>
      </c>
      <c r="E1549" s="30">
        <v>1</v>
      </c>
      <c r="F1549" s="30">
        <v>16000</v>
      </c>
      <c r="G1549" s="30">
        <f t="shared" si="98"/>
        <v>19200</v>
      </c>
      <c r="H1549" s="30">
        <f t="shared" si="99"/>
        <v>28800</v>
      </c>
      <c r="I1549" s="212"/>
      <c r="J1549" s="212"/>
      <c r="K1549" s="212"/>
    </row>
    <row r="1550" spans="1:11" ht="15.75" customHeight="1">
      <c r="A1550" s="36">
        <v>1477</v>
      </c>
      <c r="B1550" s="28" t="s">
        <v>2543</v>
      </c>
      <c r="C1550" s="29" t="s">
        <v>2544</v>
      </c>
      <c r="D1550" s="28" t="s">
        <v>51</v>
      </c>
      <c r="E1550" s="30">
        <v>1</v>
      </c>
      <c r="F1550" s="30">
        <v>30000</v>
      </c>
      <c r="G1550" s="30">
        <f t="shared" si="98"/>
        <v>36000</v>
      </c>
      <c r="H1550" s="30">
        <f t="shared" si="99"/>
        <v>54000</v>
      </c>
      <c r="I1550" s="212"/>
      <c r="J1550" s="212"/>
      <c r="K1550" s="212"/>
    </row>
    <row r="1551" spans="1:11" ht="15.75" customHeight="1">
      <c r="A1551" s="36">
        <v>1478</v>
      </c>
      <c r="B1551" s="28" t="s">
        <v>2545</v>
      </c>
      <c r="C1551" s="29" t="s">
        <v>2546</v>
      </c>
      <c r="D1551" s="28" t="s">
        <v>51</v>
      </c>
      <c r="E1551" s="30">
        <v>1</v>
      </c>
      <c r="F1551" s="30">
        <v>15000</v>
      </c>
      <c r="G1551" s="30">
        <f t="shared" si="98"/>
        <v>18000</v>
      </c>
      <c r="H1551" s="30">
        <f t="shared" si="99"/>
        <v>27000</v>
      </c>
      <c r="I1551" s="212"/>
      <c r="J1551" s="212"/>
      <c r="K1551" s="212"/>
    </row>
    <row r="1552" spans="1:11" ht="15.75" customHeight="1">
      <c r="A1552" s="36">
        <v>1479</v>
      </c>
      <c r="B1552" s="28" t="s">
        <v>2547</v>
      </c>
      <c r="C1552" s="29" t="s">
        <v>2548</v>
      </c>
      <c r="D1552" s="28" t="s">
        <v>51</v>
      </c>
      <c r="E1552" s="30">
        <v>1</v>
      </c>
      <c r="F1552" s="30">
        <v>1100</v>
      </c>
      <c r="G1552" s="30">
        <f t="shared" si="98"/>
        <v>1300</v>
      </c>
      <c r="H1552" s="30">
        <f t="shared" si="99"/>
        <v>2000</v>
      </c>
      <c r="I1552" s="212"/>
      <c r="J1552" s="212"/>
      <c r="K1552" s="212"/>
    </row>
    <row r="1553" spans="1:11" ht="15.75" customHeight="1">
      <c r="A1553" s="36">
        <v>1480</v>
      </c>
      <c r="B1553" s="28" t="s">
        <v>2549</v>
      </c>
      <c r="C1553" s="29" t="s">
        <v>2550</v>
      </c>
      <c r="D1553" s="28" t="s">
        <v>51</v>
      </c>
      <c r="E1553" s="30">
        <v>1</v>
      </c>
      <c r="F1553" s="30">
        <v>3500</v>
      </c>
      <c r="G1553" s="30">
        <f t="shared" si="98"/>
        <v>4200</v>
      </c>
      <c r="H1553" s="30">
        <f t="shared" si="99"/>
        <v>6300</v>
      </c>
      <c r="I1553" s="212"/>
      <c r="J1553" s="212"/>
      <c r="K1553" s="212"/>
    </row>
    <row r="1554" spans="1:11" ht="15.75" customHeight="1">
      <c r="A1554" s="36">
        <v>1481</v>
      </c>
      <c r="B1554" s="28" t="s">
        <v>2551</v>
      </c>
      <c r="C1554" s="29" t="s">
        <v>2552</v>
      </c>
      <c r="D1554" s="28" t="s">
        <v>51</v>
      </c>
      <c r="E1554" s="30">
        <v>1</v>
      </c>
      <c r="F1554" s="30">
        <v>4000</v>
      </c>
      <c r="G1554" s="30">
        <f t="shared" si="98"/>
        <v>4800</v>
      </c>
      <c r="H1554" s="30">
        <f t="shared" si="99"/>
        <v>7200</v>
      </c>
      <c r="I1554" s="212"/>
      <c r="J1554" s="212"/>
      <c r="K1554" s="212"/>
    </row>
    <row r="1555" spans="1:11" ht="15.75" customHeight="1">
      <c r="A1555" s="36">
        <v>1482</v>
      </c>
      <c r="B1555" s="28" t="s">
        <v>2553</v>
      </c>
      <c r="C1555" s="29" t="s">
        <v>2554</v>
      </c>
      <c r="D1555" s="28" t="s">
        <v>51</v>
      </c>
      <c r="E1555" s="30">
        <v>1</v>
      </c>
      <c r="F1555" s="30">
        <v>1000</v>
      </c>
      <c r="G1555" s="30">
        <f t="shared" si="98"/>
        <v>1200</v>
      </c>
      <c r="H1555" s="30">
        <f t="shared" si="99"/>
        <v>1800</v>
      </c>
      <c r="I1555" s="212"/>
      <c r="J1555" s="212"/>
      <c r="K1555" s="212"/>
    </row>
    <row r="1556" spans="1:11" ht="15.75" customHeight="1">
      <c r="A1556" s="36">
        <v>1483</v>
      </c>
      <c r="B1556" s="28" t="s">
        <v>2555</v>
      </c>
      <c r="C1556" s="29" t="s">
        <v>2556</v>
      </c>
      <c r="D1556" s="28" t="s">
        <v>51</v>
      </c>
      <c r="E1556" s="30">
        <v>1</v>
      </c>
      <c r="F1556" s="30">
        <v>10000</v>
      </c>
      <c r="G1556" s="30">
        <f t="shared" si="98"/>
        <v>12000</v>
      </c>
      <c r="H1556" s="30">
        <f t="shared" si="99"/>
        <v>18000</v>
      </c>
      <c r="I1556" s="212"/>
      <c r="J1556" s="212"/>
      <c r="K1556" s="212"/>
    </row>
    <row r="1557" spans="1:11">
      <c r="A1557" s="36">
        <v>1484</v>
      </c>
      <c r="B1557" s="28" t="s">
        <v>2557</v>
      </c>
      <c r="C1557" s="29" t="s">
        <v>6494</v>
      </c>
      <c r="D1557" s="28" t="s">
        <v>51</v>
      </c>
      <c r="E1557" s="30">
        <v>1</v>
      </c>
      <c r="F1557" s="30">
        <v>6000</v>
      </c>
      <c r="G1557" s="30">
        <f t="shared" si="98"/>
        <v>7200</v>
      </c>
      <c r="H1557" s="30">
        <f t="shared" si="99"/>
        <v>10800</v>
      </c>
      <c r="I1557" s="212"/>
      <c r="J1557" s="212"/>
      <c r="K1557" s="212"/>
    </row>
    <row r="1558" spans="1:11">
      <c r="A1558" s="36">
        <v>1485</v>
      </c>
      <c r="B1558" s="28" t="s">
        <v>2558</v>
      </c>
      <c r="C1558" s="29" t="s">
        <v>6495</v>
      </c>
      <c r="D1558" s="28" t="s">
        <v>51</v>
      </c>
      <c r="E1558" s="30">
        <v>1</v>
      </c>
      <c r="F1558" s="30">
        <v>2500</v>
      </c>
      <c r="G1558" s="30">
        <f t="shared" si="98"/>
        <v>3000</v>
      </c>
      <c r="H1558" s="30">
        <f t="shared" si="99"/>
        <v>4500</v>
      </c>
      <c r="I1558" s="212"/>
      <c r="J1558" s="212"/>
      <c r="K1558" s="212"/>
    </row>
    <row r="1559" spans="1:11" ht="15.75" customHeight="1">
      <c r="A1559" s="36">
        <v>1486</v>
      </c>
      <c r="B1559" s="28" t="s">
        <v>2559</v>
      </c>
      <c r="C1559" s="29" t="s">
        <v>7691</v>
      </c>
      <c r="D1559" s="28" t="s">
        <v>51</v>
      </c>
      <c r="E1559" s="30">
        <v>1</v>
      </c>
      <c r="F1559" s="30">
        <v>20000</v>
      </c>
      <c r="G1559" s="30">
        <f t="shared" si="98"/>
        <v>24000</v>
      </c>
      <c r="H1559" s="30">
        <f t="shared" si="99"/>
        <v>36000</v>
      </c>
      <c r="I1559" s="212"/>
      <c r="J1559" s="212"/>
      <c r="K1559" s="212"/>
    </row>
    <row r="1560" spans="1:11" ht="15.75" customHeight="1">
      <c r="A1560" s="36">
        <v>1487</v>
      </c>
      <c r="B1560" s="28" t="s">
        <v>2560</v>
      </c>
      <c r="C1560" s="29" t="s">
        <v>7688</v>
      </c>
      <c r="D1560" s="28" t="s">
        <v>51</v>
      </c>
      <c r="E1560" s="30">
        <v>1</v>
      </c>
      <c r="F1560" s="30">
        <v>10000</v>
      </c>
      <c r="G1560" s="30">
        <f t="shared" si="98"/>
        <v>12000</v>
      </c>
      <c r="H1560" s="30">
        <f t="shared" si="99"/>
        <v>18000</v>
      </c>
      <c r="I1560" s="212"/>
      <c r="J1560" s="212"/>
      <c r="K1560" s="212"/>
    </row>
    <row r="1561" spans="1:11" ht="15.75" customHeight="1">
      <c r="A1561" s="36">
        <v>1488</v>
      </c>
      <c r="B1561" s="28" t="s">
        <v>2561</v>
      </c>
      <c r="C1561" s="29" t="s">
        <v>2562</v>
      </c>
      <c r="D1561" s="28" t="s">
        <v>51</v>
      </c>
      <c r="E1561" s="30">
        <v>1</v>
      </c>
      <c r="F1561" s="30">
        <v>3000</v>
      </c>
      <c r="G1561" s="30">
        <f t="shared" si="98"/>
        <v>3600</v>
      </c>
      <c r="H1561" s="30">
        <f t="shared" si="99"/>
        <v>5400</v>
      </c>
      <c r="I1561" s="212"/>
      <c r="J1561" s="212"/>
      <c r="K1561" s="212"/>
    </row>
    <row r="1562" spans="1:11" ht="15.75" customHeight="1">
      <c r="A1562" s="36">
        <v>1489</v>
      </c>
      <c r="B1562" s="28" t="s">
        <v>2563</v>
      </c>
      <c r="C1562" s="29" t="s">
        <v>7689</v>
      </c>
      <c r="D1562" s="28" t="s">
        <v>51</v>
      </c>
      <c r="E1562" s="30">
        <v>1</v>
      </c>
      <c r="F1562" s="30">
        <v>20000</v>
      </c>
      <c r="G1562" s="30">
        <f t="shared" si="98"/>
        <v>24000</v>
      </c>
      <c r="H1562" s="30">
        <f t="shared" si="99"/>
        <v>36000</v>
      </c>
      <c r="I1562" s="212"/>
      <c r="J1562" s="212"/>
      <c r="K1562" s="212"/>
    </row>
    <row r="1563" spans="1:11" ht="15.75" customHeight="1">
      <c r="A1563" s="36">
        <v>1490</v>
      </c>
      <c r="B1563" s="28" t="s">
        <v>2564</v>
      </c>
      <c r="C1563" s="29" t="s">
        <v>7690</v>
      </c>
      <c r="D1563" s="28" t="s">
        <v>51</v>
      </c>
      <c r="E1563" s="30">
        <v>1</v>
      </c>
      <c r="F1563" s="30">
        <v>25000</v>
      </c>
      <c r="G1563" s="30">
        <f t="shared" si="98"/>
        <v>30000</v>
      </c>
      <c r="H1563" s="30">
        <f t="shared" si="99"/>
        <v>45000</v>
      </c>
      <c r="I1563" s="212"/>
      <c r="J1563" s="212"/>
      <c r="K1563" s="212"/>
    </row>
    <row r="1564" spans="1:11" ht="15.75" customHeight="1">
      <c r="A1564" s="36">
        <v>1491</v>
      </c>
      <c r="B1564" s="28" t="s">
        <v>2565</v>
      </c>
      <c r="C1564" s="29" t="s">
        <v>2566</v>
      </c>
      <c r="D1564" s="28" t="s">
        <v>51</v>
      </c>
      <c r="E1564" s="30">
        <v>1</v>
      </c>
      <c r="F1564" s="30">
        <v>2000</v>
      </c>
      <c r="G1564" s="30">
        <f t="shared" si="98"/>
        <v>2400</v>
      </c>
      <c r="H1564" s="30">
        <f t="shared" si="99"/>
        <v>3600</v>
      </c>
      <c r="I1564" s="212"/>
      <c r="J1564" s="212"/>
      <c r="K1564" s="212"/>
    </row>
    <row r="1565" spans="1:11" ht="15.75" customHeight="1">
      <c r="A1565" s="36">
        <v>1492</v>
      </c>
      <c r="B1565" s="28" t="s">
        <v>2567</v>
      </c>
      <c r="C1565" s="29" t="s">
        <v>2568</v>
      </c>
      <c r="D1565" s="28" t="s">
        <v>51</v>
      </c>
      <c r="E1565" s="30">
        <v>1</v>
      </c>
      <c r="F1565" s="30">
        <v>1800</v>
      </c>
      <c r="G1565" s="30">
        <f t="shared" si="98"/>
        <v>2200</v>
      </c>
      <c r="H1565" s="30">
        <f t="shared" si="99"/>
        <v>3200</v>
      </c>
      <c r="I1565" s="212"/>
      <c r="J1565" s="212"/>
      <c r="K1565" s="212"/>
    </row>
    <row r="1566" spans="1:11" ht="15.75" customHeight="1">
      <c r="A1566" s="36">
        <v>1493</v>
      </c>
      <c r="B1566" s="28" t="s">
        <v>2569</v>
      </c>
      <c r="C1566" s="29" t="s">
        <v>2570</v>
      </c>
      <c r="D1566" s="28" t="s">
        <v>51</v>
      </c>
      <c r="E1566" s="30">
        <v>1</v>
      </c>
      <c r="F1566" s="30">
        <v>2000</v>
      </c>
      <c r="G1566" s="30">
        <f t="shared" si="98"/>
        <v>2400</v>
      </c>
      <c r="H1566" s="30">
        <f t="shared" si="99"/>
        <v>3600</v>
      </c>
      <c r="I1566" s="212"/>
      <c r="J1566" s="212"/>
      <c r="K1566" s="212"/>
    </row>
    <row r="1567" spans="1:11" ht="15.75" customHeight="1">
      <c r="A1567" s="36">
        <v>1494</v>
      </c>
      <c r="B1567" s="28" t="s">
        <v>2571</v>
      </c>
      <c r="C1567" s="29" t="s">
        <v>2572</v>
      </c>
      <c r="D1567" s="28" t="s">
        <v>51</v>
      </c>
      <c r="E1567" s="30">
        <v>1</v>
      </c>
      <c r="F1567" s="30">
        <v>2000</v>
      </c>
      <c r="G1567" s="30">
        <f t="shared" si="98"/>
        <v>2400</v>
      </c>
      <c r="H1567" s="30">
        <f t="shared" si="99"/>
        <v>3600</v>
      </c>
      <c r="I1567" s="212"/>
      <c r="J1567" s="212"/>
      <c r="K1567" s="212"/>
    </row>
    <row r="1568" spans="1:11" ht="15.75" customHeight="1">
      <c r="A1568" s="36">
        <v>1495</v>
      </c>
      <c r="B1568" s="28" t="s">
        <v>2573</v>
      </c>
      <c r="C1568" s="29" t="s">
        <v>2574</v>
      </c>
      <c r="D1568" s="28" t="s">
        <v>51</v>
      </c>
      <c r="E1568" s="30">
        <v>1</v>
      </c>
      <c r="F1568" s="30">
        <v>1000</v>
      </c>
      <c r="G1568" s="30">
        <f t="shared" si="98"/>
        <v>1200</v>
      </c>
      <c r="H1568" s="30">
        <f t="shared" si="99"/>
        <v>1800</v>
      </c>
      <c r="I1568" s="212"/>
      <c r="J1568" s="212"/>
      <c r="K1568" s="212"/>
    </row>
    <row r="1569" spans="1:11" ht="15.75" customHeight="1">
      <c r="A1569" s="36">
        <v>1496</v>
      </c>
      <c r="B1569" s="28" t="s">
        <v>2575</v>
      </c>
      <c r="C1569" s="29" t="s">
        <v>2576</v>
      </c>
      <c r="D1569" s="28" t="s">
        <v>51</v>
      </c>
      <c r="E1569" s="30">
        <v>1</v>
      </c>
      <c r="F1569" s="30">
        <v>8000</v>
      </c>
      <c r="G1569" s="30">
        <f t="shared" si="98"/>
        <v>9600</v>
      </c>
      <c r="H1569" s="30">
        <f t="shared" si="99"/>
        <v>14400</v>
      </c>
      <c r="I1569" s="212"/>
      <c r="J1569" s="212"/>
      <c r="K1569" s="212"/>
    </row>
    <row r="1570" spans="1:11" ht="15.75" customHeight="1">
      <c r="A1570" s="36">
        <v>1497</v>
      </c>
      <c r="B1570" s="28" t="s">
        <v>2577</v>
      </c>
      <c r="C1570" s="29" t="s">
        <v>2578</v>
      </c>
      <c r="D1570" s="28" t="s">
        <v>51</v>
      </c>
      <c r="E1570" s="30">
        <v>1</v>
      </c>
      <c r="F1570" s="30">
        <v>7000</v>
      </c>
      <c r="G1570" s="30">
        <f t="shared" si="98"/>
        <v>8400</v>
      </c>
      <c r="H1570" s="30">
        <f t="shared" si="99"/>
        <v>12600</v>
      </c>
      <c r="I1570" s="212"/>
      <c r="J1570" s="212"/>
      <c r="K1570" s="212"/>
    </row>
    <row r="1571" spans="1:11" ht="15.75" customHeight="1">
      <c r="A1571" s="36">
        <v>1498</v>
      </c>
      <c r="B1571" s="28" t="s">
        <v>2579</v>
      </c>
      <c r="C1571" s="29" t="s">
        <v>2580</v>
      </c>
      <c r="D1571" s="28" t="s">
        <v>51</v>
      </c>
      <c r="E1571" s="30">
        <v>1</v>
      </c>
      <c r="F1571" s="30">
        <v>19000</v>
      </c>
      <c r="G1571" s="30">
        <f t="shared" si="98"/>
        <v>22800</v>
      </c>
      <c r="H1571" s="30">
        <f t="shared" si="99"/>
        <v>34200</v>
      </c>
      <c r="I1571" s="212"/>
      <c r="J1571" s="212"/>
      <c r="K1571" s="212"/>
    </row>
    <row r="1572" spans="1:11" ht="15.75" customHeight="1">
      <c r="A1572" s="36">
        <v>1499</v>
      </c>
      <c r="B1572" s="28" t="s">
        <v>2581</v>
      </c>
      <c r="C1572" s="29" t="s">
        <v>2582</v>
      </c>
      <c r="D1572" s="28" t="s">
        <v>51</v>
      </c>
      <c r="E1572" s="30">
        <v>1</v>
      </c>
      <c r="F1572" s="30">
        <v>5000</v>
      </c>
      <c r="G1572" s="30">
        <f t="shared" si="98"/>
        <v>6000</v>
      </c>
      <c r="H1572" s="30">
        <f t="shared" si="99"/>
        <v>9000</v>
      </c>
      <c r="I1572" s="212"/>
      <c r="J1572" s="212"/>
      <c r="K1572" s="212"/>
    </row>
    <row r="1573" spans="1:11" ht="15.75" customHeight="1">
      <c r="A1573" s="36">
        <v>1500</v>
      </c>
      <c r="B1573" s="28" t="s">
        <v>2583</v>
      </c>
      <c r="C1573" s="29" t="s">
        <v>2584</v>
      </c>
      <c r="D1573" s="28" t="s">
        <v>51</v>
      </c>
      <c r="E1573" s="30">
        <v>1</v>
      </c>
      <c r="F1573" s="30">
        <v>12000</v>
      </c>
      <c r="G1573" s="30">
        <f t="shared" si="98"/>
        <v>14400</v>
      </c>
      <c r="H1573" s="30">
        <f t="shared" si="99"/>
        <v>21600</v>
      </c>
      <c r="I1573" s="212"/>
      <c r="J1573" s="212"/>
      <c r="K1573" s="212"/>
    </row>
    <row r="1574" spans="1:11" ht="15.75" customHeight="1">
      <c r="A1574" s="36">
        <v>1501</v>
      </c>
      <c r="B1574" s="28" t="s">
        <v>5858</v>
      </c>
      <c r="C1574" s="29" t="s">
        <v>7692</v>
      </c>
      <c r="D1574" s="28" t="s">
        <v>51</v>
      </c>
      <c r="E1574" s="30">
        <v>1</v>
      </c>
      <c r="F1574" s="30">
        <v>2500</v>
      </c>
      <c r="G1574" s="30">
        <f t="shared" si="98"/>
        <v>3000</v>
      </c>
      <c r="H1574" s="30">
        <f t="shared" si="99"/>
        <v>4500</v>
      </c>
      <c r="I1574" s="212"/>
      <c r="J1574" s="212"/>
      <c r="K1574" s="212"/>
    </row>
    <row r="1575" spans="1:11" ht="15.75" customHeight="1">
      <c r="A1575" s="36">
        <v>1502</v>
      </c>
      <c r="B1575" s="28" t="s">
        <v>6498</v>
      </c>
      <c r="C1575" s="29" t="s">
        <v>6496</v>
      </c>
      <c r="D1575" s="28" t="s">
        <v>51</v>
      </c>
      <c r="E1575" s="30">
        <v>1</v>
      </c>
      <c r="F1575" s="30">
        <v>5000</v>
      </c>
      <c r="G1575" s="30">
        <f t="shared" si="98"/>
        <v>6000</v>
      </c>
      <c r="H1575" s="30">
        <f t="shared" si="99"/>
        <v>9000</v>
      </c>
      <c r="I1575" s="212"/>
      <c r="J1575" s="212"/>
      <c r="K1575" s="212"/>
    </row>
    <row r="1576" spans="1:11" ht="15.75" customHeight="1">
      <c r="A1576" s="36">
        <v>1503</v>
      </c>
      <c r="B1576" s="28" t="s">
        <v>6499</v>
      </c>
      <c r="C1576" s="29" t="s">
        <v>6497</v>
      </c>
      <c r="D1576" s="28" t="s">
        <v>51</v>
      </c>
      <c r="E1576" s="30">
        <v>1</v>
      </c>
      <c r="F1576" s="30">
        <v>15000</v>
      </c>
      <c r="G1576" s="30">
        <f t="shared" si="98"/>
        <v>18000</v>
      </c>
      <c r="H1576" s="30">
        <f t="shared" si="99"/>
        <v>27000</v>
      </c>
      <c r="I1576" s="212"/>
      <c r="J1576" s="212"/>
      <c r="K1576" s="212"/>
    </row>
    <row r="1577" spans="1:11" ht="15.75" customHeight="1">
      <c r="A1577" s="36">
        <v>1504</v>
      </c>
      <c r="B1577" s="28" t="s">
        <v>6500</v>
      </c>
      <c r="C1577" s="145" t="s">
        <v>7638</v>
      </c>
      <c r="D1577" s="28" t="s">
        <v>51</v>
      </c>
      <c r="E1577" s="30">
        <v>1</v>
      </c>
      <c r="F1577" s="30">
        <v>30000</v>
      </c>
      <c r="G1577" s="30">
        <f>ROUND(F1577*1.2,-2)</f>
        <v>36000</v>
      </c>
      <c r="H1577" s="30">
        <f>ROUND(F1577*1.8,-2)</f>
        <v>54000</v>
      </c>
      <c r="I1577" s="212"/>
      <c r="J1577" s="212"/>
      <c r="K1577" s="212"/>
    </row>
    <row r="1578" spans="1:11" ht="15.75" customHeight="1">
      <c r="A1578" s="36">
        <v>1505</v>
      </c>
      <c r="B1578" s="146" t="s">
        <v>7623</v>
      </c>
      <c r="C1578" s="145" t="s">
        <v>7624</v>
      </c>
      <c r="D1578" s="147" t="s">
        <v>51</v>
      </c>
      <c r="E1578" s="164">
        <v>1</v>
      </c>
      <c r="F1578" s="30">
        <v>18000</v>
      </c>
      <c r="G1578" s="30">
        <f t="shared" si="98"/>
        <v>21600</v>
      </c>
      <c r="H1578" s="30">
        <f t="shared" si="99"/>
        <v>32400</v>
      </c>
      <c r="I1578" s="212"/>
      <c r="J1578" s="212"/>
      <c r="K1578" s="212"/>
    </row>
    <row r="1579" spans="1:11" ht="15.75" customHeight="1">
      <c r="A1579" s="36">
        <v>1506</v>
      </c>
      <c r="B1579" s="146" t="s">
        <v>7625</v>
      </c>
      <c r="C1579" s="145" t="s">
        <v>7626</v>
      </c>
      <c r="D1579" s="147" t="s">
        <v>51</v>
      </c>
      <c r="E1579" s="164">
        <v>1</v>
      </c>
      <c r="F1579" s="30">
        <v>25000</v>
      </c>
      <c r="G1579" s="30">
        <f t="shared" si="98"/>
        <v>30000</v>
      </c>
      <c r="H1579" s="30">
        <f t="shared" si="99"/>
        <v>45000</v>
      </c>
      <c r="I1579" s="212"/>
      <c r="J1579" s="212"/>
      <c r="K1579" s="212"/>
    </row>
    <row r="1580" spans="1:11" ht="15.75" customHeight="1">
      <c r="A1580" s="36">
        <v>1507</v>
      </c>
      <c r="B1580" s="146" t="s">
        <v>7627</v>
      </c>
      <c r="C1580" s="145" t="s">
        <v>7628</v>
      </c>
      <c r="D1580" s="147" t="s">
        <v>51</v>
      </c>
      <c r="E1580" s="164">
        <v>1</v>
      </c>
      <c r="F1580" s="30">
        <v>20000</v>
      </c>
      <c r="G1580" s="30">
        <f t="shared" si="98"/>
        <v>24000</v>
      </c>
      <c r="H1580" s="30">
        <f t="shared" si="99"/>
        <v>36000</v>
      </c>
      <c r="I1580" s="212"/>
      <c r="J1580" s="212"/>
      <c r="K1580" s="212"/>
    </row>
    <row r="1581" spans="1:11" ht="15.75" customHeight="1">
      <c r="A1581" s="36">
        <v>1508</v>
      </c>
      <c r="B1581" s="146" t="s">
        <v>7629</v>
      </c>
      <c r="C1581" s="145" t="s">
        <v>7630</v>
      </c>
      <c r="D1581" s="147" t="s">
        <v>51</v>
      </c>
      <c r="E1581" s="164">
        <v>1</v>
      </c>
      <c r="F1581" s="30">
        <v>20000</v>
      </c>
      <c r="G1581" s="30">
        <f t="shared" si="98"/>
        <v>24000</v>
      </c>
      <c r="H1581" s="30">
        <f t="shared" si="99"/>
        <v>36000</v>
      </c>
      <c r="I1581" s="212"/>
      <c r="J1581" s="212"/>
      <c r="K1581" s="212"/>
    </row>
    <row r="1582" spans="1:11" ht="15.75" customHeight="1">
      <c r="A1582" s="36">
        <v>1509</v>
      </c>
      <c r="B1582" s="146" t="s">
        <v>7631</v>
      </c>
      <c r="C1582" s="145" t="s">
        <v>7632</v>
      </c>
      <c r="D1582" s="147" t="s">
        <v>51</v>
      </c>
      <c r="E1582" s="164">
        <v>1</v>
      </c>
      <c r="F1582" s="30">
        <v>25000</v>
      </c>
      <c r="G1582" s="30">
        <f t="shared" si="98"/>
        <v>30000</v>
      </c>
      <c r="H1582" s="30">
        <f t="shared" si="99"/>
        <v>45000</v>
      </c>
      <c r="I1582" s="212"/>
      <c r="J1582" s="212"/>
      <c r="K1582" s="212"/>
    </row>
    <row r="1583" spans="1:11" ht="15.75" customHeight="1">
      <c r="A1583" s="36">
        <v>1510</v>
      </c>
      <c r="B1583" s="146" t="s">
        <v>7633</v>
      </c>
      <c r="C1583" s="145" t="s">
        <v>7634</v>
      </c>
      <c r="D1583" s="147" t="s">
        <v>51</v>
      </c>
      <c r="E1583" s="164">
        <v>1</v>
      </c>
      <c r="F1583" s="30">
        <v>2500</v>
      </c>
      <c r="G1583" s="30">
        <f t="shared" si="98"/>
        <v>3000</v>
      </c>
      <c r="H1583" s="30">
        <f t="shared" si="99"/>
        <v>4500</v>
      </c>
      <c r="I1583" s="212"/>
      <c r="J1583" s="212"/>
      <c r="K1583" s="212"/>
    </row>
    <row r="1584" spans="1:11" ht="15.75" customHeight="1">
      <c r="A1584" s="36">
        <v>1511</v>
      </c>
      <c r="B1584" s="146" t="s">
        <v>7635</v>
      </c>
      <c r="C1584" s="145" t="s">
        <v>7636</v>
      </c>
      <c r="D1584" s="147" t="s">
        <v>51</v>
      </c>
      <c r="E1584" s="164">
        <v>1</v>
      </c>
      <c r="F1584" s="30">
        <v>6000</v>
      </c>
      <c r="G1584" s="30">
        <f t="shared" si="98"/>
        <v>7200</v>
      </c>
      <c r="H1584" s="30">
        <f t="shared" si="99"/>
        <v>10800</v>
      </c>
      <c r="I1584" s="212"/>
      <c r="J1584" s="212"/>
      <c r="K1584" s="212"/>
    </row>
    <row r="1585" spans="1:11" ht="15.75" customHeight="1">
      <c r="A1585" s="36">
        <v>1512</v>
      </c>
      <c r="B1585" s="146" t="s">
        <v>7637</v>
      </c>
      <c r="C1585" s="145" t="s">
        <v>7640</v>
      </c>
      <c r="D1585" s="147" t="s">
        <v>51</v>
      </c>
      <c r="E1585" s="164">
        <v>1</v>
      </c>
      <c r="F1585" s="30">
        <v>30000</v>
      </c>
      <c r="G1585" s="30">
        <f t="shared" si="98"/>
        <v>36000</v>
      </c>
      <c r="H1585" s="30">
        <f t="shared" si="99"/>
        <v>54000</v>
      </c>
      <c r="I1585" s="212"/>
      <c r="J1585" s="212"/>
      <c r="K1585" s="212"/>
    </row>
    <row r="1586" spans="1:11" ht="15.75" customHeight="1">
      <c r="A1586" s="36">
        <v>1513</v>
      </c>
      <c r="B1586" s="146" t="s">
        <v>7639</v>
      </c>
      <c r="C1586" s="145" t="s">
        <v>7641</v>
      </c>
      <c r="D1586" s="147" t="s">
        <v>51</v>
      </c>
      <c r="E1586" s="164">
        <v>1</v>
      </c>
      <c r="F1586" s="30">
        <v>20000</v>
      </c>
      <c r="G1586" s="30">
        <f t="shared" si="98"/>
        <v>24000</v>
      </c>
      <c r="H1586" s="30">
        <f t="shared" si="99"/>
        <v>36000</v>
      </c>
      <c r="I1586" s="212"/>
      <c r="J1586" s="212"/>
      <c r="K1586" s="212"/>
    </row>
    <row r="1587" spans="1:11" ht="15.75" customHeight="1">
      <c r="A1587" s="36">
        <v>1514</v>
      </c>
      <c r="B1587" s="146" t="s">
        <v>7642</v>
      </c>
      <c r="C1587" s="145" t="s">
        <v>7643</v>
      </c>
      <c r="D1587" s="147" t="s">
        <v>51</v>
      </c>
      <c r="E1587" s="164">
        <v>1</v>
      </c>
      <c r="F1587" s="30">
        <v>30000</v>
      </c>
      <c r="G1587" s="30">
        <f t="shared" si="98"/>
        <v>36000</v>
      </c>
      <c r="H1587" s="30">
        <f t="shared" si="99"/>
        <v>54000</v>
      </c>
      <c r="I1587" s="212"/>
      <c r="J1587" s="212"/>
      <c r="K1587" s="212"/>
    </row>
    <row r="1588" spans="1:11" ht="15.75" customHeight="1">
      <c r="A1588" s="36">
        <v>1515</v>
      </c>
      <c r="B1588" s="146" t="s">
        <v>7644</v>
      </c>
      <c r="C1588" s="145" t="s">
        <v>7645</v>
      </c>
      <c r="D1588" s="147" t="s">
        <v>51</v>
      </c>
      <c r="E1588" s="164">
        <v>1</v>
      </c>
      <c r="F1588" s="30">
        <v>70000</v>
      </c>
      <c r="G1588" s="30">
        <f t="shared" si="98"/>
        <v>84000</v>
      </c>
      <c r="H1588" s="30">
        <f t="shared" si="99"/>
        <v>126000</v>
      </c>
      <c r="I1588" s="212"/>
      <c r="J1588" s="212"/>
      <c r="K1588" s="212"/>
    </row>
    <row r="1589" spans="1:11" ht="15.75" customHeight="1">
      <c r="A1589" s="36">
        <v>1516</v>
      </c>
      <c r="B1589" s="146" t="s">
        <v>7646</v>
      </c>
      <c r="C1589" s="145" t="s">
        <v>7647</v>
      </c>
      <c r="D1589" s="147" t="s">
        <v>51</v>
      </c>
      <c r="E1589" s="164">
        <v>1</v>
      </c>
      <c r="F1589" s="30">
        <v>90000</v>
      </c>
      <c r="G1589" s="30">
        <f t="shared" si="98"/>
        <v>108000</v>
      </c>
      <c r="H1589" s="30">
        <f t="shared" si="99"/>
        <v>162000</v>
      </c>
      <c r="I1589" s="212"/>
      <c r="J1589" s="212"/>
      <c r="K1589" s="212"/>
    </row>
    <row r="1590" spans="1:11" ht="15.75" customHeight="1">
      <c r="A1590" s="36">
        <v>1517</v>
      </c>
      <c r="B1590" s="146" t="s">
        <v>7648</v>
      </c>
      <c r="C1590" s="145" t="s">
        <v>7649</v>
      </c>
      <c r="D1590" s="147" t="s">
        <v>51</v>
      </c>
      <c r="E1590" s="164">
        <v>1</v>
      </c>
      <c r="F1590" s="30">
        <v>120000</v>
      </c>
      <c r="G1590" s="30">
        <f t="shared" si="98"/>
        <v>144000</v>
      </c>
      <c r="H1590" s="30">
        <f t="shared" si="99"/>
        <v>216000</v>
      </c>
      <c r="I1590" s="212"/>
      <c r="J1590" s="212"/>
      <c r="K1590" s="212"/>
    </row>
    <row r="1591" spans="1:11" ht="15.75" customHeight="1">
      <c r="A1591" s="36">
        <v>1518</v>
      </c>
      <c r="B1591" s="146" t="s">
        <v>7650</v>
      </c>
      <c r="C1591" s="145" t="s">
        <v>7651</v>
      </c>
      <c r="D1591" s="147" t="s">
        <v>51</v>
      </c>
      <c r="E1591" s="164">
        <v>1</v>
      </c>
      <c r="F1591" s="30">
        <v>25000</v>
      </c>
      <c r="G1591" s="30">
        <f t="shared" si="98"/>
        <v>30000</v>
      </c>
      <c r="H1591" s="30">
        <f t="shared" si="99"/>
        <v>45000</v>
      </c>
      <c r="I1591" s="212"/>
      <c r="J1591" s="212"/>
      <c r="K1591" s="212"/>
    </row>
    <row r="1592" spans="1:11" ht="15.75" customHeight="1">
      <c r="A1592" s="36">
        <v>1519</v>
      </c>
      <c r="B1592" s="146" t="s">
        <v>7652</v>
      </c>
      <c r="C1592" s="145" t="s">
        <v>7653</v>
      </c>
      <c r="D1592" s="147" t="s">
        <v>51</v>
      </c>
      <c r="E1592" s="164">
        <v>1</v>
      </c>
      <c r="F1592" s="30">
        <v>30000</v>
      </c>
      <c r="G1592" s="30">
        <f t="shared" si="98"/>
        <v>36000</v>
      </c>
      <c r="H1592" s="30">
        <f t="shared" si="99"/>
        <v>54000</v>
      </c>
      <c r="I1592" s="212"/>
      <c r="J1592" s="212"/>
      <c r="K1592" s="212"/>
    </row>
    <row r="1593" spans="1:11" ht="15.75" customHeight="1">
      <c r="A1593" s="36">
        <v>1520</v>
      </c>
      <c r="B1593" s="146" t="s">
        <v>7654</v>
      </c>
      <c r="C1593" s="145" t="s">
        <v>7655</v>
      </c>
      <c r="D1593" s="147" t="s">
        <v>51</v>
      </c>
      <c r="E1593" s="164">
        <v>1</v>
      </c>
      <c r="F1593" s="30">
        <v>35000</v>
      </c>
      <c r="G1593" s="30">
        <f t="shared" si="98"/>
        <v>42000</v>
      </c>
      <c r="H1593" s="30">
        <f t="shared" si="99"/>
        <v>63000</v>
      </c>
      <c r="I1593" s="212"/>
      <c r="J1593" s="212"/>
      <c r="K1593" s="212"/>
    </row>
    <row r="1594" spans="1:11" ht="15.75" customHeight="1">
      <c r="A1594" s="36">
        <v>1521</v>
      </c>
      <c r="B1594" s="146" t="s">
        <v>7656</v>
      </c>
      <c r="C1594" s="145" t="s">
        <v>7657</v>
      </c>
      <c r="D1594" s="147" t="s">
        <v>51</v>
      </c>
      <c r="E1594" s="164">
        <v>1</v>
      </c>
      <c r="F1594" s="30">
        <v>40000</v>
      </c>
      <c r="G1594" s="30">
        <f t="shared" si="98"/>
        <v>48000</v>
      </c>
      <c r="H1594" s="30">
        <f t="shared" si="99"/>
        <v>72000</v>
      </c>
      <c r="I1594" s="212"/>
      <c r="J1594" s="212"/>
      <c r="K1594" s="212"/>
    </row>
    <row r="1595" spans="1:11" ht="15.75" customHeight="1">
      <c r="A1595" s="36">
        <v>1522</v>
      </c>
      <c r="B1595" s="146" t="s">
        <v>7658</v>
      </c>
      <c r="C1595" s="145" t="s">
        <v>7659</v>
      </c>
      <c r="D1595" s="147" t="s">
        <v>51</v>
      </c>
      <c r="E1595" s="164">
        <v>1</v>
      </c>
      <c r="F1595" s="30">
        <v>45000</v>
      </c>
      <c r="G1595" s="30">
        <f t="shared" si="98"/>
        <v>54000</v>
      </c>
      <c r="H1595" s="30">
        <f t="shared" si="99"/>
        <v>81000</v>
      </c>
      <c r="I1595" s="212"/>
      <c r="J1595" s="212"/>
      <c r="K1595" s="212"/>
    </row>
    <row r="1596" spans="1:11" ht="15.75" customHeight="1">
      <c r="A1596" s="36">
        <v>1523</v>
      </c>
      <c r="B1596" s="146" t="s">
        <v>7660</v>
      </c>
      <c r="C1596" s="145" t="s">
        <v>7661</v>
      </c>
      <c r="D1596" s="147" t="s">
        <v>51</v>
      </c>
      <c r="E1596" s="164">
        <v>1</v>
      </c>
      <c r="F1596" s="30">
        <v>50000</v>
      </c>
      <c r="G1596" s="30">
        <f t="shared" si="98"/>
        <v>60000</v>
      </c>
      <c r="H1596" s="30">
        <f t="shared" si="99"/>
        <v>90000</v>
      </c>
      <c r="I1596" s="212"/>
      <c r="J1596" s="212"/>
      <c r="K1596" s="212"/>
    </row>
    <row r="1597" spans="1:11" ht="15.75" customHeight="1">
      <c r="A1597" s="36">
        <v>1524</v>
      </c>
      <c r="B1597" s="146" t="s">
        <v>7662</v>
      </c>
      <c r="C1597" s="145" t="s">
        <v>7663</v>
      </c>
      <c r="D1597" s="147" t="s">
        <v>51</v>
      </c>
      <c r="E1597" s="164">
        <v>1</v>
      </c>
      <c r="F1597" s="30">
        <v>7000</v>
      </c>
      <c r="G1597" s="30">
        <f t="shared" si="98"/>
        <v>8400</v>
      </c>
      <c r="H1597" s="30">
        <f t="shared" si="99"/>
        <v>12600</v>
      </c>
      <c r="I1597" s="212"/>
      <c r="J1597" s="212"/>
      <c r="K1597" s="212"/>
    </row>
    <row r="1598" spans="1:11" ht="15.75" customHeight="1">
      <c r="A1598" s="36">
        <v>1525</v>
      </c>
      <c r="B1598" s="146" t="s">
        <v>7664</v>
      </c>
      <c r="C1598" s="145" t="s">
        <v>7665</v>
      </c>
      <c r="D1598" s="147" t="s">
        <v>51</v>
      </c>
      <c r="E1598" s="164">
        <v>1</v>
      </c>
      <c r="F1598" s="30">
        <v>3000</v>
      </c>
      <c r="G1598" s="30">
        <f t="shared" si="98"/>
        <v>3600</v>
      </c>
      <c r="H1598" s="30">
        <f t="shared" si="99"/>
        <v>5400</v>
      </c>
      <c r="I1598" s="212"/>
      <c r="J1598" s="212"/>
      <c r="K1598" s="212"/>
    </row>
    <row r="1599" spans="1:11" ht="15.75" customHeight="1">
      <c r="A1599" s="36">
        <v>1526</v>
      </c>
      <c r="B1599" s="146" t="s">
        <v>7666</v>
      </c>
      <c r="C1599" s="145" t="s">
        <v>7667</v>
      </c>
      <c r="D1599" s="147" t="s">
        <v>51</v>
      </c>
      <c r="E1599" s="164">
        <v>1</v>
      </c>
      <c r="F1599" s="30">
        <v>10000</v>
      </c>
      <c r="G1599" s="30">
        <f t="shared" si="98"/>
        <v>12000</v>
      </c>
      <c r="H1599" s="30">
        <f t="shared" si="99"/>
        <v>18000</v>
      </c>
      <c r="I1599" s="212"/>
      <c r="J1599" s="212"/>
      <c r="K1599" s="212"/>
    </row>
    <row r="1600" spans="1:11" ht="15.75" customHeight="1">
      <c r="A1600" s="36">
        <v>1527</v>
      </c>
      <c r="B1600" s="146" t="s">
        <v>7668</v>
      </c>
      <c r="C1600" s="145" t="s">
        <v>7669</v>
      </c>
      <c r="D1600" s="147" t="s">
        <v>51</v>
      </c>
      <c r="E1600" s="164">
        <v>1</v>
      </c>
      <c r="F1600" s="30">
        <v>700</v>
      </c>
      <c r="G1600" s="30">
        <f t="shared" si="98"/>
        <v>800</v>
      </c>
      <c r="H1600" s="30">
        <f t="shared" si="99"/>
        <v>1300</v>
      </c>
      <c r="I1600" s="212"/>
      <c r="J1600" s="212"/>
      <c r="K1600" s="212"/>
    </row>
    <row r="1601" spans="1:67" ht="15.75" customHeight="1">
      <c r="A1601" s="36">
        <v>1528</v>
      </c>
      <c r="B1601" s="146" t="s">
        <v>7670</v>
      </c>
      <c r="C1601" s="145" t="s">
        <v>7671</v>
      </c>
      <c r="D1601" s="147" t="s">
        <v>51</v>
      </c>
      <c r="E1601" s="164">
        <v>1</v>
      </c>
      <c r="F1601" s="30">
        <v>20000</v>
      </c>
      <c r="G1601" s="30">
        <f t="shared" si="98"/>
        <v>24000</v>
      </c>
      <c r="H1601" s="30">
        <f t="shared" si="99"/>
        <v>36000</v>
      </c>
      <c r="I1601" s="212"/>
      <c r="J1601" s="212"/>
      <c r="K1601" s="212"/>
    </row>
    <row r="1602" spans="1:67" ht="15.75" customHeight="1">
      <c r="A1602" s="36">
        <v>1529</v>
      </c>
      <c r="B1602" s="146" t="s">
        <v>7672</v>
      </c>
      <c r="C1602" s="145" t="s">
        <v>7673</v>
      </c>
      <c r="D1602" s="147" t="s">
        <v>51</v>
      </c>
      <c r="E1602" s="164">
        <v>1</v>
      </c>
      <c r="F1602" s="30">
        <v>35000</v>
      </c>
      <c r="G1602" s="30">
        <f t="shared" si="98"/>
        <v>42000</v>
      </c>
      <c r="H1602" s="30">
        <f t="shared" si="99"/>
        <v>63000</v>
      </c>
      <c r="I1602" s="212"/>
      <c r="J1602" s="212"/>
      <c r="K1602" s="212"/>
    </row>
    <row r="1603" spans="1:67" ht="15.75" customHeight="1">
      <c r="A1603" s="36">
        <v>1530</v>
      </c>
      <c r="B1603" s="146" t="s">
        <v>7674</v>
      </c>
      <c r="C1603" s="145" t="s">
        <v>7675</v>
      </c>
      <c r="D1603" s="147" t="s">
        <v>51</v>
      </c>
      <c r="E1603" s="164">
        <v>1</v>
      </c>
      <c r="F1603" s="30">
        <v>40000</v>
      </c>
      <c r="G1603" s="30">
        <f t="shared" ref="G1603:G1608" si="100">ROUND(F1603*1.2,-2)</f>
        <v>48000</v>
      </c>
      <c r="H1603" s="30">
        <f t="shared" ref="H1603:H1608" si="101">ROUND(F1603*1.8,-2)</f>
        <v>72000</v>
      </c>
      <c r="I1603" s="212"/>
      <c r="J1603" s="212"/>
      <c r="K1603" s="212"/>
    </row>
    <row r="1604" spans="1:67" ht="15.75" customHeight="1">
      <c r="A1604" s="36">
        <v>1531</v>
      </c>
      <c r="B1604" s="146" t="s">
        <v>7676</v>
      </c>
      <c r="C1604" s="145" t="s">
        <v>7677</v>
      </c>
      <c r="D1604" s="147" t="s">
        <v>51</v>
      </c>
      <c r="E1604" s="164">
        <v>1</v>
      </c>
      <c r="F1604" s="30">
        <v>5000</v>
      </c>
      <c r="G1604" s="30">
        <f t="shared" si="100"/>
        <v>6000</v>
      </c>
      <c r="H1604" s="30">
        <f t="shared" si="101"/>
        <v>9000</v>
      </c>
      <c r="I1604" s="212"/>
      <c r="J1604" s="212"/>
      <c r="K1604" s="212"/>
    </row>
    <row r="1605" spans="1:67" ht="15.75" customHeight="1">
      <c r="A1605" s="36">
        <v>1532</v>
      </c>
      <c r="B1605" s="146" t="s">
        <v>7678</v>
      </c>
      <c r="C1605" s="145" t="s">
        <v>7679</v>
      </c>
      <c r="D1605" s="147" t="s">
        <v>51</v>
      </c>
      <c r="E1605" s="164">
        <v>1</v>
      </c>
      <c r="F1605" s="30">
        <v>8000</v>
      </c>
      <c r="G1605" s="30">
        <f t="shared" si="100"/>
        <v>9600</v>
      </c>
      <c r="H1605" s="30">
        <f t="shared" si="101"/>
        <v>14400</v>
      </c>
      <c r="I1605" s="212"/>
      <c r="J1605" s="212"/>
      <c r="K1605" s="212"/>
    </row>
    <row r="1606" spans="1:67" ht="15.75" customHeight="1">
      <c r="A1606" s="36">
        <v>1533</v>
      </c>
      <c r="B1606" s="146" t="s">
        <v>7680</v>
      </c>
      <c r="C1606" s="145" t="s">
        <v>7681</v>
      </c>
      <c r="D1606" s="147" t="s">
        <v>51</v>
      </c>
      <c r="E1606" s="164">
        <v>1</v>
      </c>
      <c r="F1606" s="30">
        <v>10000</v>
      </c>
      <c r="G1606" s="30">
        <f t="shared" si="100"/>
        <v>12000</v>
      </c>
      <c r="H1606" s="30">
        <f t="shared" si="101"/>
        <v>18000</v>
      </c>
      <c r="I1606" s="212"/>
      <c r="J1606" s="212"/>
      <c r="K1606" s="212"/>
    </row>
    <row r="1607" spans="1:67" ht="15.75" customHeight="1">
      <c r="A1607" s="36">
        <v>1534</v>
      </c>
      <c r="B1607" s="146" t="s">
        <v>7682</v>
      </c>
      <c r="C1607" s="145" t="s">
        <v>7683</v>
      </c>
      <c r="D1607" s="147" t="s">
        <v>51</v>
      </c>
      <c r="E1607" s="164">
        <v>1</v>
      </c>
      <c r="F1607" s="30">
        <v>6000</v>
      </c>
      <c r="G1607" s="30">
        <f t="shared" si="100"/>
        <v>7200</v>
      </c>
      <c r="H1607" s="30">
        <f t="shared" si="101"/>
        <v>10800</v>
      </c>
      <c r="I1607" s="212"/>
      <c r="J1607" s="212"/>
      <c r="K1607" s="212"/>
    </row>
    <row r="1608" spans="1:67" ht="15.75" customHeight="1">
      <c r="A1608" s="36">
        <v>1535</v>
      </c>
      <c r="B1608" s="146" t="s">
        <v>7684</v>
      </c>
      <c r="C1608" s="145" t="s">
        <v>7685</v>
      </c>
      <c r="D1608" s="147" t="s">
        <v>51</v>
      </c>
      <c r="E1608" s="164">
        <v>1</v>
      </c>
      <c r="F1608" s="30">
        <v>10000</v>
      </c>
      <c r="G1608" s="30">
        <f t="shared" si="100"/>
        <v>12000</v>
      </c>
      <c r="H1608" s="30">
        <f t="shared" si="101"/>
        <v>18000</v>
      </c>
      <c r="I1608" s="212"/>
      <c r="J1608" s="212"/>
      <c r="K1608" s="212"/>
    </row>
    <row r="1609" spans="1:67" s="11" customFormat="1" ht="15.75" customHeight="1">
      <c r="A1609" s="25"/>
      <c r="B1609" s="25"/>
      <c r="C1609" s="26" t="s">
        <v>2585</v>
      </c>
      <c r="D1609" s="25"/>
      <c r="E1609" s="27"/>
      <c r="F1609" s="27"/>
      <c r="G1609" s="41"/>
      <c r="H1609" s="41"/>
      <c r="I1609" s="212"/>
      <c r="J1609" s="212"/>
      <c r="K1609" s="212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  <c r="BK1609" s="10"/>
      <c r="BL1609" s="10"/>
      <c r="BM1609" s="10"/>
      <c r="BN1609" s="10"/>
      <c r="BO1609" s="10"/>
    </row>
    <row r="1610" spans="1:67" s="12" customFormat="1" ht="15.75" customHeight="1">
      <c r="A1610" s="32"/>
      <c r="B1610" s="32"/>
      <c r="C1610" s="33" t="s">
        <v>2586</v>
      </c>
      <c r="D1610" s="32"/>
      <c r="E1610" s="34"/>
      <c r="F1610" s="34"/>
      <c r="G1610" s="44"/>
      <c r="H1610" s="44"/>
      <c r="I1610" s="212"/>
      <c r="J1610" s="212"/>
      <c r="K1610" s="212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  <c r="BK1610" s="10"/>
      <c r="BL1610" s="10"/>
      <c r="BM1610" s="10"/>
      <c r="BN1610" s="10"/>
      <c r="BO1610" s="10"/>
    </row>
    <row r="1611" spans="1:67" ht="15.75" customHeight="1">
      <c r="A1611" s="36">
        <v>1536</v>
      </c>
      <c r="B1611" s="28" t="s">
        <v>2587</v>
      </c>
      <c r="C1611" s="29" t="s">
        <v>2588</v>
      </c>
      <c r="D1611" s="28" t="s">
        <v>271</v>
      </c>
      <c r="E1611" s="30">
        <v>1</v>
      </c>
      <c r="F1611" s="30">
        <v>3000</v>
      </c>
      <c r="G1611" s="30">
        <f>ROUND(F1611*1.2,-2)</f>
        <v>3600</v>
      </c>
      <c r="H1611" s="30">
        <f>ROUND(F1611*1.8,-2)</f>
        <v>5400</v>
      </c>
      <c r="I1611" s="212"/>
      <c r="J1611" s="212"/>
      <c r="K1611" s="212"/>
    </row>
    <row r="1612" spans="1:67" ht="31.5" customHeight="1">
      <c r="A1612" s="36">
        <v>1537</v>
      </c>
      <c r="B1612" s="28" t="s">
        <v>2589</v>
      </c>
      <c r="C1612" s="29" t="s">
        <v>2590</v>
      </c>
      <c r="D1612" s="28" t="s">
        <v>271</v>
      </c>
      <c r="E1612" s="30">
        <v>1</v>
      </c>
      <c r="F1612" s="30">
        <v>7500</v>
      </c>
      <c r="G1612" s="30">
        <f>ROUND(F1612*1.2,-2)</f>
        <v>9000</v>
      </c>
      <c r="H1612" s="30">
        <f>ROUND(F1612*1.8,-2)</f>
        <v>13500</v>
      </c>
      <c r="I1612" s="212"/>
      <c r="J1612" s="212"/>
      <c r="K1612" s="212"/>
    </row>
    <row r="1613" spans="1:67" ht="15.75" customHeight="1">
      <c r="A1613" s="36">
        <v>1538</v>
      </c>
      <c r="B1613" s="28" t="s">
        <v>2591</v>
      </c>
      <c r="C1613" s="29" t="s">
        <v>2592</v>
      </c>
      <c r="D1613" s="28" t="s">
        <v>51</v>
      </c>
      <c r="E1613" s="30">
        <v>1</v>
      </c>
      <c r="F1613" s="30">
        <v>3500</v>
      </c>
      <c r="G1613" s="30">
        <f>ROUND(F1613*1.2,-2)</f>
        <v>4200</v>
      </c>
      <c r="H1613" s="30">
        <f>ROUND(F1613*1.8,-2)</f>
        <v>6300</v>
      </c>
      <c r="I1613" s="212"/>
      <c r="J1613" s="212"/>
      <c r="K1613" s="212"/>
    </row>
    <row r="1614" spans="1:67" ht="15.75" customHeight="1">
      <c r="A1614" s="36">
        <v>1539</v>
      </c>
      <c r="B1614" s="28" t="s">
        <v>2593</v>
      </c>
      <c r="C1614" s="29" t="s">
        <v>2594</v>
      </c>
      <c r="D1614" s="28" t="s">
        <v>51</v>
      </c>
      <c r="E1614" s="30">
        <v>1</v>
      </c>
      <c r="F1614" s="30">
        <v>5200</v>
      </c>
      <c r="G1614" s="30">
        <f>ROUND(F1614*1.2,-2)</f>
        <v>6200</v>
      </c>
      <c r="H1614" s="30">
        <f>ROUND(F1614*1.8,-2)</f>
        <v>9400</v>
      </c>
      <c r="I1614" s="212"/>
      <c r="J1614" s="212"/>
      <c r="K1614" s="212"/>
    </row>
    <row r="1615" spans="1:67" s="149" customFormat="1" ht="31.5" customHeight="1">
      <c r="A1615" s="36">
        <v>1540</v>
      </c>
      <c r="B1615" s="28" t="s">
        <v>2595</v>
      </c>
      <c r="C1615" s="29" t="s">
        <v>2596</v>
      </c>
      <c r="D1615" s="28" t="s">
        <v>51</v>
      </c>
      <c r="E1615" s="30">
        <v>1</v>
      </c>
      <c r="F1615" s="30">
        <v>11500</v>
      </c>
      <c r="G1615" s="30">
        <f>ROUND(F1615*1.2,-2)</f>
        <v>13800</v>
      </c>
      <c r="H1615" s="30">
        <f>ROUND(F1615*1.8,-2)</f>
        <v>20700</v>
      </c>
      <c r="I1615" s="212"/>
      <c r="J1615" s="212"/>
      <c r="K1615" s="212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</row>
    <row r="1616" spans="1:67" s="110" customFormat="1">
      <c r="A1616" s="36">
        <v>1541</v>
      </c>
      <c r="B1616" s="28" t="s">
        <v>2597</v>
      </c>
      <c r="C1616" s="29" t="s">
        <v>2598</v>
      </c>
      <c r="D1616" s="28" t="s">
        <v>271</v>
      </c>
      <c r="E1616" s="30">
        <v>1</v>
      </c>
      <c r="F1616" s="30">
        <v>5000</v>
      </c>
      <c r="G1616" s="30">
        <f t="shared" ref="G1616:G1660" si="102">ROUND(F1616*1.2,-2)</f>
        <v>6000</v>
      </c>
      <c r="H1616" s="30">
        <f t="shared" ref="H1616:H1660" si="103">ROUND(F1616*1.8,-2)</f>
        <v>9000</v>
      </c>
      <c r="I1616" s="212"/>
      <c r="J1616" s="212"/>
      <c r="K1616" s="212"/>
    </row>
    <row r="1617" spans="1:11" s="110" customFormat="1" ht="40.5" customHeight="1">
      <c r="A1617" s="36">
        <v>1542</v>
      </c>
      <c r="B1617" s="28" t="s">
        <v>6544</v>
      </c>
      <c r="C1617" s="111" t="s">
        <v>6545</v>
      </c>
      <c r="D1617" s="28" t="s">
        <v>6502</v>
      </c>
      <c r="E1617" s="28">
        <v>1</v>
      </c>
      <c r="F1617" s="30">
        <v>8000</v>
      </c>
      <c r="G1617" s="30">
        <f t="shared" si="102"/>
        <v>9600</v>
      </c>
      <c r="H1617" s="30">
        <f t="shared" si="103"/>
        <v>14400</v>
      </c>
      <c r="I1617" s="212"/>
      <c r="J1617" s="212"/>
      <c r="K1617" s="212"/>
    </row>
    <row r="1618" spans="1:11" s="110" customFormat="1" ht="40.5" customHeight="1">
      <c r="A1618" s="36">
        <v>1543</v>
      </c>
      <c r="B1618" s="28" t="s">
        <v>6546</v>
      </c>
      <c r="C1618" s="111" t="s">
        <v>6547</v>
      </c>
      <c r="D1618" s="28" t="s">
        <v>6502</v>
      </c>
      <c r="E1618" s="28">
        <v>1</v>
      </c>
      <c r="F1618" s="30">
        <v>4000</v>
      </c>
      <c r="G1618" s="30">
        <f t="shared" si="102"/>
        <v>4800</v>
      </c>
      <c r="H1618" s="30">
        <f t="shared" si="103"/>
        <v>7200</v>
      </c>
      <c r="I1618" s="212"/>
      <c r="J1618" s="212"/>
      <c r="K1618" s="212"/>
    </row>
    <row r="1619" spans="1:11" s="110" customFormat="1" ht="40.5" customHeight="1">
      <c r="A1619" s="36">
        <v>1544</v>
      </c>
      <c r="B1619" s="28" t="s">
        <v>6548</v>
      </c>
      <c r="C1619" s="29" t="s">
        <v>6549</v>
      </c>
      <c r="D1619" s="28" t="s">
        <v>6502</v>
      </c>
      <c r="E1619" s="28">
        <v>1</v>
      </c>
      <c r="F1619" s="30">
        <v>9500</v>
      </c>
      <c r="G1619" s="30">
        <f t="shared" si="102"/>
        <v>11400</v>
      </c>
      <c r="H1619" s="30">
        <f t="shared" si="103"/>
        <v>17100</v>
      </c>
      <c r="I1619" s="212"/>
      <c r="J1619" s="212"/>
      <c r="K1619" s="212"/>
    </row>
    <row r="1620" spans="1:11" s="110" customFormat="1" ht="46.5">
      <c r="A1620" s="36">
        <v>1545</v>
      </c>
      <c r="B1620" s="28" t="s">
        <v>6550</v>
      </c>
      <c r="C1620" s="111" t="s">
        <v>6551</v>
      </c>
      <c r="D1620" s="28" t="s">
        <v>6502</v>
      </c>
      <c r="E1620" s="28">
        <v>1</v>
      </c>
      <c r="F1620" s="30">
        <v>5000</v>
      </c>
      <c r="G1620" s="30">
        <f t="shared" si="102"/>
        <v>6000</v>
      </c>
      <c r="H1620" s="30">
        <f t="shared" si="103"/>
        <v>9000</v>
      </c>
      <c r="I1620" s="212"/>
      <c r="J1620" s="212"/>
      <c r="K1620" s="212"/>
    </row>
    <row r="1621" spans="1:11" s="110" customFormat="1" ht="31">
      <c r="A1621" s="36">
        <v>1546</v>
      </c>
      <c r="B1621" s="28" t="s">
        <v>6552</v>
      </c>
      <c r="C1621" s="111" t="s">
        <v>6553</v>
      </c>
      <c r="D1621" s="28" t="s">
        <v>6554</v>
      </c>
      <c r="E1621" s="28">
        <v>1</v>
      </c>
      <c r="F1621" s="30">
        <v>6000</v>
      </c>
      <c r="G1621" s="30">
        <f t="shared" si="102"/>
        <v>7200</v>
      </c>
      <c r="H1621" s="30">
        <f t="shared" si="103"/>
        <v>10800</v>
      </c>
      <c r="I1621" s="212"/>
      <c r="J1621" s="212"/>
      <c r="K1621" s="212"/>
    </row>
    <row r="1622" spans="1:11" s="110" customFormat="1" ht="62">
      <c r="A1622" s="36">
        <v>1547</v>
      </c>
      <c r="B1622" s="28" t="s">
        <v>6555</v>
      </c>
      <c r="C1622" s="111" t="s">
        <v>6556</v>
      </c>
      <c r="D1622" s="28" t="s">
        <v>6557</v>
      </c>
      <c r="E1622" s="28">
        <v>1</v>
      </c>
      <c r="F1622" s="30">
        <v>10000</v>
      </c>
      <c r="G1622" s="30">
        <f t="shared" si="102"/>
        <v>12000</v>
      </c>
      <c r="H1622" s="30">
        <f t="shared" si="103"/>
        <v>18000</v>
      </c>
      <c r="I1622" s="212"/>
      <c r="J1622" s="212"/>
      <c r="K1622" s="212"/>
    </row>
    <row r="1623" spans="1:11" s="110" customFormat="1" ht="55.5" customHeight="1">
      <c r="A1623" s="36">
        <v>1548</v>
      </c>
      <c r="B1623" s="28" t="s">
        <v>6558</v>
      </c>
      <c r="C1623" s="112" t="s">
        <v>6591</v>
      </c>
      <c r="D1623" s="28" t="s">
        <v>7786</v>
      </c>
      <c r="E1623" s="28">
        <v>1</v>
      </c>
      <c r="F1623" s="30">
        <v>15000</v>
      </c>
      <c r="G1623" s="30">
        <f t="shared" si="102"/>
        <v>18000</v>
      </c>
      <c r="H1623" s="30">
        <f t="shared" si="103"/>
        <v>27000</v>
      </c>
      <c r="I1623" s="212"/>
      <c r="J1623" s="212"/>
      <c r="K1623" s="212"/>
    </row>
    <row r="1624" spans="1:11" s="110" customFormat="1" ht="55.5" customHeight="1">
      <c r="A1624" s="36">
        <v>1549</v>
      </c>
      <c r="B1624" s="28" t="s">
        <v>6559</v>
      </c>
      <c r="C1624" s="111" t="s">
        <v>6560</v>
      </c>
      <c r="D1624" s="28" t="s">
        <v>7787</v>
      </c>
      <c r="E1624" s="28">
        <v>1</v>
      </c>
      <c r="F1624" s="30">
        <v>15000</v>
      </c>
      <c r="G1624" s="30">
        <f t="shared" si="102"/>
        <v>18000</v>
      </c>
      <c r="H1624" s="30">
        <f t="shared" si="103"/>
        <v>27000</v>
      </c>
      <c r="I1624" s="212"/>
      <c r="J1624" s="212"/>
      <c r="K1624" s="212"/>
    </row>
    <row r="1625" spans="1:11" s="110" customFormat="1" ht="125.25" customHeight="1">
      <c r="A1625" s="36">
        <v>1550</v>
      </c>
      <c r="B1625" s="28" t="s">
        <v>6561</v>
      </c>
      <c r="C1625" s="112" t="s">
        <v>6562</v>
      </c>
      <c r="D1625" s="28" t="s">
        <v>6563</v>
      </c>
      <c r="E1625" s="28" t="s">
        <v>6564</v>
      </c>
      <c r="F1625" s="30">
        <v>80000</v>
      </c>
      <c r="G1625" s="30">
        <f t="shared" si="102"/>
        <v>96000</v>
      </c>
      <c r="H1625" s="30">
        <f t="shared" si="103"/>
        <v>144000</v>
      </c>
      <c r="I1625" s="212"/>
      <c r="J1625" s="212"/>
      <c r="K1625" s="212"/>
    </row>
    <row r="1626" spans="1:11" s="110" customFormat="1" ht="40.5" customHeight="1">
      <c r="A1626" s="36">
        <v>1551</v>
      </c>
      <c r="B1626" s="28" t="s">
        <v>6565</v>
      </c>
      <c r="C1626" s="112" t="s">
        <v>6566</v>
      </c>
      <c r="D1626" s="113" t="s">
        <v>6502</v>
      </c>
      <c r="E1626" s="28">
        <v>1</v>
      </c>
      <c r="F1626" s="30">
        <v>3500</v>
      </c>
      <c r="G1626" s="30">
        <f t="shared" si="102"/>
        <v>4200</v>
      </c>
      <c r="H1626" s="30">
        <f t="shared" si="103"/>
        <v>6300</v>
      </c>
      <c r="I1626" s="212"/>
      <c r="J1626" s="212"/>
      <c r="K1626" s="212"/>
    </row>
    <row r="1627" spans="1:11" s="110" customFormat="1" ht="40.5" customHeight="1">
      <c r="A1627" s="36">
        <v>1552</v>
      </c>
      <c r="B1627" s="28" t="s">
        <v>6567</v>
      </c>
      <c r="C1627" s="112" t="s">
        <v>6568</v>
      </c>
      <c r="D1627" s="113" t="s">
        <v>6502</v>
      </c>
      <c r="E1627" s="113">
        <v>1</v>
      </c>
      <c r="F1627" s="30">
        <v>15000</v>
      </c>
      <c r="G1627" s="30">
        <f t="shared" si="102"/>
        <v>18000</v>
      </c>
      <c r="H1627" s="30">
        <f t="shared" si="103"/>
        <v>27000</v>
      </c>
      <c r="I1627" s="212"/>
      <c r="J1627" s="212"/>
      <c r="K1627" s="212"/>
    </row>
    <row r="1628" spans="1:11" s="110" customFormat="1" ht="40.5" customHeight="1">
      <c r="A1628" s="36">
        <v>1553</v>
      </c>
      <c r="B1628" s="28" t="s">
        <v>6569</v>
      </c>
      <c r="C1628" s="112" t="s">
        <v>6570</v>
      </c>
      <c r="D1628" s="113" t="s">
        <v>6502</v>
      </c>
      <c r="E1628" s="113">
        <v>1</v>
      </c>
      <c r="F1628" s="114">
        <v>7500</v>
      </c>
      <c r="G1628" s="30">
        <f t="shared" si="102"/>
        <v>9000</v>
      </c>
      <c r="H1628" s="30">
        <f t="shared" si="103"/>
        <v>13500</v>
      </c>
      <c r="I1628" s="212"/>
      <c r="J1628" s="212"/>
      <c r="K1628" s="212"/>
    </row>
    <row r="1629" spans="1:11" s="110" customFormat="1" ht="62">
      <c r="A1629" s="36">
        <v>1554</v>
      </c>
      <c r="B1629" s="28" t="s">
        <v>6571</v>
      </c>
      <c r="C1629" s="112" t="s">
        <v>6572</v>
      </c>
      <c r="D1629" s="115" t="s">
        <v>6554</v>
      </c>
      <c r="E1629" s="28">
        <v>1</v>
      </c>
      <c r="F1629" s="114">
        <v>15000</v>
      </c>
      <c r="G1629" s="30">
        <f t="shared" si="102"/>
        <v>18000</v>
      </c>
      <c r="H1629" s="30">
        <f t="shared" si="103"/>
        <v>27000</v>
      </c>
      <c r="I1629" s="212"/>
      <c r="J1629" s="212"/>
      <c r="K1629" s="212"/>
    </row>
    <row r="1630" spans="1:11" s="110" customFormat="1" ht="62">
      <c r="A1630" s="36">
        <v>1555</v>
      </c>
      <c r="B1630" s="28" t="s">
        <v>6573</v>
      </c>
      <c r="C1630" s="111" t="s">
        <v>6574</v>
      </c>
      <c r="D1630" s="113" t="s">
        <v>6575</v>
      </c>
      <c r="E1630" s="28">
        <v>12</v>
      </c>
      <c r="F1630" s="30">
        <v>120000</v>
      </c>
      <c r="G1630" s="30">
        <f t="shared" si="102"/>
        <v>144000</v>
      </c>
      <c r="H1630" s="30">
        <f t="shared" si="103"/>
        <v>216000</v>
      </c>
      <c r="I1630" s="212"/>
      <c r="J1630" s="212"/>
      <c r="K1630" s="212"/>
    </row>
    <row r="1631" spans="1:11" s="110" customFormat="1" ht="46.5">
      <c r="A1631" s="36">
        <v>1556</v>
      </c>
      <c r="B1631" s="28" t="s">
        <v>6576</v>
      </c>
      <c r="C1631" s="112" t="s">
        <v>6577</v>
      </c>
      <c r="D1631" s="115" t="s">
        <v>6502</v>
      </c>
      <c r="E1631" s="28">
        <v>1</v>
      </c>
      <c r="F1631" s="30">
        <v>6000</v>
      </c>
      <c r="G1631" s="30">
        <f t="shared" si="102"/>
        <v>7200</v>
      </c>
      <c r="H1631" s="30">
        <f t="shared" si="103"/>
        <v>10800</v>
      </c>
      <c r="I1631" s="212"/>
      <c r="J1631" s="212"/>
      <c r="K1631" s="212"/>
    </row>
    <row r="1632" spans="1:11" s="110" customFormat="1" ht="46.5">
      <c r="A1632" s="36">
        <v>1557</v>
      </c>
      <c r="B1632" s="28" t="s">
        <v>6578</v>
      </c>
      <c r="C1632" s="112" t="s">
        <v>6579</v>
      </c>
      <c r="D1632" s="113" t="s">
        <v>6563</v>
      </c>
      <c r="E1632" s="28">
        <v>12</v>
      </c>
      <c r="F1632" s="30">
        <v>36000</v>
      </c>
      <c r="G1632" s="30">
        <f t="shared" si="102"/>
        <v>43200</v>
      </c>
      <c r="H1632" s="30">
        <f t="shared" si="103"/>
        <v>64800</v>
      </c>
      <c r="I1632" s="212"/>
      <c r="J1632" s="212"/>
      <c r="K1632" s="212"/>
    </row>
    <row r="1633" spans="1:67" s="110" customFormat="1" ht="40.5" customHeight="1">
      <c r="A1633" s="36">
        <v>1558</v>
      </c>
      <c r="B1633" s="28" t="s">
        <v>6580</v>
      </c>
      <c r="C1633" s="112" t="s">
        <v>6581</v>
      </c>
      <c r="D1633" s="113" t="s">
        <v>6582</v>
      </c>
      <c r="E1633" s="28">
        <v>1</v>
      </c>
      <c r="F1633" s="30">
        <v>6500</v>
      </c>
      <c r="G1633" s="30">
        <f t="shared" si="102"/>
        <v>7800</v>
      </c>
      <c r="H1633" s="30">
        <f t="shared" si="103"/>
        <v>11700</v>
      </c>
      <c r="I1633" s="212"/>
      <c r="J1633" s="212"/>
      <c r="K1633" s="212"/>
    </row>
    <row r="1634" spans="1:67" s="110" customFormat="1" ht="40.5" customHeight="1">
      <c r="A1634" s="36">
        <v>1559</v>
      </c>
      <c r="B1634" s="28" t="s">
        <v>6583</v>
      </c>
      <c r="C1634" s="112" t="s">
        <v>6584</v>
      </c>
      <c r="D1634" s="115" t="s">
        <v>6502</v>
      </c>
      <c r="E1634" s="28">
        <v>1</v>
      </c>
      <c r="F1634" s="30">
        <v>11000</v>
      </c>
      <c r="G1634" s="30">
        <f t="shared" si="102"/>
        <v>13200</v>
      </c>
      <c r="H1634" s="30">
        <f t="shared" si="103"/>
        <v>19800</v>
      </c>
      <c r="I1634" s="212"/>
      <c r="J1634" s="212"/>
      <c r="K1634" s="212"/>
    </row>
    <row r="1635" spans="1:67" s="10" customFormat="1" ht="40.5" customHeight="1">
      <c r="A1635" s="36">
        <v>1560</v>
      </c>
      <c r="B1635" s="28" t="s">
        <v>6585</v>
      </c>
      <c r="C1635" s="112" t="s">
        <v>6592</v>
      </c>
      <c r="D1635" s="115" t="s">
        <v>6586</v>
      </c>
      <c r="E1635" s="115">
        <v>1</v>
      </c>
      <c r="F1635" s="30">
        <v>30000</v>
      </c>
      <c r="G1635" s="30">
        <f t="shared" si="102"/>
        <v>36000</v>
      </c>
      <c r="H1635" s="30">
        <f t="shared" si="103"/>
        <v>54000</v>
      </c>
      <c r="I1635" s="212"/>
      <c r="J1635" s="212"/>
      <c r="K1635" s="212"/>
    </row>
    <row r="1636" spans="1:67" ht="40.5" customHeight="1">
      <c r="A1636" s="36">
        <v>1561</v>
      </c>
      <c r="B1636" s="28" t="s">
        <v>6587</v>
      </c>
      <c r="C1636" s="112" t="s">
        <v>6593</v>
      </c>
      <c r="D1636" s="115" t="s">
        <v>6586</v>
      </c>
      <c r="E1636" s="115">
        <v>1</v>
      </c>
      <c r="F1636" s="114">
        <v>30000</v>
      </c>
      <c r="G1636" s="30">
        <f t="shared" si="102"/>
        <v>36000</v>
      </c>
      <c r="H1636" s="30">
        <f t="shared" si="103"/>
        <v>54000</v>
      </c>
      <c r="I1636" s="212"/>
      <c r="J1636" s="212"/>
      <c r="K1636" s="212"/>
    </row>
    <row r="1637" spans="1:67" ht="40.5" customHeight="1">
      <c r="A1637" s="36">
        <v>1562</v>
      </c>
      <c r="B1637" s="28" t="s">
        <v>6588</v>
      </c>
      <c r="C1637" s="112" t="s">
        <v>6589</v>
      </c>
      <c r="D1637" s="115" t="s">
        <v>6554</v>
      </c>
      <c r="E1637" s="28">
        <v>1</v>
      </c>
      <c r="F1637" s="30">
        <v>3500</v>
      </c>
      <c r="G1637" s="30">
        <f t="shared" si="102"/>
        <v>4200</v>
      </c>
      <c r="H1637" s="30">
        <f t="shared" si="103"/>
        <v>6300</v>
      </c>
      <c r="I1637" s="212"/>
      <c r="J1637" s="212"/>
      <c r="K1637" s="212"/>
    </row>
    <row r="1638" spans="1:67">
      <c r="A1638" s="25"/>
      <c r="B1638" s="25"/>
      <c r="C1638" s="26" t="s">
        <v>7547</v>
      </c>
      <c r="D1638" s="25"/>
      <c r="E1638" s="27"/>
      <c r="F1638" s="27"/>
      <c r="G1638" s="41"/>
      <c r="H1638" s="41"/>
      <c r="I1638" s="212"/>
      <c r="J1638" s="212"/>
      <c r="K1638" s="212"/>
    </row>
    <row r="1639" spans="1:67" s="149" customFormat="1" ht="15.75" customHeight="1">
      <c r="A1639" s="36">
        <v>1563</v>
      </c>
      <c r="B1639" s="28" t="s">
        <v>2599</v>
      </c>
      <c r="C1639" s="29" t="s">
        <v>2600</v>
      </c>
      <c r="D1639" s="28" t="s">
        <v>271</v>
      </c>
      <c r="E1639" s="30">
        <v>1</v>
      </c>
      <c r="F1639" s="30">
        <v>10000</v>
      </c>
      <c r="G1639" s="30">
        <f t="shared" si="102"/>
        <v>12000</v>
      </c>
      <c r="H1639" s="30">
        <f t="shared" si="103"/>
        <v>18000</v>
      </c>
      <c r="I1639" s="212"/>
      <c r="J1639" s="212"/>
      <c r="K1639" s="212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</row>
    <row r="1640" spans="1:67" s="149" customFormat="1" ht="15.75" customHeight="1">
      <c r="A1640" s="36">
        <v>1564</v>
      </c>
      <c r="B1640" s="28" t="s">
        <v>2601</v>
      </c>
      <c r="C1640" s="29" t="s">
        <v>2602</v>
      </c>
      <c r="D1640" s="28" t="s">
        <v>271</v>
      </c>
      <c r="E1640" s="30">
        <v>1</v>
      </c>
      <c r="F1640" s="30">
        <v>30000</v>
      </c>
      <c r="G1640" s="30">
        <f t="shared" si="102"/>
        <v>36000</v>
      </c>
      <c r="H1640" s="30">
        <f t="shared" si="103"/>
        <v>54000</v>
      </c>
      <c r="I1640" s="212"/>
      <c r="J1640" s="212"/>
      <c r="K1640" s="212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</row>
    <row r="1641" spans="1:67" s="149" customFormat="1" ht="15.75" customHeight="1">
      <c r="A1641" s="36">
        <v>1565</v>
      </c>
      <c r="B1641" s="28" t="s">
        <v>2603</v>
      </c>
      <c r="C1641" s="29" t="s">
        <v>2604</v>
      </c>
      <c r="D1641" s="28" t="s">
        <v>271</v>
      </c>
      <c r="E1641" s="30">
        <v>1</v>
      </c>
      <c r="F1641" s="30">
        <v>50000</v>
      </c>
      <c r="G1641" s="30">
        <f t="shared" si="102"/>
        <v>60000</v>
      </c>
      <c r="H1641" s="30">
        <f t="shared" si="103"/>
        <v>90000</v>
      </c>
      <c r="I1641" s="212"/>
      <c r="J1641" s="212"/>
      <c r="K1641" s="212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</row>
    <row r="1642" spans="1:67" s="149" customFormat="1" ht="15.75" customHeight="1">
      <c r="A1642" s="36">
        <v>1566</v>
      </c>
      <c r="B1642" s="28" t="s">
        <v>2605</v>
      </c>
      <c r="C1642" s="29" t="s">
        <v>2606</v>
      </c>
      <c r="D1642" s="28" t="s">
        <v>271</v>
      </c>
      <c r="E1642" s="30">
        <v>1</v>
      </c>
      <c r="F1642" s="30">
        <v>100000</v>
      </c>
      <c r="G1642" s="30">
        <f t="shared" si="102"/>
        <v>120000</v>
      </c>
      <c r="H1642" s="30">
        <f t="shared" si="103"/>
        <v>180000</v>
      </c>
      <c r="I1642" s="212"/>
      <c r="J1642" s="212"/>
      <c r="K1642" s="212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</row>
    <row r="1643" spans="1:67" s="149" customFormat="1" ht="15.75" customHeight="1">
      <c r="A1643" s="36">
        <v>1567</v>
      </c>
      <c r="B1643" s="28" t="s">
        <v>2607</v>
      </c>
      <c r="C1643" s="29" t="s">
        <v>2608</v>
      </c>
      <c r="D1643" s="28" t="s">
        <v>271</v>
      </c>
      <c r="E1643" s="30">
        <v>1</v>
      </c>
      <c r="F1643" s="30">
        <v>500000</v>
      </c>
      <c r="G1643" s="30">
        <f t="shared" si="102"/>
        <v>600000</v>
      </c>
      <c r="H1643" s="30">
        <f t="shared" si="103"/>
        <v>900000</v>
      </c>
      <c r="I1643" s="212"/>
      <c r="J1643" s="212"/>
      <c r="K1643" s="212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</row>
    <row r="1644" spans="1:67" s="149" customFormat="1" ht="20.25" customHeight="1">
      <c r="A1644" s="36">
        <v>1568</v>
      </c>
      <c r="B1644" s="28" t="s">
        <v>2609</v>
      </c>
      <c r="C1644" s="29" t="s">
        <v>2610</v>
      </c>
      <c r="D1644" s="28" t="s">
        <v>51</v>
      </c>
      <c r="E1644" s="30">
        <v>1</v>
      </c>
      <c r="F1644" s="30">
        <v>10000</v>
      </c>
      <c r="G1644" s="30">
        <f t="shared" si="102"/>
        <v>12000</v>
      </c>
      <c r="H1644" s="30">
        <f t="shared" si="103"/>
        <v>18000</v>
      </c>
      <c r="I1644" s="212"/>
      <c r="J1644" s="212"/>
      <c r="K1644" s="212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</row>
    <row r="1645" spans="1:67" ht="15.75" customHeight="1">
      <c r="A1645" s="36">
        <v>1569</v>
      </c>
      <c r="B1645" s="28" t="s">
        <v>2611</v>
      </c>
      <c r="C1645" s="29" t="s">
        <v>2612</v>
      </c>
      <c r="D1645" s="28" t="s">
        <v>51</v>
      </c>
      <c r="E1645" s="30">
        <v>1</v>
      </c>
      <c r="F1645" s="30">
        <v>320</v>
      </c>
      <c r="G1645" s="30">
        <f t="shared" si="102"/>
        <v>400</v>
      </c>
      <c r="H1645" s="30">
        <f t="shared" si="103"/>
        <v>600</v>
      </c>
      <c r="I1645" s="212"/>
      <c r="J1645" s="212"/>
      <c r="K1645" s="212"/>
    </row>
    <row r="1646" spans="1:67" ht="15.75" customHeight="1">
      <c r="A1646" s="36">
        <v>1570</v>
      </c>
      <c r="B1646" s="28" t="s">
        <v>2613</v>
      </c>
      <c r="C1646" s="29" t="s">
        <v>2614</v>
      </c>
      <c r="D1646" s="28" t="s">
        <v>51</v>
      </c>
      <c r="E1646" s="30">
        <v>1</v>
      </c>
      <c r="F1646" s="30">
        <v>1050</v>
      </c>
      <c r="G1646" s="30">
        <f t="shared" si="102"/>
        <v>1300</v>
      </c>
      <c r="H1646" s="30">
        <f t="shared" si="103"/>
        <v>1900</v>
      </c>
      <c r="I1646" s="212"/>
      <c r="J1646" s="212"/>
      <c r="K1646" s="212"/>
    </row>
    <row r="1647" spans="1:67" s="149" customFormat="1" ht="15.75" customHeight="1">
      <c r="A1647" s="36">
        <v>1571</v>
      </c>
      <c r="B1647" s="28" t="s">
        <v>2615</v>
      </c>
      <c r="C1647" s="29" t="s">
        <v>2616</v>
      </c>
      <c r="D1647" s="28" t="s">
        <v>51</v>
      </c>
      <c r="E1647" s="30">
        <v>1</v>
      </c>
      <c r="F1647" s="30">
        <v>1000</v>
      </c>
      <c r="G1647" s="30">
        <f t="shared" si="102"/>
        <v>1200</v>
      </c>
      <c r="H1647" s="30">
        <f t="shared" si="103"/>
        <v>1800</v>
      </c>
      <c r="I1647" s="212"/>
      <c r="J1647" s="212"/>
      <c r="K1647" s="212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</row>
    <row r="1648" spans="1:67" s="149" customFormat="1" ht="15.75" customHeight="1">
      <c r="A1648" s="36">
        <v>1572</v>
      </c>
      <c r="B1648" s="28" t="s">
        <v>2617</v>
      </c>
      <c r="C1648" s="29" t="s">
        <v>2618</v>
      </c>
      <c r="D1648" s="28" t="s">
        <v>51</v>
      </c>
      <c r="E1648" s="30">
        <v>1</v>
      </c>
      <c r="F1648" s="30">
        <v>2000</v>
      </c>
      <c r="G1648" s="30">
        <f t="shared" si="102"/>
        <v>2400</v>
      </c>
      <c r="H1648" s="30">
        <f t="shared" si="103"/>
        <v>3600</v>
      </c>
      <c r="I1648" s="212"/>
      <c r="J1648" s="212"/>
      <c r="K1648" s="212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</row>
    <row r="1649" spans="1:67" s="149" customFormat="1" ht="15.75" customHeight="1">
      <c r="A1649" s="36">
        <v>1573</v>
      </c>
      <c r="B1649" s="28" t="s">
        <v>2619</v>
      </c>
      <c r="C1649" s="29" t="s">
        <v>2620</v>
      </c>
      <c r="D1649" s="28" t="s">
        <v>51</v>
      </c>
      <c r="E1649" s="30">
        <v>1</v>
      </c>
      <c r="F1649" s="30">
        <v>750</v>
      </c>
      <c r="G1649" s="30">
        <f t="shared" si="102"/>
        <v>900</v>
      </c>
      <c r="H1649" s="30">
        <f t="shared" si="103"/>
        <v>1400</v>
      </c>
      <c r="I1649" s="212"/>
      <c r="J1649" s="212"/>
      <c r="K1649" s="212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</row>
    <row r="1650" spans="1:67" ht="15.75" customHeight="1">
      <c r="A1650" s="36">
        <v>1574</v>
      </c>
      <c r="B1650" s="28" t="s">
        <v>2621</v>
      </c>
      <c r="C1650" s="29" t="s">
        <v>2622</v>
      </c>
      <c r="D1650" s="28" t="s">
        <v>61</v>
      </c>
      <c r="E1650" s="30">
        <v>1</v>
      </c>
      <c r="F1650" s="30">
        <v>20000</v>
      </c>
      <c r="G1650" s="30">
        <f t="shared" si="102"/>
        <v>24000</v>
      </c>
      <c r="H1650" s="30">
        <f t="shared" si="103"/>
        <v>36000</v>
      </c>
      <c r="I1650" s="212"/>
      <c r="J1650" s="212"/>
      <c r="K1650" s="212"/>
    </row>
    <row r="1651" spans="1:67" ht="15.75" customHeight="1">
      <c r="A1651" s="36">
        <v>1575</v>
      </c>
      <c r="B1651" s="28" t="s">
        <v>2623</v>
      </c>
      <c r="C1651" s="29" t="s">
        <v>2624</v>
      </c>
      <c r="D1651" s="28" t="s">
        <v>51</v>
      </c>
      <c r="E1651" s="30">
        <v>1</v>
      </c>
      <c r="F1651" s="30">
        <v>15750</v>
      </c>
      <c r="G1651" s="30">
        <f t="shared" si="102"/>
        <v>18900</v>
      </c>
      <c r="H1651" s="30">
        <f t="shared" si="103"/>
        <v>28400</v>
      </c>
      <c r="I1651" s="212"/>
      <c r="J1651" s="212"/>
      <c r="K1651" s="212"/>
    </row>
    <row r="1652" spans="1:67" ht="15.75" customHeight="1">
      <c r="A1652" s="36">
        <v>1576</v>
      </c>
      <c r="B1652" s="28" t="s">
        <v>2625</v>
      </c>
      <c r="C1652" s="29" t="s">
        <v>2626</v>
      </c>
      <c r="D1652" s="28" t="s">
        <v>51</v>
      </c>
      <c r="E1652" s="30">
        <v>1</v>
      </c>
      <c r="F1652" s="30">
        <v>11200</v>
      </c>
      <c r="G1652" s="30">
        <f t="shared" si="102"/>
        <v>13400</v>
      </c>
      <c r="H1652" s="30">
        <f t="shared" si="103"/>
        <v>20200</v>
      </c>
      <c r="I1652" s="212"/>
      <c r="J1652" s="212"/>
      <c r="K1652" s="212"/>
    </row>
    <row r="1653" spans="1:67" s="149" customFormat="1" ht="15.75" customHeight="1">
      <c r="A1653" s="36">
        <v>1577</v>
      </c>
      <c r="B1653" s="28" t="s">
        <v>2627</v>
      </c>
      <c r="C1653" s="29" t="s">
        <v>2628</v>
      </c>
      <c r="D1653" s="28" t="s">
        <v>271</v>
      </c>
      <c r="E1653" s="30">
        <v>1</v>
      </c>
      <c r="F1653" s="30">
        <v>5500</v>
      </c>
      <c r="G1653" s="30">
        <f t="shared" si="102"/>
        <v>6600</v>
      </c>
      <c r="H1653" s="30">
        <f t="shared" si="103"/>
        <v>9900</v>
      </c>
      <c r="I1653" s="212"/>
      <c r="J1653" s="212"/>
      <c r="K1653" s="212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</row>
    <row r="1654" spans="1:67" ht="15.75" customHeight="1">
      <c r="A1654" s="36">
        <v>1578</v>
      </c>
      <c r="B1654" s="28" t="s">
        <v>2629</v>
      </c>
      <c r="C1654" s="29" t="s">
        <v>2630</v>
      </c>
      <c r="D1654" s="28" t="s">
        <v>271</v>
      </c>
      <c r="E1654" s="30">
        <v>1</v>
      </c>
      <c r="F1654" s="30">
        <v>5500</v>
      </c>
      <c r="G1654" s="30">
        <f t="shared" si="102"/>
        <v>6600</v>
      </c>
      <c r="H1654" s="30">
        <f t="shared" si="103"/>
        <v>9900</v>
      </c>
      <c r="I1654" s="212"/>
      <c r="J1654" s="212"/>
      <c r="K1654" s="212"/>
    </row>
    <row r="1655" spans="1:67" ht="15.75" customHeight="1">
      <c r="A1655" s="36">
        <v>1579</v>
      </c>
      <c r="B1655" s="28" t="s">
        <v>2631</v>
      </c>
      <c r="C1655" s="29" t="s">
        <v>2632</v>
      </c>
      <c r="D1655" s="28" t="s">
        <v>51</v>
      </c>
      <c r="E1655" s="30">
        <v>1</v>
      </c>
      <c r="F1655" s="30">
        <v>2800</v>
      </c>
      <c r="G1655" s="30">
        <f t="shared" si="102"/>
        <v>3400</v>
      </c>
      <c r="H1655" s="30">
        <f t="shared" si="103"/>
        <v>5000</v>
      </c>
      <c r="I1655" s="212"/>
      <c r="J1655" s="212"/>
      <c r="K1655" s="212"/>
    </row>
    <row r="1656" spans="1:67" ht="15.75" customHeight="1">
      <c r="A1656" s="36">
        <v>1580</v>
      </c>
      <c r="B1656" s="28" t="s">
        <v>2633</v>
      </c>
      <c r="C1656" s="29" t="s">
        <v>2634</v>
      </c>
      <c r="D1656" s="28" t="s">
        <v>51</v>
      </c>
      <c r="E1656" s="30">
        <v>1</v>
      </c>
      <c r="F1656" s="30">
        <v>47250</v>
      </c>
      <c r="G1656" s="30">
        <f t="shared" si="102"/>
        <v>56700</v>
      </c>
      <c r="H1656" s="30">
        <f t="shared" si="103"/>
        <v>85100</v>
      </c>
      <c r="I1656" s="212"/>
      <c r="J1656" s="212"/>
      <c r="K1656" s="212"/>
    </row>
    <row r="1657" spans="1:67" ht="18.75" customHeight="1">
      <c r="A1657" s="36">
        <v>1581</v>
      </c>
      <c r="B1657" s="28" t="s">
        <v>2635</v>
      </c>
      <c r="C1657" s="29" t="s">
        <v>6527</v>
      </c>
      <c r="D1657" s="28" t="s">
        <v>51</v>
      </c>
      <c r="E1657" s="30">
        <v>1</v>
      </c>
      <c r="F1657" s="30">
        <v>36750</v>
      </c>
      <c r="G1657" s="30">
        <f t="shared" si="102"/>
        <v>44100</v>
      </c>
      <c r="H1657" s="30">
        <f t="shared" si="103"/>
        <v>66200</v>
      </c>
      <c r="I1657" s="212"/>
      <c r="J1657" s="212"/>
      <c r="K1657" s="212"/>
    </row>
    <row r="1658" spans="1:67" ht="15.75" customHeight="1">
      <c r="A1658" s="36">
        <v>1582</v>
      </c>
      <c r="B1658" s="28" t="s">
        <v>2636</v>
      </c>
      <c r="C1658" s="29" t="s">
        <v>2637</v>
      </c>
      <c r="D1658" s="28" t="s">
        <v>51</v>
      </c>
      <c r="E1658" s="30">
        <v>1</v>
      </c>
      <c r="F1658" s="30">
        <v>126000</v>
      </c>
      <c r="G1658" s="30">
        <f t="shared" si="102"/>
        <v>151200</v>
      </c>
      <c r="H1658" s="30">
        <f t="shared" si="103"/>
        <v>226800</v>
      </c>
      <c r="I1658" s="212"/>
      <c r="J1658" s="212"/>
      <c r="K1658" s="212"/>
    </row>
    <row r="1659" spans="1:67" ht="15.75" customHeight="1">
      <c r="A1659" s="36">
        <v>1583</v>
      </c>
      <c r="B1659" s="28" t="s">
        <v>2638</v>
      </c>
      <c r="C1659" s="29" t="s">
        <v>2639</v>
      </c>
      <c r="D1659" s="28" t="s">
        <v>51</v>
      </c>
      <c r="E1659" s="30">
        <v>1</v>
      </c>
      <c r="F1659" s="30">
        <v>183750</v>
      </c>
      <c r="G1659" s="30">
        <f t="shared" si="102"/>
        <v>220500</v>
      </c>
      <c r="H1659" s="30">
        <f t="shared" si="103"/>
        <v>330800</v>
      </c>
      <c r="I1659" s="212"/>
      <c r="J1659" s="212"/>
      <c r="K1659" s="212"/>
    </row>
    <row r="1660" spans="1:67" ht="15.75" customHeight="1">
      <c r="A1660" s="36">
        <v>1584</v>
      </c>
      <c r="B1660" s="28" t="s">
        <v>2640</v>
      </c>
      <c r="C1660" s="29" t="s">
        <v>6594</v>
      </c>
      <c r="D1660" s="28" t="s">
        <v>51</v>
      </c>
      <c r="E1660" s="30">
        <v>1</v>
      </c>
      <c r="F1660" s="30">
        <v>4500</v>
      </c>
      <c r="G1660" s="30">
        <f t="shared" si="102"/>
        <v>5400</v>
      </c>
      <c r="H1660" s="30">
        <f t="shared" si="103"/>
        <v>8100</v>
      </c>
      <c r="I1660" s="212"/>
      <c r="J1660" s="212"/>
      <c r="K1660" s="212"/>
    </row>
    <row r="1661" spans="1:67" ht="15.75" customHeight="1">
      <c r="A1661" s="36">
        <v>1585</v>
      </c>
      <c r="B1661" s="28" t="s">
        <v>2641</v>
      </c>
      <c r="C1661" s="29" t="s">
        <v>6595</v>
      </c>
      <c r="D1661" s="28" t="s">
        <v>51</v>
      </c>
      <c r="E1661" s="30">
        <v>1</v>
      </c>
      <c r="F1661" s="30">
        <v>6500</v>
      </c>
      <c r="G1661" s="30">
        <f t="shared" ref="G1661:G1688" si="104">ROUND(F1661*1.2,-2)</f>
        <v>7800</v>
      </c>
      <c r="H1661" s="30">
        <f t="shared" ref="H1661:H1688" si="105">ROUND(F1661*1.8,-2)</f>
        <v>11700</v>
      </c>
      <c r="I1661" s="212"/>
      <c r="J1661" s="212"/>
      <c r="K1661" s="212"/>
    </row>
    <row r="1662" spans="1:67" ht="15.75" customHeight="1">
      <c r="A1662" s="36">
        <v>1586</v>
      </c>
      <c r="B1662" s="28" t="s">
        <v>6353</v>
      </c>
      <c r="C1662" s="29" t="s">
        <v>6355</v>
      </c>
      <c r="D1662" s="28" t="s">
        <v>51</v>
      </c>
      <c r="E1662" s="30">
        <v>1</v>
      </c>
      <c r="F1662" s="30">
        <v>3500</v>
      </c>
      <c r="G1662" s="30">
        <f t="shared" si="104"/>
        <v>4200</v>
      </c>
      <c r="H1662" s="30">
        <f t="shared" si="105"/>
        <v>6300</v>
      </c>
      <c r="I1662" s="212"/>
      <c r="J1662" s="212"/>
      <c r="K1662" s="212"/>
    </row>
    <row r="1663" spans="1:67" ht="15.75" customHeight="1">
      <c r="A1663" s="36">
        <v>1587</v>
      </c>
      <c r="B1663" s="28" t="s">
        <v>6354</v>
      </c>
      <c r="C1663" s="29" t="s">
        <v>6356</v>
      </c>
      <c r="D1663" s="28" t="s">
        <v>51</v>
      </c>
      <c r="E1663" s="30">
        <v>1</v>
      </c>
      <c r="F1663" s="30">
        <v>5400</v>
      </c>
      <c r="G1663" s="30">
        <f t="shared" si="104"/>
        <v>6500</v>
      </c>
      <c r="H1663" s="30">
        <f t="shared" si="105"/>
        <v>9700</v>
      </c>
      <c r="I1663" s="212"/>
      <c r="J1663" s="212"/>
      <c r="K1663" s="212"/>
    </row>
    <row r="1664" spans="1:67" ht="15.75" customHeight="1">
      <c r="A1664" s="36">
        <v>1588</v>
      </c>
      <c r="B1664" s="28" t="s">
        <v>2642</v>
      </c>
      <c r="C1664" s="29" t="s">
        <v>2643</v>
      </c>
      <c r="D1664" s="28" t="s">
        <v>51</v>
      </c>
      <c r="E1664" s="30">
        <v>1</v>
      </c>
      <c r="F1664" s="30">
        <v>3400</v>
      </c>
      <c r="G1664" s="30">
        <f t="shared" si="104"/>
        <v>4100</v>
      </c>
      <c r="H1664" s="30">
        <f t="shared" si="105"/>
        <v>6100</v>
      </c>
      <c r="I1664" s="212"/>
      <c r="J1664" s="212"/>
      <c r="K1664" s="212"/>
    </row>
    <row r="1665" spans="1:67" ht="15.75" customHeight="1">
      <c r="A1665" s="36">
        <v>1589</v>
      </c>
      <c r="B1665" s="28" t="s">
        <v>2644</v>
      </c>
      <c r="C1665" s="29" t="s">
        <v>2645</v>
      </c>
      <c r="D1665" s="28" t="s">
        <v>51</v>
      </c>
      <c r="E1665" s="30">
        <v>1</v>
      </c>
      <c r="F1665" s="30">
        <v>530</v>
      </c>
      <c r="G1665" s="30">
        <f t="shared" si="104"/>
        <v>600</v>
      </c>
      <c r="H1665" s="30">
        <f t="shared" si="105"/>
        <v>1000</v>
      </c>
      <c r="I1665" s="212"/>
      <c r="J1665" s="212"/>
      <c r="K1665" s="212"/>
    </row>
    <row r="1666" spans="1:67" ht="15.75" customHeight="1">
      <c r="A1666" s="36">
        <v>1590</v>
      </c>
      <c r="B1666" s="28" t="s">
        <v>2646</v>
      </c>
      <c r="C1666" s="29" t="s">
        <v>2647</v>
      </c>
      <c r="D1666" s="28" t="s">
        <v>51</v>
      </c>
      <c r="E1666" s="30">
        <v>1</v>
      </c>
      <c r="F1666" s="30">
        <v>3000</v>
      </c>
      <c r="G1666" s="30">
        <f t="shared" si="104"/>
        <v>3600</v>
      </c>
      <c r="H1666" s="30">
        <f t="shared" si="105"/>
        <v>5400</v>
      </c>
      <c r="I1666" s="212"/>
      <c r="J1666" s="212"/>
      <c r="K1666" s="212"/>
    </row>
    <row r="1667" spans="1:67" ht="42" customHeight="1">
      <c r="A1667" s="36">
        <v>1591</v>
      </c>
      <c r="B1667" s="28" t="s">
        <v>2648</v>
      </c>
      <c r="C1667" s="29" t="s">
        <v>7792</v>
      </c>
      <c r="D1667" s="28" t="s">
        <v>51</v>
      </c>
      <c r="E1667" s="30">
        <v>1</v>
      </c>
      <c r="F1667" s="30">
        <v>25000</v>
      </c>
      <c r="G1667" s="30">
        <f t="shared" si="104"/>
        <v>30000</v>
      </c>
      <c r="H1667" s="30">
        <f t="shared" si="105"/>
        <v>45000</v>
      </c>
      <c r="I1667" s="212"/>
      <c r="J1667" s="212"/>
      <c r="K1667" s="212"/>
    </row>
    <row r="1668" spans="1:67" ht="15.75" customHeight="1">
      <c r="A1668" s="36">
        <v>1592</v>
      </c>
      <c r="B1668" s="28" t="s">
        <v>2649</v>
      </c>
      <c r="C1668" s="29" t="s">
        <v>2650</v>
      </c>
      <c r="D1668" s="28" t="s">
        <v>51</v>
      </c>
      <c r="E1668" s="30">
        <v>1</v>
      </c>
      <c r="F1668" s="30">
        <v>7000</v>
      </c>
      <c r="G1668" s="30">
        <f t="shared" si="104"/>
        <v>8400</v>
      </c>
      <c r="H1668" s="30">
        <f t="shared" si="105"/>
        <v>12600</v>
      </c>
      <c r="I1668" s="212"/>
      <c r="J1668" s="212"/>
      <c r="K1668" s="212"/>
    </row>
    <row r="1669" spans="1:67" ht="15.75" customHeight="1">
      <c r="A1669" s="36">
        <v>1593</v>
      </c>
      <c r="B1669" s="28" t="s">
        <v>2651</v>
      </c>
      <c r="C1669" s="29" t="s">
        <v>2652</v>
      </c>
      <c r="D1669" s="28" t="s">
        <v>51</v>
      </c>
      <c r="E1669" s="30">
        <v>1</v>
      </c>
      <c r="F1669" s="30">
        <v>8000</v>
      </c>
      <c r="G1669" s="30">
        <f t="shared" si="104"/>
        <v>9600</v>
      </c>
      <c r="H1669" s="30">
        <f t="shared" si="105"/>
        <v>14400</v>
      </c>
      <c r="I1669" s="212"/>
      <c r="J1669" s="212"/>
      <c r="K1669" s="212"/>
    </row>
    <row r="1670" spans="1:67" ht="15.75" customHeight="1">
      <c r="A1670" s="36">
        <v>1594</v>
      </c>
      <c r="B1670" s="28" t="s">
        <v>2653</v>
      </c>
      <c r="C1670" s="29" t="s">
        <v>2654</v>
      </c>
      <c r="D1670" s="28" t="s">
        <v>51</v>
      </c>
      <c r="E1670" s="30">
        <v>1</v>
      </c>
      <c r="F1670" s="30">
        <v>2600</v>
      </c>
      <c r="G1670" s="30">
        <f t="shared" si="104"/>
        <v>3100</v>
      </c>
      <c r="H1670" s="30">
        <f t="shared" si="105"/>
        <v>4700</v>
      </c>
      <c r="I1670" s="212"/>
      <c r="J1670" s="212"/>
      <c r="K1670" s="212"/>
    </row>
    <row r="1671" spans="1:67" s="125" customFormat="1" ht="33" customHeight="1">
      <c r="A1671" s="36">
        <v>1595</v>
      </c>
      <c r="B1671" s="28" t="s">
        <v>2655</v>
      </c>
      <c r="C1671" s="29" t="s">
        <v>7576</v>
      </c>
      <c r="D1671" s="28" t="s">
        <v>51</v>
      </c>
      <c r="E1671" s="30">
        <v>1</v>
      </c>
      <c r="F1671" s="30">
        <v>95550</v>
      </c>
      <c r="G1671" s="30">
        <f t="shared" si="104"/>
        <v>114700</v>
      </c>
      <c r="H1671" s="30">
        <f t="shared" si="105"/>
        <v>172000</v>
      </c>
      <c r="I1671" s="212"/>
      <c r="J1671" s="212"/>
      <c r="K1671" s="212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</row>
    <row r="1672" spans="1:67" ht="15.75" customHeight="1">
      <c r="A1672" s="36">
        <v>1596</v>
      </c>
      <c r="B1672" s="28" t="s">
        <v>2656</v>
      </c>
      <c r="C1672" s="29" t="s">
        <v>2657</v>
      </c>
      <c r="D1672" s="28" t="s">
        <v>51</v>
      </c>
      <c r="E1672" s="30">
        <v>1</v>
      </c>
      <c r="F1672" s="30">
        <v>2100</v>
      </c>
      <c r="G1672" s="30">
        <f t="shared" si="104"/>
        <v>2500</v>
      </c>
      <c r="H1672" s="30">
        <f t="shared" si="105"/>
        <v>3800</v>
      </c>
      <c r="I1672" s="212"/>
      <c r="J1672" s="212"/>
      <c r="K1672" s="212"/>
    </row>
    <row r="1673" spans="1:67" ht="15.75" customHeight="1">
      <c r="A1673" s="36">
        <v>1597</v>
      </c>
      <c r="B1673" s="28" t="s">
        <v>2658</v>
      </c>
      <c r="C1673" s="29" t="s">
        <v>2659</v>
      </c>
      <c r="D1673" s="28" t="s">
        <v>51</v>
      </c>
      <c r="E1673" s="30">
        <v>1</v>
      </c>
      <c r="F1673" s="30">
        <v>12600</v>
      </c>
      <c r="G1673" s="30">
        <f t="shared" si="104"/>
        <v>15100</v>
      </c>
      <c r="H1673" s="30">
        <f t="shared" si="105"/>
        <v>22700</v>
      </c>
      <c r="I1673" s="212"/>
      <c r="J1673" s="212"/>
      <c r="K1673" s="212"/>
    </row>
    <row r="1674" spans="1:67" ht="15.75" customHeight="1">
      <c r="A1674" s="36">
        <v>1598</v>
      </c>
      <c r="B1674" s="28" t="s">
        <v>2660</v>
      </c>
      <c r="C1674" s="29" t="s">
        <v>2661</v>
      </c>
      <c r="D1674" s="28" t="s">
        <v>51</v>
      </c>
      <c r="E1674" s="30">
        <v>1</v>
      </c>
      <c r="F1674" s="30">
        <v>1100</v>
      </c>
      <c r="G1674" s="30">
        <f t="shared" si="104"/>
        <v>1300</v>
      </c>
      <c r="H1674" s="30">
        <f t="shared" si="105"/>
        <v>2000</v>
      </c>
      <c r="I1674" s="212"/>
      <c r="J1674" s="212"/>
      <c r="K1674" s="212"/>
    </row>
    <row r="1675" spans="1:67" ht="15.75" customHeight="1">
      <c r="A1675" s="36">
        <v>1599</v>
      </c>
      <c r="B1675" s="28" t="s">
        <v>2662</v>
      </c>
      <c r="C1675" s="29" t="s">
        <v>2663</v>
      </c>
      <c r="D1675" s="28" t="s">
        <v>51</v>
      </c>
      <c r="E1675" s="30">
        <v>1</v>
      </c>
      <c r="F1675" s="30">
        <v>2625</v>
      </c>
      <c r="G1675" s="30">
        <f t="shared" si="104"/>
        <v>3200</v>
      </c>
      <c r="H1675" s="30">
        <f t="shared" si="105"/>
        <v>4700</v>
      </c>
      <c r="I1675" s="212"/>
      <c r="J1675" s="212"/>
      <c r="K1675" s="212"/>
    </row>
    <row r="1676" spans="1:67" ht="15.75" customHeight="1">
      <c r="A1676" s="36">
        <v>1600</v>
      </c>
      <c r="B1676" s="28" t="s">
        <v>2664</v>
      </c>
      <c r="C1676" s="29" t="s">
        <v>2665</v>
      </c>
      <c r="D1676" s="28" t="s">
        <v>51</v>
      </c>
      <c r="E1676" s="30">
        <v>1</v>
      </c>
      <c r="F1676" s="30">
        <v>1600</v>
      </c>
      <c r="G1676" s="30">
        <f t="shared" si="104"/>
        <v>1900</v>
      </c>
      <c r="H1676" s="30">
        <f t="shared" si="105"/>
        <v>2900</v>
      </c>
      <c r="I1676" s="212"/>
      <c r="J1676" s="212"/>
      <c r="K1676" s="212"/>
    </row>
    <row r="1677" spans="1:67" s="149" customFormat="1" ht="15.75" customHeight="1">
      <c r="A1677" s="36">
        <v>1601</v>
      </c>
      <c r="B1677" s="28" t="s">
        <v>2666</v>
      </c>
      <c r="C1677" s="29" t="s">
        <v>2667</v>
      </c>
      <c r="D1677" s="28" t="s">
        <v>271</v>
      </c>
      <c r="E1677" s="30">
        <v>1</v>
      </c>
      <c r="F1677" s="30">
        <v>910</v>
      </c>
      <c r="G1677" s="30">
        <f t="shared" si="104"/>
        <v>1100</v>
      </c>
      <c r="H1677" s="30">
        <f t="shared" si="105"/>
        <v>1600</v>
      </c>
      <c r="I1677" s="212"/>
      <c r="J1677" s="212"/>
      <c r="K1677" s="212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</row>
    <row r="1678" spans="1:67" ht="15.75" customHeight="1">
      <c r="A1678" s="36">
        <v>1602</v>
      </c>
      <c r="B1678" s="28" t="s">
        <v>2668</v>
      </c>
      <c r="C1678" s="29" t="s">
        <v>2669</v>
      </c>
      <c r="D1678" s="28" t="s">
        <v>51</v>
      </c>
      <c r="E1678" s="30">
        <v>1</v>
      </c>
      <c r="F1678" s="30">
        <v>2100</v>
      </c>
      <c r="G1678" s="30">
        <f t="shared" si="104"/>
        <v>2500</v>
      </c>
      <c r="H1678" s="30">
        <f t="shared" si="105"/>
        <v>3800</v>
      </c>
      <c r="I1678" s="212"/>
      <c r="J1678" s="212"/>
      <c r="K1678" s="212"/>
    </row>
    <row r="1679" spans="1:67" ht="15.75" customHeight="1">
      <c r="A1679" s="36">
        <v>1603</v>
      </c>
      <c r="B1679" s="28" t="s">
        <v>2670</v>
      </c>
      <c r="C1679" s="29" t="s">
        <v>2671</v>
      </c>
      <c r="D1679" s="28" t="s">
        <v>128</v>
      </c>
      <c r="E1679" s="30">
        <v>1</v>
      </c>
      <c r="F1679" s="30">
        <v>15750</v>
      </c>
      <c r="G1679" s="30">
        <f t="shared" si="104"/>
        <v>18900</v>
      </c>
      <c r="H1679" s="30">
        <f t="shared" si="105"/>
        <v>28400</v>
      </c>
      <c r="I1679" s="212"/>
      <c r="J1679" s="212"/>
      <c r="K1679" s="212"/>
    </row>
    <row r="1680" spans="1:67" s="14" customFormat="1" ht="31.5" customHeight="1">
      <c r="A1680" s="36">
        <v>1604</v>
      </c>
      <c r="B1680" s="58" t="s">
        <v>2672</v>
      </c>
      <c r="C1680" s="54" t="s">
        <v>2673</v>
      </c>
      <c r="D1680" s="58" t="s">
        <v>51</v>
      </c>
      <c r="E1680" s="59">
        <v>1</v>
      </c>
      <c r="F1680" s="30">
        <v>26250</v>
      </c>
      <c r="G1680" s="30">
        <f t="shared" si="104"/>
        <v>31500</v>
      </c>
      <c r="H1680" s="30">
        <f t="shared" si="105"/>
        <v>47300</v>
      </c>
      <c r="I1680" s="212"/>
      <c r="J1680" s="212"/>
      <c r="K1680" s="212"/>
    </row>
    <row r="1681" spans="1:67" s="14" customFormat="1" ht="19.5" customHeight="1">
      <c r="A1681" s="36">
        <v>1605</v>
      </c>
      <c r="B1681" s="58" t="s">
        <v>2674</v>
      </c>
      <c r="C1681" s="54" t="s">
        <v>2675</v>
      </c>
      <c r="D1681" s="58" t="s">
        <v>51</v>
      </c>
      <c r="E1681" s="59">
        <v>1</v>
      </c>
      <c r="F1681" s="30">
        <v>36750</v>
      </c>
      <c r="G1681" s="30">
        <f t="shared" si="104"/>
        <v>44100</v>
      </c>
      <c r="H1681" s="30">
        <f t="shared" si="105"/>
        <v>66200</v>
      </c>
      <c r="I1681" s="212"/>
      <c r="J1681" s="212"/>
      <c r="K1681" s="212"/>
    </row>
    <row r="1682" spans="1:67" s="14" customFormat="1" ht="30.75" customHeight="1">
      <c r="A1682" s="36">
        <v>1606</v>
      </c>
      <c r="B1682" s="58" t="s">
        <v>2676</v>
      </c>
      <c r="C1682" s="54" t="s">
        <v>2677</v>
      </c>
      <c r="D1682" s="58" t="s">
        <v>51</v>
      </c>
      <c r="E1682" s="59">
        <v>1</v>
      </c>
      <c r="F1682" s="30">
        <v>17850</v>
      </c>
      <c r="G1682" s="30">
        <f t="shared" si="104"/>
        <v>21400</v>
      </c>
      <c r="H1682" s="30">
        <f t="shared" si="105"/>
        <v>32100</v>
      </c>
      <c r="I1682" s="212"/>
      <c r="J1682" s="212"/>
      <c r="K1682" s="212"/>
    </row>
    <row r="1683" spans="1:67" s="14" customFormat="1" ht="31.5" customHeight="1">
      <c r="A1683" s="36">
        <v>1607</v>
      </c>
      <c r="B1683" s="58" t="s">
        <v>2678</v>
      </c>
      <c r="C1683" s="54" t="s">
        <v>2679</v>
      </c>
      <c r="D1683" s="58" t="s">
        <v>51</v>
      </c>
      <c r="E1683" s="59">
        <v>1</v>
      </c>
      <c r="F1683" s="30">
        <v>26250</v>
      </c>
      <c r="G1683" s="30">
        <f t="shared" si="104"/>
        <v>31500</v>
      </c>
      <c r="H1683" s="30">
        <f t="shared" si="105"/>
        <v>47300</v>
      </c>
      <c r="I1683" s="212"/>
      <c r="J1683" s="212"/>
      <c r="K1683" s="212"/>
    </row>
    <row r="1684" spans="1:67" s="14" customFormat="1" ht="31.5" customHeight="1">
      <c r="A1684" s="36">
        <v>1608</v>
      </c>
      <c r="B1684" s="58" t="s">
        <v>2680</v>
      </c>
      <c r="C1684" s="54" t="s">
        <v>2681</v>
      </c>
      <c r="D1684" s="58" t="s">
        <v>51</v>
      </c>
      <c r="E1684" s="59">
        <v>1</v>
      </c>
      <c r="F1684" s="30">
        <v>26250</v>
      </c>
      <c r="G1684" s="30">
        <f t="shared" si="104"/>
        <v>31500</v>
      </c>
      <c r="H1684" s="30">
        <f t="shared" si="105"/>
        <v>47300</v>
      </c>
      <c r="I1684" s="212"/>
      <c r="J1684" s="212"/>
      <c r="K1684" s="212"/>
    </row>
    <row r="1685" spans="1:67" s="152" customFormat="1" ht="20.25" customHeight="1">
      <c r="A1685" s="36">
        <v>1609</v>
      </c>
      <c r="B1685" s="58" t="s">
        <v>7714</v>
      </c>
      <c r="C1685" s="198" t="s">
        <v>7712</v>
      </c>
      <c r="D1685" s="28" t="s">
        <v>51</v>
      </c>
      <c r="E1685" s="59">
        <v>1</v>
      </c>
      <c r="F1685" s="30">
        <v>25000</v>
      </c>
      <c r="G1685" s="30">
        <f t="shared" si="104"/>
        <v>30000</v>
      </c>
      <c r="H1685" s="30">
        <f t="shared" si="105"/>
        <v>45000</v>
      </c>
      <c r="I1685" s="212"/>
      <c r="J1685" s="212"/>
      <c r="K1685" s="212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</row>
    <row r="1686" spans="1:67" s="152" customFormat="1" ht="20.25" customHeight="1">
      <c r="A1686" s="36">
        <v>1610</v>
      </c>
      <c r="B1686" s="58" t="s">
        <v>7715</v>
      </c>
      <c r="C1686" s="198" t="s">
        <v>7713</v>
      </c>
      <c r="D1686" s="28" t="s">
        <v>51</v>
      </c>
      <c r="E1686" s="59">
        <v>1</v>
      </c>
      <c r="F1686" s="30">
        <v>35000</v>
      </c>
      <c r="G1686" s="30">
        <f t="shared" si="104"/>
        <v>42000</v>
      </c>
      <c r="H1686" s="30">
        <f t="shared" si="105"/>
        <v>63000</v>
      </c>
      <c r="I1686" s="212"/>
      <c r="J1686" s="212"/>
      <c r="K1686" s="212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</row>
    <row r="1687" spans="1:67" s="152" customFormat="1" ht="20.25" customHeight="1">
      <c r="A1687" s="36">
        <v>1611</v>
      </c>
      <c r="B1687" s="28" t="s">
        <v>7843</v>
      </c>
      <c r="C1687" s="198" t="s">
        <v>7840</v>
      </c>
      <c r="D1687" s="28" t="s">
        <v>51</v>
      </c>
      <c r="E1687" s="59">
        <v>1</v>
      </c>
      <c r="F1687" s="30">
        <v>38000</v>
      </c>
      <c r="G1687" s="30">
        <f t="shared" si="104"/>
        <v>45600</v>
      </c>
      <c r="H1687" s="30">
        <f t="shared" si="105"/>
        <v>68400</v>
      </c>
      <c r="I1687" s="212"/>
      <c r="J1687" s="212"/>
      <c r="K1687" s="212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</row>
    <row r="1688" spans="1:67" s="152" customFormat="1" ht="20.25" customHeight="1">
      <c r="A1688" s="36">
        <v>1612</v>
      </c>
      <c r="B1688" s="58" t="s">
        <v>7842</v>
      </c>
      <c r="C1688" s="198" t="s">
        <v>7841</v>
      </c>
      <c r="D1688" s="28" t="s">
        <v>51</v>
      </c>
      <c r="E1688" s="59">
        <v>1</v>
      </c>
      <c r="F1688" s="30">
        <v>50000</v>
      </c>
      <c r="G1688" s="30">
        <f t="shared" si="104"/>
        <v>60000</v>
      </c>
      <c r="H1688" s="30">
        <f t="shared" si="105"/>
        <v>90000</v>
      </c>
      <c r="I1688" s="212"/>
      <c r="J1688" s="212"/>
      <c r="K1688" s="212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</row>
    <row r="1689" spans="1:67" s="11" customFormat="1" ht="15.75" customHeight="1">
      <c r="A1689" s="25"/>
      <c r="B1689" s="25"/>
      <c r="C1689" s="26" t="s">
        <v>2682</v>
      </c>
      <c r="D1689" s="25"/>
      <c r="E1689" s="27"/>
      <c r="F1689" s="27"/>
      <c r="G1689" s="41"/>
      <c r="H1689" s="41"/>
      <c r="I1689" s="212"/>
      <c r="J1689" s="212"/>
      <c r="K1689" s="212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  <c r="BK1689" s="10"/>
      <c r="BL1689" s="10"/>
      <c r="BM1689" s="10"/>
      <c r="BN1689" s="10"/>
      <c r="BO1689" s="10"/>
    </row>
    <row r="1690" spans="1:67" s="149" customFormat="1" ht="15.75" customHeight="1">
      <c r="A1690" s="36">
        <v>1613</v>
      </c>
      <c r="B1690" s="28" t="s">
        <v>2683</v>
      </c>
      <c r="C1690" s="29" t="s">
        <v>2684</v>
      </c>
      <c r="D1690" s="28" t="s">
        <v>51</v>
      </c>
      <c r="E1690" s="30">
        <v>1</v>
      </c>
      <c r="F1690" s="30">
        <v>1200</v>
      </c>
      <c r="G1690" s="30">
        <f t="shared" ref="G1690:G1720" si="106">ROUND(F1690*1.2,-2)</f>
        <v>1400</v>
      </c>
      <c r="H1690" s="30">
        <f t="shared" ref="H1690:H1720" si="107">ROUND(F1690*1.8,-2)</f>
        <v>2200</v>
      </c>
      <c r="I1690" s="212"/>
      <c r="J1690" s="212"/>
      <c r="K1690" s="212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</row>
    <row r="1691" spans="1:67" s="149" customFormat="1" ht="15.75" customHeight="1">
      <c r="A1691" s="36">
        <v>1614</v>
      </c>
      <c r="B1691" s="28" t="s">
        <v>2685</v>
      </c>
      <c r="C1691" s="29" t="s">
        <v>7788</v>
      </c>
      <c r="D1691" s="28" t="s">
        <v>51</v>
      </c>
      <c r="E1691" s="30">
        <v>1</v>
      </c>
      <c r="F1691" s="30">
        <v>1400</v>
      </c>
      <c r="G1691" s="30">
        <f t="shared" si="106"/>
        <v>1700</v>
      </c>
      <c r="H1691" s="30">
        <f t="shared" si="107"/>
        <v>2500</v>
      </c>
      <c r="I1691" s="212"/>
      <c r="J1691" s="212"/>
      <c r="K1691" s="212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</row>
    <row r="1692" spans="1:67" s="149" customFormat="1" ht="15.75" customHeight="1">
      <c r="A1692" s="36">
        <v>1615</v>
      </c>
      <c r="B1692" s="28" t="s">
        <v>2686</v>
      </c>
      <c r="C1692" s="29" t="s">
        <v>2687</v>
      </c>
      <c r="D1692" s="28" t="s">
        <v>51</v>
      </c>
      <c r="E1692" s="30">
        <v>1</v>
      </c>
      <c r="F1692" s="30">
        <v>1200</v>
      </c>
      <c r="G1692" s="30">
        <f t="shared" si="106"/>
        <v>1400</v>
      </c>
      <c r="H1692" s="30">
        <f t="shared" si="107"/>
        <v>2200</v>
      </c>
      <c r="I1692" s="212"/>
      <c r="J1692" s="212"/>
      <c r="K1692" s="212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</row>
    <row r="1693" spans="1:67" s="149" customFormat="1" ht="15.75" customHeight="1">
      <c r="A1693" s="36">
        <v>1616</v>
      </c>
      <c r="B1693" s="28" t="s">
        <v>2688</v>
      </c>
      <c r="C1693" s="29" t="s">
        <v>2689</v>
      </c>
      <c r="D1693" s="28" t="s">
        <v>51</v>
      </c>
      <c r="E1693" s="30">
        <v>1</v>
      </c>
      <c r="F1693" s="30">
        <v>1200</v>
      </c>
      <c r="G1693" s="30">
        <f t="shared" si="106"/>
        <v>1400</v>
      </c>
      <c r="H1693" s="30">
        <f t="shared" si="107"/>
        <v>2200</v>
      </c>
      <c r="I1693" s="212"/>
      <c r="J1693" s="212"/>
      <c r="K1693" s="212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</row>
    <row r="1694" spans="1:67" s="149" customFormat="1" ht="15.75" customHeight="1">
      <c r="A1694" s="36">
        <v>1617</v>
      </c>
      <c r="B1694" s="28" t="s">
        <v>2690</v>
      </c>
      <c r="C1694" s="29" t="s">
        <v>2691</v>
      </c>
      <c r="D1694" s="28" t="s">
        <v>51</v>
      </c>
      <c r="E1694" s="30">
        <v>1</v>
      </c>
      <c r="F1694" s="30">
        <v>1200</v>
      </c>
      <c r="G1694" s="30">
        <f t="shared" si="106"/>
        <v>1400</v>
      </c>
      <c r="H1694" s="30">
        <f t="shared" si="107"/>
        <v>2200</v>
      </c>
      <c r="I1694" s="212"/>
      <c r="J1694" s="212"/>
      <c r="K1694" s="212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</row>
    <row r="1695" spans="1:67" s="149" customFormat="1" ht="15.75" customHeight="1">
      <c r="A1695" s="36">
        <v>1618</v>
      </c>
      <c r="B1695" s="28" t="s">
        <v>2692</v>
      </c>
      <c r="C1695" s="29" t="s">
        <v>2693</v>
      </c>
      <c r="D1695" s="28" t="s">
        <v>51</v>
      </c>
      <c r="E1695" s="30">
        <v>1</v>
      </c>
      <c r="F1695" s="30">
        <v>1200</v>
      </c>
      <c r="G1695" s="30">
        <f t="shared" si="106"/>
        <v>1400</v>
      </c>
      <c r="H1695" s="30">
        <f t="shared" si="107"/>
        <v>2200</v>
      </c>
      <c r="I1695" s="212"/>
      <c r="J1695" s="212"/>
      <c r="K1695" s="212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</row>
    <row r="1696" spans="1:67" ht="15.75" customHeight="1">
      <c r="A1696" s="36">
        <v>1619</v>
      </c>
      <c r="B1696" s="28" t="s">
        <v>2694</v>
      </c>
      <c r="C1696" s="29" t="s">
        <v>2695</v>
      </c>
      <c r="D1696" s="28" t="s">
        <v>51</v>
      </c>
      <c r="E1696" s="30">
        <v>1</v>
      </c>
      <c r="F1696" s="30">
        <v>550</v>
      </c>
      <c r="G1696" s="30">
        <f t="shared" si="106"/>
        <v>700</v>
      </c>
      <c r="H1696" s="30">
        <f t="shared" si="107"/>
        <v>1000</v>
      </c>
      <c r="I1696" s="212"/>
      <c r="J1696" s="212"/>
      <c r="K1696" s="212"/>
    </row>
    <row r="1697" spans="1:67" s="149" customFormat="1" ht="15.75" customHeight="1">
      <c r="A1697" s="36">
        <v>1620</v>
      </c>
      <c r="B1697" s="28" t="s">
        <v>2696</v>
      </c>
      <c r="C1697" s="29" t="s">
        <v>2697</v>
      </c>
      <c r="D1697" s="28" t="s">
        <v>51</v>
      </c>
      <c r="E1697" s="30">
        <v>1</v>
      </c>
      <c r="F1697" s="30">
        <v>1200</v>
      </c>
      <c r="G1697" s="30">
        <f t="shared" si="106"/>
        <v>1400</v>
      </c>
      <c r="H1697" s="30">
        <f t="shared" si="107"/>
        <v>2200</v>
      </c>
      <c r="I1697" s="212"/>
      <c r="J1697" s="212"/>
      <c r="K1697" s="212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</row>
    <row r="1698" spans="1:67" s="149" customFormat="1" ht="33.75" customHeight="1">
      <c r="A1698" s="36">
        <v>1621</v>
      </c>
      <c r="B1698" s="28" t="s">
        <v>2698</v>
      </c>
      <c r="C1698" s="29" t="s">
        <v>2699</v>
      </c>
      <c r="D1698" s="28" t="s">
        <v>51</v>
      </c>
      <c r="E1698" s="30">
        <v>1</v>
      </c>
      <c r="F1698" s="30">
        <v>1200</v>
      </c>
      <c r="G1698" s="30">
        <f t="shared" si="106"/>
        <v>1400</v>
      </c>
      <c r="H1698" s="30">
        <f t="shared" si="107"/>
        <v>2200</v>
      </c>
      <c r="I1698" s="212"/>
      <c r="J1698" s="212"/>
      <c r="K1698" s="212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</row>
    <row r="1699" spans="1:67" s="149" customFormat="1" ht="31">
      <c r="A1699" s="36">
        <v>1622</v>
      </c>
      <c r="B1699" s="28" t="s">
        <v>2700</v>
      </c>
      <c r="C1699" s="29" t="s">
        <v>2701</v>
      </c>
      <c r="D1699" s="28" t="s">
        <v>51</v>
      </c>
      <c r="E1699" s="30">
        <v>1</v>
      </c>
      <c r="F1699" s="30">
        <v>1400</v>
      </c>
      <c r="G1699" s="30">
        <f t="shared" si="106"/>
        <v>1700</v>
      </c>
      <c r="H1699" s="30">
        <f t="shared" si="107"/>
        <v>2500</v>
      </c>
      <c r="I1699" s="212"/>
      <c r="J1699" s="212"/>
      <c r="K1699" s="212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</row>
    <row r="1700" spans="1:67" ht="15.75" customHeight="1">
      <c r="A1700" s="36">
        <v>1623</v>
      </c>
      <c r="B1700" s="28" t="s">
        <v>2702</v>
      </c>
      <c r="C1700" s="29" t="s">
        <v>2703</v>
      </c>
      <c r="D1700" s="28" t="s">
        <v>51</v>
      </c>
      <c r="E1700" s="30">
        <v>1</v>
      </c>
      <c r="F1700" s="30">
        <v>1600</v>
      </c>
      <c r="G1700" s="30">
        <f t="shared" si="106"/>
        <v>1900</v>
      </c>
      <c r="H1700" s="30">
        <f t="shared" si="107"/>
        <v>2900</v>
      </c>
      <c r="I1700" s="212"/>
      <c r="J1700" s="212"/>
      <c r="K1700" s="212"/>
    </row>
    <row r="1701" spans="1:67" s="149" customFormat="1" ht="31">
      <c r="A1701" s="36">
        <v>1624</v>
      </c>
      <c r="B1701" s="28" t="s">
        <v>2704</v>
      </c>
      <c r="C1701" s="29" t="s">
        <v>2705</v>
      </c>
      <c r="D1701" s="28" t="s">
        <v>51</v>
      </c>
      <c r="E1701" s="30">
        <v>1</v>
      </c>
      <c r="F1701" s="30">
        <v>1200</v>
      </c>
      <c r="G1701" s="30">
        <f t="shared" si="106"/>
        <v>1400</v>
      </c>
      <c r="H1701" s="30">
        <f t="shared" si="107"/>
        <v>2200</v>
      </c>
      <c r="I1701" s="212"/>
      <c r="J1701" s="212"/>
      <c r="K1701" s="212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</row>
    <row r="1702" spans="1:67" ht="15.75" customHeight="1">
      <c r="A1702" s="36">
        <v>1625</v>
      </c>
      <c r="B1702" s="28" t="s">
        <v>2706</v>
      </c>
      <c r="C1702" s="29" t="s">
        <v>2707</v>
      </c>
      <c r="D1702" s="28" t="s">
        <v>51</v>
      </c>
      <c r="E1702" s="30">
        <v>1</v>
      </c>
      <c r="F1702" s="30">
        <v>840</v>
      </c>
      <c r="G1702" s="30">
        <f t="shared" si="106"/>
        <v>1000</v>
      </c>
      <c r="H1702" s="30">
        <f t="shared" si="107"/>
        <v>1500</v>
      </c>
      <c r="I1702" s="212"/>
      <c r="J1702" s="212"/>
      <c r="K1702" s="212"/>
    </row>
    <row r="1703" spans="1:67" ht="15.75" customHeight="1">
      <c r="A1703" s="36">
        <v>1626</v>
      </c>
      <c r="B1703" s="28" t="s">
        <v>2708</v>
      </c>
      <c r="C1703" s="29" t="s">
        <v>2709</v>
      </c>
      <c r="D1703" s="28" t="s">
        <v>51</v>
      </c>
      <c r="E1703" s="30">
        <v>1</v>
      </c>
      <c r="F1703" s="30">
        <v>740</v>
      </c>
      <c r="G1703" s="30">
        <f t="shared" si="106"/>
        <v>900</v>
      </c>
      <c r="H1703" s="30">
        <f t="shared" si="107"/>
        <v>1300</v>
      </c>
      <c r="I1703" s="212"/>
      <c r="J1703" s="212"/>
      <c r="K1703" s="212"/>
    </row>
    <row r="1704" spans="1:67" s="149" customFormat="1" ht="15.75" customHeight="1">
      <c r="A1704" s="36">
        <v>1627</v>
      </c>
      <c r="B1704" s="28" t="s">
        <v>2710</v>
      </c>
      <c r="C1704" s="29" t="s">
        <v>2711</v>
      </c>
      <c r="D1704" s="28" t="s">
        <v>51</v>
      </c>
      <c r="E1704" s="30">
        <v>1</v>
      </c>
      <c r="F1704" s="30">
        <v>1100</v>
      </c>
      <c r="G1704" s="30">
        <f t="shared" si="106"/>
        <v>1300</v>
      </c>
      <c r="H1704" s="30">
        <f t="shared" si="107"/>
        <v>2000</v>
      </c>
      <c r="I1704" s="212"/>
      <c r="J1704" s="212"/>
      <c r="K1704" s="212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</row>
    <row r="1705" spans="1:67" s="149" customFormat="1" ht="15.75" customHeight="1">
      <c r="A1705" s="36">
        <v>1628</v>
      </c>
      <c r="B1705" s="28" t="s">
        <v>2712</v>
      </c>
      <c r="C1705" s="29" t="s">
        <v>2713</v>
      </c>
      <c r="D1705" s="28" t="s">
        <v>51</v>
      </c>
      <c r="E1705" s="30">
        <v>1</v>
      </c>
      <c r="F1705" s="30">
        <v>3000</v>
      </c>
      <c r="G1705" s="30">
        <f t="shared" si="106"/>
        <v>3600</v>
      </c>
      <c r="H1705" s="30">
        <f t="shared" si="107"/>
        <v>5400</v>
      </c>
      <c r="I1705" s="212"/>
      <c r="J1705" s="212"/>
      <c r="K1705" s="212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</row>
    <row r="1706" spans="1:67" ht="15.75" customHeight="1">
      <c r="A1706" s="36">
        <v>1629</v>
      </c>
      <c r="B1706" s="28" t="s">
        <v>2714</v>
      </c>
      <c r="C1706" s="29" t="s">
        <v>2715</v>
      </c>
      <c r="D1706" s="28" t="s">
        <v>51</v>
      </c>
      <c r="E1706" s="30">
        <v>1</v>
      </c>
      <c r="F1706" s="30">
        <v>1000</v>
      </c>
      <c r="G1706" s="30">
        <f t="shared" si="106"/>
        <v>1200</v>
      </c>
      <c r="H1706" s="30">
        <f t="shared" si="107"/>
        <v>1800</v>
      </c>
      <c r="I1706" s="212"/>
      <c r="J1706" s="212"/>
      <c r="K1706" s="212"/>
    </row>
    <row r="1707" spans="1:67" ht="15.75" customHeight="1">
      <c r="A1707" s="36">
        <v>1630</v>
      </c>
      <c r="B1707" s="28" t="s">
        <v>2716</v>
      </c>
      <c r="C1707" s="29" t="s">
        <v>2717</v>
      </c>
      <c r="D1707" s="28" t="s">
        <v>51</v>
      </c>
      <c r="E1707" s="30">
        <v>1</v>
      </c>
      <c r="F1707" s="30">
        <v>1000</v>
      </c>
      <c r="G1707" s="30">
        <f t="shared" si="106"/>
        <v>1200</v>
      </c>
      <c r="H1707" s="30">
        <f t="shared" si="107"/>
        <v>1800</v>
      </c>
      <c r="I1707" s="212"/>
      <c r="J1707" s="212"/>
      <c r="K1707" s="212"/>
    </row>
    <row r="1708" spans="1:67" ht="15.75" customHeight="1">
      <c r="A1708" s="36">
        <v>1631</v>
      </c>
      <c r="B1708" s="28" t="s">
        <v>2718</v>
      </c>
      <c r="C1708" s="29" t="s">
        <v>2719</v>
      </c>
      <c r="D1708" s="28" t="s">
        <v>51</v>
      </c>
      <c r="E1708" s="30">
        <v>1</v>
      </c>
      <c r="F1708" s="30">
        <v>900</v>
      </c>
      <c r="G1708" s="30">
        <f t="shared" si="106"/>
        <v>1100</v>
      </c>
      <c r="H1708" s="30">
        <f t="shared" si="107"/>
        <v>1600</v>
      </c>
      <c r="I1708" s="212"/>
      <c r="J1708" s="212"/>
      <c r="K1708" s="212"/>
    </row>
    <row r="1709" spans="1:67" ht="15.75" customHeight="1">
      <c r="A1709" s="36">
        <v>1632</v>
      </c>
      <c r="B1709" s="28" t="s">
        <v>2720</v>
      </c>
      <c r="C1709" s="29" t="s">
        <v>2721</v>
      </c>
      <c r="D1709" s="28" t="s">
        <v>51</v>
      </c>
      <c r="E1709" s="30">
        <v>1</v>
      </c>
      <c r="F1709" s="30">
        <v>840</v>
      </c>
      <c r="G1709" s="30">
        <f t="shared" si="106"/>
        <v>1000</v>
      </c>
      <c r="H1709" s="30">
        <f t="shared" si="107"/>
        <v>1500</v>
      </c>
      <c r="I1709" s="212"/>
      <c r="J1709" s="212"/>
      <c r="K1709" s="212"/>
    </row>
    <row r="1710" spans="1:67" s="149" customFormat="1" ht="15.75" customHeight="1">
      <c r="A1710" s="36">
        <v>1633</v>
      </c>
      <c r="B1710" s="28" t="s">
        <v>2722</v>
      </c>
      <c r="C1710" s="29" t="s">
        <v>2723</v>
      </c>
      <c r="D1710" s="28" t="s">
        <v>51</v>
      </c>
      <c r="E1710" s="30">
        <v>1</v>
      </c>
      <c r="F1710" s="30">
        <v>700</v>
      </c>
      <c r="G1710" s="30">
        <f t="shared" si="106"/>
        <v>800</v>
      </c>
      <c r="H1710" s="30">
        <f t="shared" si="107"/>
        <v>1300</v>
      </c>
      <c r="I1710" s="212"/>
      <c r="J1710" s="212"/>
      <c r="K1710" s="212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</row>
    <row r="1711" spans="1:67" ht="15.75" customHeight="1">
      <c r="A1711" s="36">
        <v>1634</v>
      </c>
      <c r="B1711" s="28" t="s">
        <v>5860</v>
      </c>
      <c r="C1711" s="29" t="s">
        <v>5835</v>
      </c>
      <c r="D1711" s="28" t="s">
        <v>51</v>
      </c>
      <c r="E1711" s="30">
        <v>1</v>
      </c>
      <c r="F1711" s="30">
        <v>700</v>
      </c>
      <c r="G1711" s="30">
        <f t="shared" si="106"/>
        <v>800</v>
      </c>
      <c r="H1711" s="30">
        <f t="shared" si="107"/>
        <v>1300</v>
      </c>
      <c r="I1711" s="212"/>
      <c r="J1711" s="212"/>
      <c r="K1711" s="212"/>
    </row>
    <row r="1712" spans="1:67" s="149" customFormat="1" ht="15.75" customHeight="1">
      <c r="A1712" s="36">
        <v>1635</v>
      </c>
      <c r="B1712" s="28" t="s">
        <v>2724</v>
      </c>
      <c r="C1712" s="29" t="s">
        <v>2725</v>
      </c>
      <c r="D1712" s="28" t="s">
        <v>51</v>
      </c>
      <c r="E1712" s="30">
        <v>1</v>
      </c>
      <c r="F1712" s="30">
        <v>1200</v>
      </c>
      <c r="G1712" s="30">
        <f t="shared" si="106"/>
        <v>1400</v>
      </c>
      <c r="H1712" s="30">
        <f t="shared" si="107"/>
        <v>2200</v>
      </c>
      <c r="I1712" s="212"/>
      <c r="J1712" s="212"/>
      <c r="K1712" s="212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</row>
    <row r="1713" spans="1:67" ht="15.75" customHeight="1">
      <c r="A1713" s="36">
        <v>1636</v>
      </c>
      <c r="B1713" s="28" t="s">
        <v>2726</v>
      </c>
      <c r="C1713" s="29" t="s">
        <v>2727</v>
      </c>
      <c r="D1713" s="28" t="s">
        <v>51</v>
      </c>
      <c r="E1713" s="30">
        <v>1</v>
      </c>
      <c r="F1713" s="30">
        <v>840</v>
      </c>
      <c r="G1713" s="30">
        <f t="shared" si="106"/>
        <v>1000</v>
      </c>
      <c r="H1713" s="30">
        <f t="shared" si="107"/>
        <v>1500</v>
      </c>
      <c r="I1713" s="212"/>
      <c r="J1713" s="212"/>
      <c r="K1713" s="212"/>
    </row>
    <row r="1714" spans="1:67" s="149" customFormat="1" ht="15.75" customHeight="1">
      <c r="A1714" s="36">
        <v>1637</v>
      </c>
      <c r="B1714" s="28" t="s">
        <v>2728</v>
      </c>
      <c r="C1714" s="29" t="s">
        <v>2729</v>
      </c>
      <c r="D1714" s="28" t="s">
        <v>51</v>
      </c>
      <c r="E1714" s="30">
        <v>1</v>
      </c>
      <c r="F1714" s="30">
        <v>1000</v>
      </c>
      <c r="G1714" s="30">
        <f t="shared" si="106"/>
        <v>1200</v>
      </c>
      <c r="H1714" s="30">
        <f t="shared" si="107"/>
        <v>1800</v>
      </c>
      <c r="I1714" s="212"/>
      <c r="J1714" s="212"/>
      <c r="K1714" s="212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</row>
    <row r="1715" spans="1:67" ht="15.75" customHeight="1">
      <c r="A1715" s="36">
        <v>1638</v>
      </c>
      <c r="B1715" s="28" t="s">
        <v>2730</v>
      </c>
      <c r="C1715" s="29" t="s">
        <v>2731</v>
      </c>
      <c r="D1715" s="28" t="s">
        <v>51</v>
      </c>
      <c r="E1715" s="30">
        <v>1</v>
      </c>
      <c r="F1715" s="30">
        <v>260</v>
      </c>
      <c r="G1715" s="30">
        <f t="shared" si="106"/>
        <v>300</v>
      </c>
      <c r="H1715" s="30">
        <f t="shared" si="107"/>
        <v>500</v>
      </c>
      <c r="I1715" s="212"/>
      <c r="J1715" s="212"/>
      <c r="K1715" s="212"/>
    </row>
    <row r="1716" spans="1:67" s="149" customFormat="1" ht="15.75" customHeight="1">
      <c r="A1716" s="36">
        <v>1639</v>
      </c>
      <c r="B1716" s="28" t="s">
        <v>2732</v>
      </c>
      <c r="C1716" s="29" t="s">
        <v>2733</v>
      </c>
      <c r="D1716" s="28" t="s">
        <v>51</v>
      </c>
      <c r="E1716" s="30">
        <v>1</v>
      </c>
      <c r="F1716" s="30">
        <v>1200</v>
      </c>
      <c r="G1716" s="30">
        <f t="shared" si="106"/>
        <v>1400</v>
      </c>
      <c r="H1716" s="30">
        <f t="shared" si="107"/>
        <v>2200</v>
      </c>
      <c r="I1716" s="212"/>
      <c r="J1716" s="212"/>
      <c r="K1716" s="212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</row>
    <row r="1717" spans="1:67" s="149" customFormat="1" ht="15.75" customHeight="1">
      <c r="A1717" s="36">
        <v>1640</v>
      </c>
      <c r="B1717" s="28" t="s">
        <v>2734</v>
      </c>
      <c r="C1717" s="29" t="s">
        <v>2735</v>
      </c>
      <c r="D1717" s="28" t="s">
        <v>51</v>
      </c>
      <c r="E1717" s="30">
        <v>1</v>
      </c>
      <c r="F1717" s="30">
        <v>1200</v>
      </c>
      <c r="G1717" s="30">
        <f t="shared" si="106"/>
        <v>1400</v>
      </c>
      <c r="H1717" s="30">
        <f t="shared" si="107"/>
        <v>2200</v>
      </c>
      <c r="I1717" s="212"/>
      <c r="J1717" s="212"/>
      <c r="K1717" s="212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</row>
    <row r="1718" spans="1:67" ht="15.75" customHeight="1">
      <c r="A1718" s="36">
        <v>1641</v>
      </c>
      <c r="B1718" s="28" t="s">
        <v>2736</v>
      </c>
      <c r="C1718" s="29" t="s">
        <v>2737</v>
      </c>
      <c r="D1718" s="28" t="s">
        <v>128</v>
      </c>
      <c r="E1718" s="30">
        <v>1</v>
      </c>
      <c r="F1718" s="30">
        <v>5250</v>
      </c>
      <c r="G1718" s="30">
        <f t="shared" si="106"/>
        <v>6300</v>
      </c>
      <c r="H1718" s="30">
        <f t="shared" si="107"/>
        <v>9500</v>
      </c>
      <c r="I1718" s="212"/>
      <c r="J1718" s="212"/>
      <c r="K1718" s="212"/>
    </row>
    <row r="1719" spans="1:67" s="149" customFormat="1" ht="17.25" customHeight="1">
      <c r="A1719" s="36">
        <v>1642</v>
      </c>
      <c r="B1719" s="28" t="s">
        <v>2738</v>
      </c>
      <c r="C1719" s="29" t="s">
        <v>2739</v>
      </c>
      <c r="D1719" s="28" t="s">
        <v>51</v>
      </c>
      <c r="E1719" s="30">
        <v>1</v>
      </c>
      <c r="F1719" s="30">
        <v>1000</v>
      </c>
      <c r="G1719" s="30">
        <f t="shared" si="106"/>
        <v>1200</v>
      </c>
      <c r="H1719" s="30">
        <f t="shared" si="107"/>
        <v>1800</v>
      </c>
      <c r="I1719" s="212"/>
      <c r="J1719" s="212"/>
      <c r="K1719" s="212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</row>
    <row r="1720" spans="1:67" s="149" customFormat="1" ht="17.25" customHeight="1">
      <c r="A1720" s="36">
        <v>1643</v>
      </c>
      <c r="B1720" s="28" t="s">
        <v>6357</v>
      </c>
      <c r="C1720" s="29" t="s">
        <v>6358</v>
      </c>
      <c r="D1720" s="28" t="s">
        <v>51</v>
      </c>
      <c r="E1720" s="30">
        <v>1</v>
      </c>
      <c r="F1720" s="30">
        <v>500</v>
      </c>
      <c r="G1720" s="30">
        <f t="shared" si="106"/>
        <v>600</v>
      </c>
      <c r="H1720" s="30">
        <f t="shared" si="107"/>
        <v>900</v>
      </c>
      <c r="I1720" s="212"/>
      <c r="J1720" s="212"/>
      <c r="K1720" s="212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</row>
    <row r="1721" spans="1:67" s="11" customFormat="1" ht="15.75" customHeight="1">
      <c r="A1721" s="25"/>
      <c r="B1721" s="25"/>
      <c r="C1721" s="26" t="s">
        <v>2740</v>
      </c>
      <c r="D1721" s="25"/>
      <c r="E1721" s="27"/>
      <c r="F1721" s="27"/>
      <c r="G1721" s="41"/>
      <c r="H1721" s="41"/>
      <c r="I1721" s="212"/>
      <c r="J1721" s="212"/>
      <c r="K1721" s="212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  <c r="BK1721" s="10"/>
      <c r="BL1721" s="10"/>
      <c r="BM1721" s="10"/>
      <c r="BN1721" s="10"/>
      <c r="BO1721" s="10"/>
    </row>
    <row r="1722" spans="1:67" ht="15.75" customHeight="1">
      <c r="A1722" s="36">
        <v>1644</v>
      </c>
      <c r="B1722" s="28" t="s">
        <v>2741</v>
      </c>
      <c r="C1722" s="29" t="s">
        <v>2742</v>
      </c>
      <c r="D1722" s="28" t="s">
        <v>51</v>
      </c>
      <c r="E1722" s="30">
        <v>1</v>
      </c>
      <c r="F1722" s="30">
        <v>10400</v>
      </c>
      <c r="G1722" s="30">
        <f t="shared" ref="G1722:G1739" si="108">ROUND(F1722*1.2,-2)</f>
        <v>12500</v>
      </c>
      <c r="H1722" s="30">
        <f t="shared" ref="H1722:H1739" si="109">ROUND(F1722*1.8,-2)</f>
        <v>18700</v>
      </c>
      <c r="I1722" s="212"/>
      <c r="J1722" s="212"/>
      <c r="K1722" s="212"/>
    </row>
    <row r="1723" spans="1:67" s="149" customFormat="1" ht="15.75" customHeight="1">
      <c r="A1723" s="36">
        <v>1645</v>
      </c>
      <c r="B1723" s="28" t="s">
        <v>2743</v>
      </c>
      <c r="C1723" s="29" t="s">
        <v>2744</v>
      </c>
      <c r="D1723" s="28" t="s">
        <v>51</v>
      </c>
      <c r="E1723" s="30">
        <v>1</v>
      </c>
      <c r="F1723" s="30">
        <v>19000</v>
      </c>
      <c r="G1723" s="30">
        <f t="shared" si="108"/>
        <v>22800</v>
      </c>
      <c r="H1723" s="30">
        <f t="shared" si="109"/>
        <v>34200</v>
      </c>
      <c r="I1723" s="212"/>
      <c r="J1723" s="212"/>
      <c r="K1723" s="212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</row>
    <row r="1724" spans="1:67" s="149" customFormat="1" ht="15.75" customHeight="1">
      <c r="A1724" s="36">
        <v>1646</v>
      </c>
      <c r="B1724" s="28" t="s">
        <v>2745</v>
      </c>
      <c r="C1724" s="29" t="s">
        <v>2746</v>
      </c>
      <c r="D1724" s="28" t="s">
        <v>51</v>
      </c>
      <c r="E1724" s="30">
        <v>1</v>
      </c>
      <c r="F1724" s="51">
        <v>34600</v>
      </c>
      <c r="G1724" s="30">
        <f t="shared" si="108"/>
        <v>41500</v>
      </c>
      <c r="H1724" s="30">
        <f t="shared" si="109"/>
        <v>62300</v>
      </c>
      <c r="I1724" s="212"/>
      <c r="J1724" s="212"/>
      <c r="K1724" s="212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</row>
    <row r="1725" spans="1:67" ht="15.75" customHeight="1">
      <c r="A1725" s="36">
        <v>1647</v>
      </c>
      <c r="B1725" s="28" t="s">
        <v>2747</v>
      </c>
      <c r="C1725" s="29" t="s">
        <v>2748</v>
      </c>
      <c r="D1725" s="28" t="s">
        <v>51</v>
      </c>
      <c r="E1725" s="30">
        <v>1</v>
      </c>
      <c r="F1725" s="30">
        <v>15000</v>
      </c>
      <c r="G1725" s="30">
        <f t="shared" si="108"/>
        <v>18000</v>
      </c>
      <c r="H1725" s="30">
        <f t="shared" si="109"/>
        <v>27000</v>
      </c>
      <c r="I1725" s="212"/>
      <c r="J1725" s="212"/>
      <c r="K1725" s="212"/>
    </row>
    <row r="1726" spans="1:67" ht="15.75" customHeight="1">
      <c r="A1726" s="36">
        <v>1648</v>
      </c>
      <c r="B1726" s="28" t="s">
        <v>2749</v>
      </c>
      <c r="C1726" s="29" t="s">
        <v>2750</v>
      </c>
      <c r="D1726" s="28" t="s">
        <v>51</v>
      </c>
      <c r="E1726" s="30">
        <v>1</v>
      </c>
      <c r="F1726" s="30">
        <v>5250</v>
      </c>
      <c r="G1726" s="30">
        <f t="shared" si="108"/>
        <v>6300</v>
      </c>
      <c r="H1726" s="30">
        <f t="shared" si="109"/>
        <v>9500</v>
      </c>
      <c r="I1726" s="212"/>
      <c r="J1726" s="212"/>
      <c r="K1726" s="212"/>
    </row>
    <row r="1727" spans="1:67" s="149" customFormat="1" ht="15.75" customHeight="1">
      <c r="A1727" s="36">
        <v>1649</v>
      </c>
      <c r="B1727" s="28" t="s">
        <v>2751</v>
      </c>
      <c r="C1727" s="29" t="s">
        <v>2752</v>
      </c>
      <c r="D1727" s="28" t="s">
        <v>51</v>
      </c>
      <c r="E1727" s="30">
        <v>1</v>
      </c>
      <c r="F1727" s="30">
        <v>4250</v>
      </c>
      <c r="G1727" s="30">
        <f t="shared" si="108"/>
        <v>5100</v>
      </c>
      <c r="H1727" s="30">
        <f t="shared" si="109"/>
        <v>7700</v>
      </c>
      <c r="I1727" s="212"/>
      <c r="J1727" s="212"/>
      <c r="K1727" s="212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</row>
    <row r="1728" spans="1:67" ht="15.75" customHeight="1">
      <c r="A1728" s="36">
        <v>1650</v>
      </c>
      <c r="B1728" s="28" t="s">
        <v>6745</v>
      </c>
      <c r="C1728" s="29" t="s">
        <v>6729</v>
      </c>
      <c r="D1728" s="30" t="s">
        <v>51</v>
      </c>
      <c r="E1728" s="30">
        <v>1</v>
      </c>
      <c r="F1728" s="30">
        <v>20000</v>
      </c>
      <c r="G1728" s="30">
        <f t="shared" si="108"/>
        <v>24000</v>
      </c>
      <c r="H1728" s="30">
        <f t="shared" si="109"/>
        <v>36000</v>
      </c>
      <c r="I1728" s="212"/>
      <c r="J1728" s="212"/>
      <c r="K1728" s="212"/>
    </row>
    <row r="1729" spans="1:67" ht="15.75" customHeight="1">
      <c r="A1729" s="36">
        <v>1651</v>
      </c>
      <c r="B1729" s="28" t="s">
        <v>2753</v>
      </c>
      <c r="C1729" s="29" t="s">
        <v>2754</v>
      </c>
      <c r="D1729" s="28" t="s">
        <v>51</v>
      </c>
      <c r="E1729" s="30">
        <v>1</v>
      </c>
      <c r="F1729" s="30">
        <v>3300</v>
      </c>
      <c r="G1729" s="30">
        <f t="shared" si="108"/>
        <v>4000</v>
      </c>
      <c r="H1729" s="30">
        <f t="shared" si="109"/>
        <v>5900</v>
      </c>
      <c r="I1729" s="212"/>
      <c r="J1729" s="212"/>
      <c r="K1729" s="212"/>
    </row>
    <row r="1730" spans="1:67" ht="15.75" customHeight="1">
      <c r="A1730" s="36">
        <v>1652</v>
      </c>
      <c r="B1730" s="28" t="s">
        <v>2755</v>
      </c>
      <c r="C1730" s="29" t="s">
        <v>2756</v>
      </c>
      <c r="D1730" s="28" t="s">
        <v>51</v>
      </c>
      <c r="E1730" s="30">
        <v>1</v>
      </c>
      <c r="F1730" s="30">
        <v>7350</v>
      </c>
      <c r="G1730" s="30">
        <f t="shared" si="108"/>
        <v>8800</v>
      </c>
      <c r="H1730" s="30">
        <f t="shared" si="109"/>
        <v>13200</v>
      </c>
      <c r="I1730" s="212"/>
      <c r="J1730" s="212"/>
      <c r="K1730" s="212"/>
    </row>
    <row r="1731" spans="1:67" s="149" customFormat="1" ht="15.75" customHeight="1">
      <c r="A1731" s="36">
        <v>1653</v>
      </c>
      <c r="B1731" s="28" t="s">
        <v>2757</v>
      </c>
      <c r="C1731" s="29" t="s">
        <v>2758</v>
      </c>
      <c r="D1731" s="28" t="s">
        <v>51</v>
      </c>
      <c r="E1731" s="30">
        <v>1</v>
      </c>
      <c r="F1731" s="30">
        <v>6800</v>
      </c>
      <c r="G1731" s="30">
        <f t="shared" si="108"/>
        <v>8200</v>
      </c>
      <c r="H1731" s="30">
        <f t="shared" si="109"/>
        <v>12200</v>
      </c>
      <c r="I1731" s="212"/>
      <c r="J1731" s="212"/>
      <c r="K1731" s="212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</row>
    <row r="1732" spans="1:67" s="149" customFormat="1" ht="15.75" customHeight="1">
      <c r="A1732" s="36">
        <v>1654</v>
      </c>
      <c r="B1732" s="28" t="s">
        <v>2759</v>
      </c>
      <c r="C1732" s="29" t="s">
        <v>2760</v>
      </c>
      <c r="D1732" s="28" t="s">
        <v>51</v>
      </c>
      <c r="E1732" s="30">
        <v>1</v>
      </c>
      <c r="F1732" s="30">
        <v>9600</v>
      </c>
      <c r="G1732" s="30">
        <f t="shared" si="108"/>
        <v>11500</v>
      </c>
      <c r="H1732" s="30">
        <f t="shared" si="109"/>
        <v>17300</v>
      </c>
      <c r="I1732" s="212"/>
      <c r="J1732" s="212"/>
      <c r="K1732" s="212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</row>
    <row r="1733" spans="1:67" s="149" customFormat="1" ht="15.75" customHeight="1">
      <c r="A1733" s="36">
        <v>1655</v>
      </c>
      <c r="B1733" s="28" t="s">
        <v>2761</v>
      </c>
      <c r="C1733" s="29" t="s">
        <v>2762</v>
      </c>
      <c r="D1733" s="28" t="s">
        <v>51</v>
      </c>
      <c r="E1733" s="30">
        <v>1</v>
      </c>
      <c r="F1733" s="30">
        <v>5150</v>
      </c>
      <c r="G1733" s="30">
        <f t="shared" si="108"/>
        <v>6200</v>
      </c>
      <c r="H1733" s="30">
        <f t="shared" si="109"/>
        <v>9300</v>
      </c>
      <c r="I1733" s="212"/>
      <c r="J1733" s="212"/>
      <c r="K1733" s="212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</row>
    <row r="1734" spans="1:67" s="149" customFormat="1" ht="15.75" customHeight="1">
      <c r="A1734" s="36">
        <v>1656</v>
      </c>
      <c r="B1734" s="28" t="s">
        <v>2763</v>
      </c>
      <c r="C1734" s="29" t="s">
        <v>2764</v>
      </c>
      <c r="D1734" s="28" t="s">
        <v>51</v>
      </c>
      <c r="E1734" s="30">
        <v>1</v>
      </c>
      <c r="F1734" s="30">
        <v>12000</v>
      </c>
      <c r="G1734" s="30">
        <f t="shared" si="108"/>
        <v>14400</v>
      </c>
      <c r="H1734" s="30">
        <f t="shared" si="109"/>
        <v>21600</v>
      </c>
      <c r="I1734" s="212"/>
      <c r="J1734" s="212"/>
      <c r="K1734" s="212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</row>
    <row r="1735" spans="1:67" ht="15.75" customHeight="1">
      <c r="A1735" s="36">
        <v>1657</v>
      </c>
      <c r="B1735" s="28" t="s">
        <v>2765</v>
      </c>
      <c r="C1735" s="29" t="s">
        <v>2766</v>
      </c>
      <c r="D1735" s="28" t="s">
        <v>51</v>
      </c>
      <c r="E1735" s="30">
        <v>1</v>
      </c>
      <c r="F1735" s="30">
        <v>16700</v>
      </c>
      <c r="G1735" s="30">
        <f t="shared" si="108"/>
        <v>20000</v>
      </c>
      <c r="H1735" s="30">
        <f t="shared" si="109"/>
        <v>30100</v>
      </c>
      <c r="I1735" s="212"/>
      <c r="J1735" s="212"/>
      <c r="K1735" s="212"/>
    </row>
    <row r="1736" spans="1:67" ht="15.75" customHeight="1">
      <c r="A1736" s="36">
        <v>1658</v>
      </c>
      <c r="B1736" s="28" t="s">
        <v>2767</v>
      </c>
      <c r="C1736" s="29" t="s">
        <v>2768</v>
      </c>
      <c r="D1736" s="28" t="s">
        <v>51</v>
      </c>
      <c r="E1736" s="30">
        <v>1</v>
      </c>
      <c r="F1736" s="30">
        <v>11200</v>
      </c>
      <c r="G1736" s="30">
        <f t="shared" si="108"/>
        <v>13400</v>
      </c>
      <c r="H1736" s="30">
        <f t="shared" si="109"/>
        <v>20200</v>
      </c>
      <c r="I1736" s="212"/>
      <c r="J1736" s="212"/>
      <c r="K1736" s="212"/>
    </row>
    <row r="1737" spans="1:67" ht="15.75" customHeight="1">
      <c r="A1737" s="36">
        <v>1659</v>
      </c>
      <c r="B1737" s="28" t="s">
        <v>2769</v>
      </c>
      <c r="C1737" s="29" t="s">
        <v>2770</v>
      </c>
      <c r="D1737" s="28" t="s">
        <v>51</v>
      </c>
      <c r="E1737" s="30">
        <v>1</v>
      </c>
      <c r="F1737" s="30">
        <v>10000</v>
      </c>
      <c r="G1737" s="30">
        <f t="shared" si="108"/>
        <v>12000</v>
      </c>
      <c r="H1737" s="30">
        <f t="shared" si="109"/>
        <v>18000</v>
      </c>
      <c r="I1737" s="212"/>
      <c r="J1737" s="212"/>
      <c r="K1737" s="212"/>
    </row>
    <row r="1738" spans="1:67" ht="15.75" customHeight="1">
      <c r="A1738" s="36">
        <v>1660</v>
      </c>
      <c r="B1738" s="28" t="s">
        <v>2771</v>
      </c>
      <c r="C1738" s="29" t="s">
        <v>2772</v>
      </c>
      <c r="D1738" s="28" t="s">
        <v>51</v>
      </c>
      <c r="E1738" s="30">
        <v>1</v>
      </c>
      <c r="F1738" s="30">
        <v>22000</v>
      </c>
      <c r="G1738" s="30">
        <f t="shared" si="108"/>
        <v>26400</v>
      </c>
      <c r="H1738" s="30">
        <f t="shared" si="109"/>
        <v>39600</v>
      </c>
      <c r="I1738" s="212"/>
      <c r="J1738" s="212"/>
      <c r="K1738" s="212"/>
    </row>
    <row r="1739" spans="1:67" ht="15.75" customHeight="1">
      <c r="A1739" s="36">
        <v>1661</v>
      </c>
      <c r="B1739" s="28" t="s">
        <v>2773</v>
      </c>
      <c r="C1739" s="29" t="s">
        <v>2774</v>
      </c>
      <c r="D1739" s="28" t="s">
        <v>51</v>
      </c>
      <c r="E1739" s="30">
        <v>1</v>
      </c>
      <c r="F1739" s="30">
        <v>22500</v>
      </c>
      <c r="G1739" s="30">
        <f t="shared" si="108"/>
        <v>27000</v>
      </c>
      <c r="H1739" s="30">
        <f t="shared" si="109"/>
        <v>40500</v>
      </c>
      <c r="I1739" s="212"/>
      <c r="J1739" s="212"/>
      <c r="K1739" s="212"/>
    </row>
    <row r="1740" spans="1:67" s="11" customFormat="1" ht="15.75" customHeight="1">
      <c r="A1740" s="25"/>
      <c r="B1740" s="25"/>
      <c r="C1740" s="26" t="s">
        <v>2775</v>
      </c>
      <c r="D1740" s="25"/>
      <c r="E1740" s="27"/>
      <c r="F1740" s="27"/>
      <c r="G1740" s="41"/>
      <c r="H1740" s="41"/>
      <c r="I1740" s="212"/>
      <c r="J1740" s="212"/>
      <c r="K1740" s="212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  <c r="BK1740" s="10"/>
      <c r="BL1740" s="10"/>
      <c r="BM1740" s="10"/>
      <c r="BN1740" s="10"/>
      <c r="BO1740" s="10"/>
    </row>
    <row r="1741" spans="1:67" s="12" customFormat="1" ht="15.75" customHeight="1">
      <c r="A1741" s="32"/>
      <c r="B1741" s="32"/>
      <c r="C1741" s="33" t="s">
        <v>2776</v>
      </c>
      <c r="D1741" s="32"/>
      <c r="E1741" s="34"/>
      <c r="F1741" s="34"/>
      <c r="G1741" s="44"/>
      <c r="H1741" s="44"/>
      <c r="I1741" s="212"/>
      <c r="J1741" s="212"/>
      <c r="K1741" s="212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  <c r="BK1741" s="10"/>
      <c r="BL1741" s="10"/>
      <c r="BM1741" s="10"/>
      <c r="BN1741" s="10"/>
      <c r="BO1741" s="10"/>
    </row>
    <row r="1742" spans="1:67" s="149" customFormat="1" ht="15.75" customHeight="1">
      <c r="A1742" s="36">
        <v>1662</v>
      </c>
      <c r="B1742" s="28" t="s">
        <v>2777</v>
      </c>
      <c r="C1742" s="29" t="s">
        <v>2778</v>
      </c>
      <c r="D1742" s="28" t="s">
        <v>271</v>
      </c>
      <c r="E1742" s="30">
        <v>1</v>
      </c>
      <c r="F1742" s="30">
        <v>55000</v>
      </c>
      <c r="G1742" s="30">
        <f t="shared" ref="G1742:G1749" si="110">ROUND(F1742*1.2,-2)</f>
        <v>66000</v>
      </c>
      <c r="H1742" s="30">
        <f t="shared" ref="H1742:H1749" si="111">ROUND(F1742*1.8,-2)</f>
        <v>99000</v>
      </c>
      <c r="I1742" s="212"/>
      <c r="J1742" s="212"/>
      <c r="K1742" s="212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</row>
    <row r="1743" spans="1:67" s="149" customFormat="1" ht="15.75" customHeight="1">
      <c r="A1743" s="36">
        <v>1663</v>
      </c>
      <c r="B1743" s="28" t="s">
        <v>2779</v>
      </c>
      <c r="C1743" s="29" t="s">
        <v>2780</v>
      </c>
      <c r="D1743" s="28" t="s">
        <v>51</v>
      </c>
      <c r="E1743" s="30">
        <v>1</v>
      </c>
      <c r="F1743" s="30">
        <v>70000</v>
      </c>
      <c r="G1743" s="30">
        <f t="shared" si="110"/>
        <v>84000</v>
      </c>
      <c r="H1743" s="30">
        <f t="shared" si="111"/>
        <v>126000</v>
      </c>
      <c r="I1743" s="212"/>
      <c r="J1743" s="212"/>
      <c r="K1743" s="212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</row>
    <row r="1744" spans="1:67" s="149" customFormat="1" ht="15.75" customHeight="1">
      <c r="A1744" s="36">
        <v>1664</v>
      </c>
      <c r="B1744" s="28" t="s">
        <v>2781</v>
      </c>
      <c r="C1744" s="29" t="s">
        <v>2782</v>
      </c>
      <c r="D1744" s="28" t="s">
        <v>271</v>
      </c>
      <c r="E1744" s="30">
        <v>1</v>
      </c>
      <c r="F1744" s="30">
        <v>10000</v>
      </c>
      <c r="G1744" s="30">
        <f t="shared" si="110"/>
        <v>12000</v>
      </c>
      <c r="H1744" s="30">
        <f t="shared" si="111"/>
        <v>18000</v>
      </c>
      <c r="I1744" s="212"/>
      <c r="J1744" s="212"/>
      <c r="K1744" s="212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</row>
    <row r="1745" spans="1:67" ht="15.75" customHeight="1">
      <c r="A1745" s="36">
        <v>1665</v>
      </c>
      <c r="B1745" s="28" t="s">
        <v>2783</v>
      </c>
      <c r="C1745" s="29" t="s">
        <v>2784</v>
      </c>
      <c r="D1745" s="28" t="s">
        <v>271</v>
      </c>
      <c r="E1745" s="30">
        <v>1</v>
      </c>
      <c r="F1745" s="30">
        <v>6000</v>
      </c>
      <c r="G1745" s="30">
        <f t="shared" si="110"/>
        <v>7200</v>
      </c>
      <c r="H1745" s="30">
        <f t="shared" si="111"/>
        <v>10800</v>
      </c>
      <c r="I1745" s="212"/>
      <c r="J1745" s="212"/>
      <c r="K1745" s="212"/>
    </row>
    <row r="1746" spans="1:67" s="149" customFormat="1" ht="15.75" customHeight="1">
      <c r="A1746" s="36">
        <v>1666</v>
      </c>
      <c r="B1746" s="28" t="s">
        <v>2785</v>
      </c>
      <c r="C1746" s="29" t="s">
        <v>2786</v>
      </c>
      <c r="D1746" s="28" t="s">
        <v>271</v>
      </c>
      <c r="E1746" s="30">
        <v>1</v>
      </c>
      <c r="F1746" s="30">
        <v>7000</v>
      </c>
      <c r="G1746" s="30">
        <f t="shared" si="110"/>
        <v>8400</v>
      </c>
      <c r="H1746" s="30">
        <f t="shared" si="111"/>
        <v>12600</v>
      </c>
      <c r="I1746" s="212"/>
      <c r="J1746" s="212"/>
      <c r="K1746" s="212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</row>
    <row r="1747" spans="1:67" s="149" customFormat="1" ht="15.75" customHeight="1">
      <c r="A1747" s="36">
        <v>1667</v>
      </c>
      <c r="B1747" s="28" t="s">
        <v>2787</v>
      </c>
      <c r="C1747" s="29" t="s">
        <v>2788</v>
      </c>
      <c r="D1747" s="28" t="s">
        <v>271</v>
      </c>
      <c r="E1747" s="30">
        <v>1</v>
      </c>
      <c r="F1747" s="30">
        <v>12000</v>
      </c>
      <c r="G1747" s="30">
        <f t="shared" si="110"/>
        <v>14400</v>
      </c>
      <c r="H1747" s="30">
        <f t="shared" si="111"/>
        <v>21600</v>
      </c>
      <c r="I1747" s="212"/>
      <c r="J1747" s="212"/>
      <c r="K1747" s="212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</row>
    <row r="1748" spans="1:67" s="149" customFormat="1" ht="15.75" customHeight="1">
      <c r="A1748" s="36">
        <v>1668</v>
      </c>
      <c r="B1748" s="28" t="s">
        <v>2789</v>
      </c>
      <c r="C1748" s="29" t="s">
        <v>2790</v>
      </c>
      <c r="D1748" s="28" t="s">
        <v>271</v>
      </c>
      <c r="E1748" s="30">
        <v>1</v>
      </c>
      <c r="F1748" s="30">
        <v>25000</v>
      </c>
      <c r="G1748" s="30">
        <f t="shared" si="110"/>
        <v>30000</v>
      </c>
      <c r="H1748" s="30">
        <f t="shared" si="111"/>
        <v>45000</v>
      </c>
      <c r="I1748" s="212"/>
      <c r="J1748" s="212"/>
      <c r="K1748" s="212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</row>
    <row r="1749" spans="1:67" s="149" customFormat="1" ht="15.75" customHeight="1">
      <c r="A1749" s="36">
        <v>1669</v>
      </c>
      <c r="B1749" s="28" t="s">
        <v>2791</v>
      </c>
      <c r="C1749" s="29" t="s">
        <v>2792</v>
      </c>
      <c r="D1749" s="28" t="s">
        <v>271</v>
      </c>
      <c r="E1749" s="30">
        <v>1</v>
      </c>
      <c r="F1749" s="30">
        <v>35000</v>
      </c>
      <c r="G1749" s="30">
        <f t="shared" si="110"/>
        <v>42000</v>
      </c>
      <c r="H1749" s="30">
        <f t="shared" si="111"/>
        <v>63000</v>
      </c>
      <c r="I1749" s="212"/>
      <c r="J1749" s="212"/>
      <c r="K1749" s="212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</row>
    <row r="1750" spans="1:67" s="12" customFormat="1" ht="15.75" customHeight="1">
      <c r="A1750" s="32"/>
      <c r="B1750" s="32"/>
      <c r="C1750" s="33" t="s">
        <v>2793</v>
      </c>
      <c r="D1750" s="32"/>
      <c r="E1750" s="34"/>
      <c r="F1750" s="34"/>
      <c r="G1750" s="44"/>
      <c r="H1750" s="44"/>
      <c r="I1750" s="212"/>
      <c r="J1750" s="212"/>
      <c r="K1750" s="212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  <c r="BK1750" s="10"/>
      <c r="BL1750" s="10"/>
      <c r="BM1750" s="10"/>
      <c r="BN1750" s="10"/>
      <c r="BO1750" s="10"/>
    </row>
    <row r="1751" spans="1:67" s="149" customFormat="1" ht="15.75" customHeight="1">
      <c r="A1751" s="36">
        <v>1670</v>
      </c>
      <c r="B1751" s="28" t="s">
        <v>2794</v>
      </c>
      <c r="C1751" s="29" t="s">
        <v>2795</v>
      </c>
      <c r="D1751" s="28" t="s">
        <v>271</v>
      </c>
      <c r="E1751" s="30">
        <v>1</v>
      </c>
      <c r="F1751" s="30">
        <v>3500</v>
      </c>
      <c r="G1751" s="30">
        <f t="shared" ref="G1751:G1768" si="112">ROUND(F1751*1.2,-2)</f>
        <v>4200</v>
      </c>
      <c r="H1751" s="30">
        <f t="shared" ref="H1751:H1768" si="113">ROUND(F1751*1.8,-2)</f>
        <v>6300</v>
      </c>
      <c r="I1751" s="212"/>
      <c r="J1751" s="212"/>
      <c r="K1751" s="212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</row>
    <row r="1752" spans="1:67" ht="15.75" customHeight="1">
      <c r="A1752" s="36">
        <v>1671</v>
      </c>
      <c r="B1752" s="28" t="s">
        <v>2796</v>
      </c>
      <c r="C1752" s="29" t="s">
        <v>2797</v>
      </c>
      <c r="D1752" s="28" t="s">
        <v>271</v>
      </c>
      <c r="E1752" s="30">
        <v>1</v>
      </c>
      <c r="F1752" s="30">
        <v>2300</v>
      </c>
      <c r="G1752" s="30">
        <f t="shared" si="112"/>
        <v>2800</v>
      </c>
      <c r="H1752" s="30">
        <f t="shared" si="113"/>
        <v>4100</v>
      </c>
      <c r="I1752" s="212"/>
      <c r="J1752" s="212"/>
      <c r="K1752" s="212"/>
    </row>
    <row r="1753" spans="1:67" ht="15.75" customHeight="1">
      <c r="A1753" s="36">
        <v>1672</v>
      </c>
      <c r="B1753" s="28" t="s">
        <v>2798</v>
      </c>
      <c r="C1753" s="29" t="s">
        <v>2799</v>
      </c>
      <c r="D1753" s="28" t="s">
        <v>271</v>
      </c>
      <c r="E1753" s="30">
        <v>1</v>
      </c>
      <c r="F1753" s="30">
        <v>2600</v>
      </c>
      <c r="G1753" s="30">
        <f t="shared" si="112"/>
        <v>3100</v>
      </c>
      <c r="H1753" s="30">
        <f t="shared" si="113"/>
        <v>4700</v>
      </c>
      <c r="I1753" s="212"/>
      <c r="J1753" s="212"/>
      <c r="K1753" s="212"/>
    </row>
    <row r="1754" spans="1:67" s="149" customFormat="1">
      <c r="A1754" s="36">
        <v>1673</v>
      </c>
      <c r="B1754" s="28" t="s">
        <v>2800</v>
      </c>
      <c r="C1754" s="29" t="s">
        <v>2801</v>
      </c>
      <c r="D1754" s="28" t="s">
        <v>271</v>
      </c>
      <c r="E1754" s="30">
        <v>1</v>
      </c>
      <c r="F1754" s="30">
        <v>1950</v>
      </c>
      <c r="G1754" s="30">
        <f t="shared" si="112"/>
        <v>2300</v>
      </c>
      <c r="H1754" s="30">
        <f t="shared" si="113"/>
        <v>3500</v>
      </c>
      <c r="I1754" s="212"/>
      <c r="J1754" s="212"/>
      <c r="K1754" s="212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</row>
    <row r="1755" spans="1:67" ht="31.5" customHeight="1">
      <c r="A1755" s="36">
        <v>1674</v>
      </c>
      <c r="B1755" s="28" t="s">
        <v>2802</v>
      </c>
      <c r="C1755" s="29" t="s">
        <v>2803</v>
      </c>
      <c r="D1755" s="28" t="s">
        <v>271</v>
      </c>
      <c r="E1755" s="30">
        <v>1</v>
      </c>
      <c r="F1755" s="30">
        <v>1400</v>
      </c>
      <c r="G1755" s="30">
        <f t="shared" si="112"/>
        <v>1700</v>
      </c>
      <c r="H1755" s="30">
        <f t="shared" si="113"/>
        <v>2500</v>
      </c>
      <c r="I1755" s="212"/>
      <c r="J1755" s="212"/>
      <c r="K1755" s="212"/>
    </row>
    <row r="1756" spans="1:67" ht="31.5" customHeight="1">
      <c r="A1756" s="36">
        <v>1675</v>
      </c>
      <c r="B1756" s="28" t="s">
        <v>2804</v>
      </c>
      <c r="C1756" s="29" t="s">
        <v>2805</v>
      </c>
      <c r="D1756" s="28" t="s">
        <v>271</v>
      </c>
      <c r="E1756" s="30">
        <v>1</v>
      </c>
      <c r="F1756" s="30">
        <v>7350</v>
      </c>
      <c r="G1756" s="30">
        <f t="shared" si="112"/>
        <v>8800</v>
      </c>
      <c r="H1756" s="30">
        <f t="shared" si="113"/>
        <v>13200</v>
      </c>
      <c r="I1756" s="212"/>
      <c r="J1756" s="212"/>
      <c r="K1756" s="212"/>
    </row>
    <row r="1757" spans="1:67" ht="15.75" customHeight="1">
      <c r="A1757" s="36">
        <v>1676</v>
      </c>
      <c r="B1757" s="28" t="s">
        <v>2806</v>
      </c>
      <c r="C1757" s="29" t="s">
        <v>2807</v>
      </c>
      <c r="D1757" s="28" t="s">
        <v>271</v>
      </c>
      <c r="E1757" s="30">
        <v>1</v>
      </c>
      <c r="F1757" s="30">
        <v>2000</v>
      </c>
      <c r="G1757" s="30">
        <f t="shared" si="112"/>
        <v>2400</v>
      </c>
      <c r="H1757" s="30">
        <f t="shared" si="113"/>
        <v>3600</v>
      </c>
      <c r="I1757" s="212"/>
      <c r="J1757" s="212"/>
      <c r="K1757" s="212"/>
    </row>
    <row r="1758" spans="1:67" s="149" customFormat="1" ht="15.75" customHeight="1">
      <c r="A1758" s="36">
        <v>1677</v>
      </c>
      <c r="B1758" s="28" t="s">
        <v>2808</v>
      </c>
      <c r="C1758" s="29" t="s">
        <v>2809</v>
      </c>
      <c r="D1758" s="28" t="s">
        <v>271</v>
      </c>
      <c r="E1758" s="30">
        <v>1</v>
      </c>
      <c r="F1758" s="30">
        <v>8600</v>
      </c>
      <c r="G1758" s="30">
        <f t="shared" si="112"/>
        <v>10300</v>
      </c>
      <c r="H1758" s="30">
        <f t="shared" si="113"/>
        <v>15500</v>
      </c>
      <c r="I1758" s="212"/>
      <c r="J1758" s="212"/>
      <c r="K1758" s="212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</row>
    <row r="1759" spans="1:67" s="149" customFormat="1" ht="15.75" customHeight="1">
      <c r="A1759" s="36">
        <v>1678</v>
      </c>
      <c r="B1759" s="28" t="s">
        <v>2810</v>
      </c>
      <c r="C1759" s="29" t="s">
        <v>2811</v>
      </c>
      <c r="D1759" s="28" t="s">
        <v>271</v>
      </c>
      <c r="E1759" s="30">
        <v>1</v>
      </c>
      <c r="F1759" s="30">
        <v>9200</v>
      </c>
      <c r="G1759" s="30">
        <f t="shared" si="112"/>
        <v>11000</v>
      </c>
      <c r="H1759" s="30">
        <f t="shared" si="113"/>
        <v>16600</v>
      </c>
      <c r="I1759" s="212"/>
      <c r="J1759" s="212"/>
      <c r="K1759" s="212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</row>
    <row r="1760" spans="1:67" s="149" customFormat="1" ht="15.75" customHeight="1">
      <c r="A1760" s="36">
        <v>1679</v>
      </c>
      <c r="B1760" s="28" t="s">
        <v>2812</v>
      </c>
      <c r="C1760" s="29" t="s">
        <v>2813</v>
      </c>
      <c r="D1760" s="28" t="s">
        <v>271</v>
      </c>
      <c r="E1760" s="30">
        <v>1</v>
      </c>
      <c r="F1760" s="30">
        <v>14000</v>
      </c>
      <c r="G1760" s="30">
        <f t="shared" si="112"/>
        <v>16800</v>
      </c>
      <c r="H1760" s="30">
        <f t="shared" si="113"/>
        <v>25200</v>
      </c>
      <c r="I1760" s="212"/>
      <c r="J1760" s="212"/>
      <c r="K1760" s="212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</row>
    <row r="1761" spans="1:67" s="149" customFormat="1" ht="15.75" customHeight="1">
      <c r="A1761" s="36">
        <v>1680</v>
      </c>
      <c r="B1761" s="28" t="s">
        <v>2814</v>
      </c>
      <c r="C1761" s="29" t="s">
        <v>2815</v>
      </c>
      <c r="D1761" s="28" t="s">
        <v>271</v>
      </c>
      <c r="E1761" s="30">
        <v>1</v>
      </c>
      <c r="F1761" s="30">
        <v>11600</v>
      </c>
      <c r="G1761" s="30">
        <f t="shared" si="112"/>
        <v>13900</v>
      </c>
      <c r="H1761" s="30">
        <f t="shared" si="113"/>
        <v>20900</v>
      </c>
      <c r="I1761" s="212"/>
      <c r="J1761" s="212"/>
      <c r="K1761" s="212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</row>
    <row r="1762" spans="1:67" s="149" customFormat="1" ht="15.75" customHeight="1">
      <c r="A1762" s="36">
        <v>1681</v>
      </c>
      <c r="B1762" s="28" t="s">
        <v>2816</v>
      </c>
      <c r="C1762" s="29" t="s">
        <v>2817</v>
      </c>
      <c r="D1762" s="28" t="s">
        <v>271</v>
      </c>
      <c r="E1762" s="30">
        <v>1</v>
      </c>
      <c r="F1762" s="30">
        <v>15000</v>
      </c>
      <c r="G1762" s="30">
        <f t="shared" si="112"/>
        <v>18000</v>
      </c>
      <c r="H1762" s="30">
        <f t="shared" si="113"/>
        <v>27000</v>
      </c>
      <c r="I1762" s="212"/>
      <c r="J1762" s="212"/>
      <c r="K1762" s="212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</row>
    <row r="1763" spans="1:67" ht="15.75" customHeight="1">
      <c r="A1763" s="36">
        <v>1682</v>
      </c>
      <c r="B1763" s="28" t="s">
        <v>2818</v>
      </c>
      <c r="C1763" s="29" t="s">
        <v>2819</v>
      </c>
      <c r="D1763" s="28" t="s">
        <v>271</v>
      </c>
      <c r="E1763" s="30">
        <v>1</v>
      </c>
      <c r="F1763" s="30">
        <v>2100</v>
      </c>
      <c r="G1763" s="30">
        <f t="shared" si="112"/>
        <v>2500</v>
      </c>
      <c r="H1763" s="30">
        <f t="shared" si="113"/>
        <v>3800</v>
      </c>
      <c r="I1763" s="212"/>
      <c r="J1763" s="212"/>
      <c r="K1763" s="212"/>
    </row>
    <row r="1764" spans="1:67" ht="31.5" customHeight="1">
      <c r="A1764" s="36">
        <v>1683</v>
      </c>
      <c r="B1764" s="28" t="s">
        <v>2820</v>
      </c>
      <c r="C1764" s="29" t="s">
        <v>2821</v>
      </c>
      <c r="D1764" s="28" t="s">
        <v>271</v>
      </c>
      <c r="E1764" s="30">
        <v>1</v>
      </c>
      <c r="F1764" s="30">
        <v>4200</v>
      </c>
      <c r="G1764" s="30">
        <f t="shared" si="112"/>
        <v>5000</v>
      </c>
      <c r="H1764" s="30">
        <f t="shared" si="113"/>
        <v>7600</v>
      </c>
      <c r="I1764" s="212"/>
      <c r="J1764" s="212"/>
      <c r="K1764" s="212"/>
    </row>
    <row r="1765" spans="1:67" ht="15.75" customHeight="1">
      <c r="A1765" s="36">
        <v>1684</v>
      </c>
      <c r="B1765" s="28" t="s">
        <v>2822</v>
      </c>
      <c r="C1765" s="29" t="s">
        <v>2823</v>
      </c>
      <c r="D1765" s="28" t="s">
        <v>271</v>
      </c>
      <c r="E1765" s="30">
        <v>1</v>
      </c>
      <c r="F1765" s="30">
        <v>2300</v>
      </c>
      <c r="G1765" s="30">
        <f t="shared" si="112"/>
        <v>2800</v>
      </c>
      <c r="H1765" s="30">
        <f t="shared" si="113"/>
        <v>4100</v>
      </c>
      <c r="I1765" s="212"/>
      <c r="J1765" s="212"/>
      <c r="K1765" s="212"/>
    </row>
    <row r="1766" spans="1:67" ht="15.75" customHeight="1">
      <c r="A1766" s="36">
        <v>1685</v>
      </c>
      <c r="B1766" s="28" t="s">
        <v>2824</v>
      </c>
      <c r="C1766" s="29" t="s">
        <v>2825</v>
      </c>
      <c r="D1766" s="28" t="s">
        <v>271</v>
      </c>
      <c r="E1766" s="30">
        <v>1</v>
      </c>
      <c r="F1766" s="30">
        <v>11000</v>
      </c>
      <c r="G1766" s="30">
        <f t="shared" si="112"/>
        <v>13200</v>
      </c>
      <c r="H1766" s="30">
        <f t="shared" si="113"/>
        <v>19800</v>
      </c>
      <c r="I1766" s="212"/>
      <c r="J1766" s="212"/>
      <c r="K1766" s="212"/>
    </row>
    <row r="1767" spans="1:67" ht="15.75" customHeight="1">
      <c r="A1767" s="36">
        <v>1686</v>
      </c>
      <c r="B1767" s="28" t="s">
        <v>2826</v>
      </c>
      <c r="C1767" s="29" t="s">
        <v>2827</v>
      </c>
      <c r="D1767" s="28" t="s">
        <v>271</v>
      </c>
      <c r="E1767" s="30">
        <v>1</v>
      </c>
      <c r="F1767" s="30">
        <v>1600</v>
      </c>
      <c r="G1767" s="30">
        <f t="shared" si="112"/>
        <v>1900</v>
      </c>
      <c r="H1767" s="30">
        <f t="shared" si="113"/>
        <v>2900</v>
      </c>
      <c r="I1767" s="212"/>
      <c r="J1767" s="212"/>
      <c r="K1767" s="212"/>
    </row>
    <row r="1768" spans="1:67" ht="15.75" customHeight="1">
      <c r="A1768" s="36">
        <v>1687</v>
      </c>
      <c r="B1768" s="28" t="s">
        <v>2828</v>
      </c>
      <c r="C1768" s="29" t="s">
        <v>2829</v>
      </c>
      <c r="D1768" s="28" t="s">
        <v>271</v>
      </c>
      <c r="E1768" s="30">
        <v>1</v>
      </c>
      <c r="F1768" s="30">
        <v>2500</v>
      </c>
      <c r="G1768" s="30">
        <f t="shared" si="112"/>
        <v>3000</v>
      </c>
      <c r="H1768" s="30">
        <f t="shared" si="113"/>
        <v>4500</v>
      </c>
      <c r="I1768" s="212"/>
      <c r="J1768" s="212"/>
      <c r="K1768" s="212"/>
    </row>
    <row r="1769" spans="1:67" ht="15.75" customHeight="1">
      <c r="A1769" s="36">
        <v>1688</v>
      </c>
      <c r="B1769" s="28" t="s">
        <v>2830</v>
      </c>
      <c r="C1769" s="29" t="s">
        <v>2831</v>
      </c>
      <c r="D1769" s="28" t="s">
        <v>271</v>
      </c>
      <c r="E1769" s="30">
        <v>1</v>
      </c>
      <c r="F1769" s="30">
        <v>900</v>
      </c>
      <c r="G1769" s="30">
        <f>ROUND(F1769*1.2,-2)</f>
        <v>1100</v>
      </c>
      <c r="H1769" s="30">
        <f>ROUND(F1769*1.8,-2)</f>
        <v>1600</v>
      </c>
      <c r="I1769" s="212"/>
      <c r="J1769" s="212"/>
      <c r="K1769" s="212"/>
    </row>
    <row r="1770" spans="1:67" ht="15.75" customHeight="1">
      <c r="A1770" s="36">
        <v>1689</v>
      </c>
      <c r="B1770" s="28" t="s">
        <v>2832</v>
      </c>
      <c r="C1770" s="29" t="s">
        <v>2833</v>
      </c>
      <c r="D1770" s="28" t="s">
        <v>271</v>
      </c>
      <c r="E1770" s="30">
        <v>1</v>
      </c>
      <c r="F1770" s="30">
        <v>5300</v>
      </c>
      <c r="G1770" s="30">
        <f>ROUND(F1770*1.2,-2)</f>
        <v>6400</v>
      </c>
      <c r="H1770" s="30">
        <f>ROUND(F1770*1.8,-2)</f>
        <v>9500</v>
      </c>
      <c r="I1770" s="212"/>
      <c r="J1770" s="212"/>
      <c r="K1770" s="212"/>
    </row>
    <row r="1771" spans="1:67" s="149" customFormat="1" ht="15.75" customHeight="1">
      <c r="A1771" s="36">
        <v>1690</v>
      </c>
      <c r="B1771" s="28" t="s">
        <v>2834</v>
      </c>
      <c r="C1771" s="29" t="s">
        <v>2835</v>
      </c>
      <c r="D1771" s="28" t="s">
        <v>271</v>
      </c>
      <c r="E1771" s="30">
        <v>1</v>
      </c>
      <c r="F1771" s="30">
        <v>15000</v>
      </c>
      <c r="G1771" s="30">
        <f>ROUND(F1771*1.2,-2)</f>
        <v>18000</v>
      </c>
      <c r="H1771" s="30">
        <f>ROUND(F1771*1.8,-2)</f>
        <v>27000</v>
      </c>
      <c r="I1771" s="212"/>
      <c r="J1771" s="212"/>
      <c r="K1771" s="212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</row>
    <row r="1772" spans="1:67" s="149" customFormat="1" ht="15.75" customHeight="1">
      <c r="A1772" s="36">
        <v>1691</v>
      </c>
      <c r="B1772" s="28" t="s">
        <v>2836</v>
      </c>
      <c r="C1772" s="29" t="s">
        <v>2837</v>
      </c>
      <c r="D1772" s="28" t="s">
        <v>271</v>
      </c>
      <c r="E1772" s="30">
        <v>1</v>
      </c>
      <c r="F1772" s="30">
        <v>12000</v>
      </c>
      <c r="G1772" s="30">
        <f>ROUND(F1772*1.2,-2)</f>
        <v>14400</v>
      </c>
      <c r="H1772" s="30">
        <f>ROUND(F1772*1.8,-2)</f>
        <v>21600</v>
      </c>
      <c r="I1772" s="212"/>
      <c r="J1772" s="212"/>
      <c r="K1772" s="212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</row>
    <row r="1773" spans="1:67" s="12" customFormat="1" ht="15.75" customHeight="1">
      <c r="A1773" s="32"/>
      <c r="B1773" s="32"/>
      <c r="C1773" s="33" t="s">
        <v>2838</v>
      </c>
      <c r="D1773" s="32"/>
      <c r="E1773" s="34"/>
      <c r="F1773" s="34"/>
      <c r="G1773" s="44"/>
      <c r="H1773" s="44"/>
      <c r="I1773" s="212"/>
      <c r="J1773" s="212"/>
      <c r="K1773" s="212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  <c r="BK1773" s="10"/>
      <c r="BL1773" s="10"/>
      <c r="BM1773" s="10"/>
      <c r="BN1773" s="10"/>
      <c r="BO1773" s="10"/>
    </row>
    <row r="1774" spans="1:67" s="149" customFormat="1" ht="15.75" customHeight="1">
      <c r="A1774" s="36">
        <v>1692</v>
      </c>
      <c r="B1774" s="28" t="s">
        <v>2839</v>
      </c>
      <c r="C1774" s="29" t="s">
        <v>2840</v>
      </c>
      <c r="D1774" s="28" t="s">
        <v>271</v>
      </c>
      <c r="E1774" s="30">
        <v>1</v>
      </c>
      <c r="F1774" s="30">
        <v>15000</v>
      </c>
      <c r="G1774" s="30">
        <f>ROUND(F1774*1.2,-2)</f>
        <v>18000</v>
      </c>
      <c r="H1774" s="30">
        <f>ROUND(F1774*1.8,-2)</f>
        <v>27000</v>
      </c>
      <c r="I1774" s="212"/>
      <c r="J1774" s="212"/>
      <c r="K1774" s="212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</row>
    <row r="1775" spans="1:67" s="149" customFormat="1" ht="15.75" customHeight="1">
      <c r="A1775" s="36">
        <v>1693</v>
      </c>
      <c r="B1775" s="28" t="s">
        <v>2841</v>
      </c>
      <c r="C1775" s="29" t="s">
        <v>2842</v>
      </c>
      <c r="D1775" s="28" t="s">
        <v>271</v>
      </c>
      <c r="E1775" s="30">
        <v>1</v>
      </c>
      <c r="F1775" s="30">
        <v>9000</v>
      </c>
      <c r="G1775" s="30">
        <f>ROUND(F1775*1.2,-2)</f>
        <v>10800</v>
      </c>
      <c r="H1775" s="30">
        <f>ROUND(F1775*1.8,-2)</f>
        <v>16200</v>
      </c>
      <c r="I1775" s="212"/>
      <c r="J1775" s="212"/>
      <c r="K1775" s="212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</row>
    <row r="1776" spans="1:67" s="149" customFormat="1" ht="15.75" customHeight="1">
      <c r="A1776" s="36">
        <v>1694</v>
      </c>
      <c r="B1776" s="28" t="s">
        <v>2843</v>
      </c>
      <c r="C1776" s="29" t="s">
        <v>2844</v>
      </c>
      <c r="D1776" s="28" t="s">
        <v>271</v>
      </c>
      <c r="E1776" s="30">
        <v>1</v>
      </c>
      <c r="F1776" s="30">
        <v>9000</v>
      </c>
      <c r="G1776" s="30">
        <f>ROUND(F1776*1.2,-2)</f>
        <v>10800</v>
      </c>
      <c r="H1776" s="30">
        <f>ROUND(F1776*1.8,-2)</f>
        <v>16200</v>
      </c>
      <c r="I1776" s="212"/>
      <c r="J1776" s="212"/>
      <c r="K1776" s="212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</row>
    <row r="1777" spans="1:67" s="149" customFormat="1" ht="15.75" customHeight="1">
      <c r="A1777" s="36">
        <v>1695</v>
      </c>
      <c r="B1777" s="28" t="s">
        <v>2845</v>
      </c>
      <c r="C1777" s="29" t="s">
        <v>2846</v>
      </c>
      <c r="D1777" s="28" t="s">
        <v>271</v>
      </c>
      <c r="E1777" s="30">
        <v>1</v>
      </c>
      <c r="F1777" s="30">
        <v>9500</v>
      </c>
      <c r="G1777" s="30">
        <f>ROUND(F1777*1.2,-2)</f>
        <v>11400</v>
      </c>
      <c r="H1777" s="30">
        <f>ROUND(F1777*1.8,-2)</f>
        <v>17100</v>
      </c>
      <c r="I1777" s="212"/>
      <c r="J1777" s="212"/>
      <c r="K1777" s="212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</row>
    <row r="1778" spans="1:67" s="12" customFormat="1" ht="15.75" customHeight="1">
      <c r="A1778" s="32"/>
      <c r="B1778" s="32"/>
      <c r="C1778" s="33" t="s">
        <v>2847</v>
      </c>
      <c r="D1778" s="32"/>
      <c r="E1778" s="34"/>
      <c r="F1778" s="34"/>
      <c r="G1778" s="44"/>
      <c r="H1778" s="44"/>
      <c r="I1778" s="212"/>
      <c r="J1778" s="212"/>
      <c r="K1778" s="212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  <c r="BK1778" s="10"/>
      <c r="BL1778" s="10"/>
      <c r="BM1778" s="10"/>
      <c r="BN1778" s="10"/>
      <c r="BO1778" s="10"/>
    </row>
    <row r="1779" spans="1:67" s="149" customFormat="1" ht="31.5" customHeight="1">
      <c r="A1779" s="36">
        <v>1696</v>
      </c>
      <c r="B1779" s="28" t="s">
        <v>2848</v>
      </c>
      <c r="C1779" s="29" t="s">
        <v>2849</v>
      </c>
      <c r="D1779" s="28" t="s">
        <v>271</v>
      </c>
      <c r="E1779" s="30">
        <v>1</v>
      </c>
      <c r="F1779" s="30">
        <v>5500</v>
      </c>
      <c r="G1779" s="30">
        <f>ROUND(F1779*1.2,-2)</f>
        <v>6600</v>
      </c>
      <c r="H1779" s="30">
        <f>ROUND(F1779*1.8,-2)</f>
        <v>9900</v>
      </c>
      <c r="I1779" s="212"/>
      <c r="J1779" s="212"/>
      <c r="K1779" s="212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</row>
    <row r="1780" spans="1:67" s="149" customFormat="1" ht="15.75" customHeight="1">
      <c r="A1780" s="36">
        <v>1697</v>
      </c>
      <c r="B1780" s="28" t="s">
        <v>2850</v>
      </c>
      <c r="C1780" s="29" t="s">
        <v>2851</v>
      </c>
      <c r="D1780" s="28" t="s">
        <v>271</v>
      </c>
      <c r="E1780" s="30">
        <v>1</v>
      </c>
      <c r="F1780" s="30">
        <v>17000</v>
      </c>
      <c r="G1780" s="30">
        <f>ROUND(F1780*1.2,-2)</f>
        <v>20400</v>
      </c>
      <c r="H1780" s="30">
        <f>ROUND(F1780*1.8,-2)</f>
        <v>30600</v>
      </c>
      <c r="I1780" s="212"/>
      <c r="J1780" s="212"/>
      <c r="K1780" s="212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</row>
    <row r="1781" spans="1:67" s="149" customFormat="1" ht="15.75" customHeight="1">
      <c r="A1781" s="36">
        <v>1698</v>
      </c>
      <c r="B1781" s="28" t="s">
        <v>2852</v>
      </c>
      <c r="C1781" s="29" t="s">
        <v>2853</v>
      </c>
      <c r="D1781" s="28" t="s">
        <v>271</v>
      </c>
      <c r="E1781" s="30">
        <v>1</v>
      </c>
      <c r="F1781" s="30">
        <v>3800</v>
      </c>
      <c r="G1781" s="30">
        <f>ROUND(F1781*1.2,-2)</f>
        <v>4600</v>
      </c>
      <c r="H1781" s="30">
        <f>ROUND(F1781*1.8,-2)</f>
        <v>6800</v>
      </c>
      <c r="I1781" s="212"/>
      <c r="J1781" s="212"/>
      <c r="K1781" s="212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</row>
    <row r="1782" spans="1:67" s="11" customFormat="1" ht="15.75" customHeight="1">
      <c r="A1782" s="25"/>
      <c r="B1782" s="25"/>
      <c r="C1782" s="26" t="s">
        <v>2854</v>
      </c>
      <c r="D1782" s="25"/>
      <c r="E1782" s="27"/>
      <c r="F1782" s="27"/>
      <c r="G1782" s="41"/>
      <c r="H1782" s="41"/>
      <c r="I1782" s="212"/>
      <c r="J1782" s="212"/>
      <c r="K1782" s="212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  <c r="BK1782" s="10"/>
      <c r="BL1782" s="10"/>
      <c r="BM1782" s="10"/>
      <c r="BN1782" s="10"/>
      <c r="BO1782" s="10"/>
    </row>
    <row r="1783" spans="1:67" s="9" customFormat="1" ht="15.75" customHeight="1">
      <c r="A1783" s="42"/>
      <c r="B1783" s="42"/>
      <c r="C1783" s="33" t="s">
        <v>2855</v>
      </c>
      <c r="D1783" s="42"/>
      <c r="E1783" s="43"/>
      <c r="F1783" s="43"/>
      <c r="G1783" s="35"/>
      <c r="H1783" s="35"/>
      <c r="I1783" s="212"/>
      <c r="J1783" s="212"/>
      <c r="K1783" s="212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</row>
    <row r="1784" spans="1:67" s="149" customFormat="1" ht="15.75" customHeight="1">
      <c r="A1784" s="36">
        <v>1699</v>
      </c>
      <c r="B1784" s="28" t="s">
        <v>2856</v>
      </c>
      <c r="C1784" s="29" t="s">
        <v>2857</v>
      </c>
      <c r="D1784" s="28" t="s">
        <v>271</v>
      </c>
      <c r="E1784" s="30">
        <v>1</v>
      </c>
      <c r="F1784" s="30">
        <v>1000</v>
      </c>
      <c r="G1784" s="30">
        <f t="shared" ref="G1784:G1792" si="114">ROUND(F1784*1.2,-2)</f>
        <v>1200</v>
      </c>
      <c r="H1784" s="30">
        <f t="shared" ref="H1784:H1792" si="115">ROUND(F1784*1.8,-2)</f>
        <v>1800</v>
      </c>
      <c r="I1784" s="212"/>
      <c r="J1784" s="212"/>
      <c r="K1784" s="212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</row>
    <row r="1785" spans="1:67" s="149" customFormat="1" ht="15.75" customHeight="1">
      <c r="A1785" s="36">
        <v>1700</v>
      </c>
      <c r="B1785" s="28" t="s">
        <v>2858</v>
      </c>
      <c r="C1785" s="29" t="s">
        <v>2859</v>
      </c>
      <c r="D1785" s="28" t="s">
        <v>271</v>
      </c>
      <c r="E1785" s="30">
        <v>1</v>
      </c>
      <c r="F1785" s="30">
        <v>500</v>
      </c>
      <c r="G1785" s="30">
        <f t="shared" si="114"/>
        <v>600</v>
      </c>
      <c r="H1785" s="30">
        <f t="shared" si="115"/>
        <v>900</v>
      </c>
      <c r="I1785" s="212"/>
      <c r="J1785" s="212"/>
      <c r="K1785" s="212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</row>
    <row r="1786" spans="1:67" s="149" customFormat="1" ht="15.75" customHeight="1">
      <c r="A1786" s="36">
        <v>1701</v>
      </c>
      <c r="B1786" s="28" t="s">
        <v>2860</v>
      </c>
      <c r="C1786" s="29" t="s">
        <v>2861</v>
      </c>
      <c r="D1786" s="28" t="s">
        <v>271</v>
      </c>
      <c r="E1786" s="30">
        <v>1</v>
      </c>
      <c r="F1786" s="30">
        <v>1000</v>
      </c>
      <c r="G1786" s="30">
        <f t="shared" si="114"/>
        <v>1200</v>
      </c>
      <c r="H1786" s="30">
        <f t="shared" si="115"/>
        <v>1800</v>
      </c>
      <c r="I1786" s="212"/>
      <c r="J1786" s="212"/>
      <c r="K1786" s="212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</row>
    <row r="1787" spans="1:67" s="149" customFormat="1" ht="15.75" customHeight="1">
      <c r="A1787" s="36">
        <v>1702</v>
      </c>
      <c r="B1787" s="28" t="s">
        <v>2862</v>
      </c>
      <c r="C1787" s="29" t="s">
        <v>2863</v>
      </c>
      <c r="D1787" s="28" t="s">
        <v>271</v>
      </c>
      <c r="E1787" s="30">
        <v>1</v>
      </c>
      <c r="F1787" s="30">
        <v>1200</v>
      </c>
      <c r="G1787" s="30">
        <f t="shared" si="114"/>
        <v>1400</v>
      </c>
      <c r="H1787" s="30">
        <f t="shared" si="115"/>
        <v>2200</v>
      </c>
      <c r="I1787" s="212"/>
      <c r="J1787" s="212"/>
      <c r="K1787" s="212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</row>
    <row r="1788" spans="1:67" ht="15.75" customHeight="1">
      <c r="A1788" s="36">
        <v>1703</v>
      </c>
      <c r="B1788" s="28" t="s">
        <v>2864</v>
      </c>
      <c r="C1788" s="29" t="s">
        <v>2865</v>
      </c>
      <c r="D1788" s="28" t="s">
        <v>2866</v>
      </c>
      <c r="E1788" s="30">
        <v>1</v>
      </c>
      <c r="F1788" s="30">
        <v>127050</v>
      </c>
      <c r="G1788" s="30">
        <f t="shared" si="114"/>
        <v>152500</v>
      </c>
      <c r="H1788" s="30">
        <f t="shared" si="115"/>
        <v>228700</v>
      </c>
      <c r="I1788" s="212"/>
      <c r="J1788" s="212"/>
      <c r="K1788" s="212"/>
    </row>
    <row r="1789" spans="1:67" ht="15.75" customHeight="1">
      <c r="A1789" s="36">
        <v>1704</v>
      </c>
      <c r="B1789" s="28" t="s">
        <v>5861</v>
      </c>
      <c r="C1789" s="29" t="s">
        <v>5840</v>
      </c>
      <c r="D1789" s="28" t="s">
        <v>2866</v>
      </c>
      <c r="E1789" s="30">
        <v>1</v>
      </c>
      <c r="F1789" s="30">
        <v>127050</v>
      </c>
      <c r="G1789" s="30">
        <f t="shared" si="114"/>
        <v>152500</v>
      </c>
      <c r="H1789" s="30">
        <f t="shared" si="115"/>
        <v>228700</v>
      </c>
      <c r="I1789" s="212"/>
      <c r="J1789" s="212"/>
      <c r="K1789" s="212"/>
    </row>
    <row r="1790" spans="1:67" ht="15.75" customHeight="1">
      <c r="A1790" s="36">
        <v>1705</v>
      </c>
      <c r="B1790" s="28" t="s">
        <v>2867</v>
      </c>
      <c r="C1790" s="29" t="s">
        <v>2868</v>
      </c>
      <c r="D1790" s="28" t="s">
        <v>271</v>
      </c>
      <c r="E1790" s="30">
        <v>1</v>
      </c>
      <c r="F1790" s="30">
        <v>10500</v>
      </c>
      <c r="G1790" s="30">
        <f t="shared" si="114"/>
        <v>12600</v>
      </c>
      <c r="H1790" s="30">
        <f t="shared" si="115"/>
        <v>18900</v>
      </c>
      <c r="I1790" s="212"/>
      <c r="J1790" s="212"/>
      <c r="K1790" s="212"/>
    </row>
    <row r="1791" spans="1:67" s="149" customFormat="1" ht="15.75" customHeight="1">
      <c r="A1791" s="36">
        <v>1706</v>
      </c>
      <c r="B1791" s="28" t="s">
        <v>2869</v>
      </c>
      <c r="C1791" s="29" t="s">
        <v>2870</v>
      </c>
      <c r="D1791" s="28" t="s">
        <v>271</v>
      </c>
      <c r="E1791" s="30">
        <v>1</v>
      </c>
      <c r="F1791" s="30">
        <v>8000</v>
      </c>
      <c r="G1791" s="30">
        <f t="shared" si="114"/>
        <v>9600</v>
      </c>
      <c r="H1791" s="30">
        <f t="shared" si="115"/>
        <v>14400</v>
      </c>
      <c r="I1791" s="212"/>
      <c r="J1791" s="212"/>
      <c r="K1791" s="212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</row>
    <row r="1792" spans="1:67" s="149" customFormat="1" ht="15.75" customHeight="1">
      <c r="A1792" s="36">
        <v>1707</v>
      </c>
      <c r="B1792" s="28" t="s">
        <v>2871</v>
      </c>
      <c r="C1792" s="29" t="s">
        <v>2872</v>
      </c>
      <c r="D1792" s="28" t="s">
        <v>271</v>
      </c>
      <c r="E1792" s="30">
        <v>1</v>
      </c>
      <c r="F1792" s="30">
        <v>3000</v>
      </c>
      <c r="G1792" s="30">
        <f t="shared" si="114"/>
        <v>3600</v>
      </c>
      <c r="H1792" s="30">
        <f t="shared" si="115"/>
        <v>5400</v>
      </c>
      <c r="I1792" s="212"/>
      <c r="J1792" s="212"/>
      <c r="K1792" s="212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</row>
    <row r="1793" spans="1:67" s="9" customFormat="1" ht="15.75" customHeight="1">
      <c r="A1793" s="42"/>
      <c r="B1793" s="42"/>
      <c r="C1793" s="33" t="s">
        <v>2873</v>
      </c>
      <c r="D1793" s="42"/>
      <c r="E1793" s="43"/>
      <c r="F1793" s="43"/>
      <c r="G1793" s="35"/>
      <c r="H1793" s="35"/>
      <c r="I1793" s="212"/>
      <c r="J1793" s="212"/>
      <c r="K1793" s="212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</row>
    <row r="1794" spans="1:67" ht="31.5" customHeight="1">
      <c r="A1794" s="36">
        <v>1708</v>
      </c>
      <c r="B1794" s="28" t="s">
        <v>2874</v>
      </c>
      <c r="C1794" s="29" t="s">
        <v>2875</v>
      </c>
      <c r="D1794" s="28" t="s">
        <v>271</v>
      </c>
      <c r="E1794" s="30">
        <v>1</v>
      </c>
      <c r="F1794" s="30">
        <v>63000</v>
      </c>
      <c r="G1794" s="30">
        <f t="shared" ref="G1794:G1841" si="116">ROUND(F1794*1.2,-2)</f>
        <v>75600</v>
      </c>
      <c r="H1794" s="30">
        <f t="shared" ref="H1794:H1841" si="117">ROUND(F1794*1.8,-2)</f>
        <v>113400</v>
      </c>
      <c r="I1794" s="212"/>
      <c r="J1794" s="212"/>
      <c r="K1794" s="212"/>
    </row>
    <row r="1795" spans="1:67" ht="31.5" customHeight="1">
      <c r="A1795" s="36">
        <v>1709</v>
      </c>
      <c r="B1795" s="28" t="s">
        <v>2876</v>
      </c>
      <c r="C1795" s="29" t="s">
        <v>2877</v>
      </c>
      <c r="D1795" s="28" t="s">
        <v>51</v>
      </c>
      <c r="E1795" s="30">
        <v>1</v>
      </c>
      <c r="F1795" s="30">
        <v>42000</v>
      </c>
      <c r="G1795" s="30">
        <f t="shared" si="116"/>
        <v>50400</v>
      </c>
      <c r="H1795" s="30">
        <f t="shared" si="117"/>
        <v>75600</v>
      </c>
      <c r="I1795" s="212"/>
      <c r="J1795" s="212"/>
      <c r="K1795" s="212"/>
    </row>
    <row r="1796" spans="1:67" s="149" customFormat="1" ht="31">
      <c r="A1796" s="36">
        <v>1710</v>
      </c>
      <c r="B1796" s="28" t="s">
        <v>2878</v>
      </c>
      <c r="C1796" s="29" t="s">
        <v>2879</v>
      </c>
      <c r="D1796" s="28" t="s">
        <v>271</v>
      </c>
      <c r="E1796" s="30">
        <v>1</v>
      </c>
      <c r="F1796" s="30">
        <v>31500</v>
      </c>
      <c r="G1796" s="30">
        <f t="shared" si="116"/>
        <v>37800</v>
      </c>
      <c r="H1796" s="30">
        <f t="shared" si="117"/>
        <v>56700</v>
      </c>
      <c r="I1796" s="212"/>
      <c r="J1796" s="212"/>
      <c r="K1796" s="212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</row>
    <row r="1797" spans="1:67" s="149" customFormat="1" ht="15.75" customHeight="1">
      <c r="A1797" s="36">
        <v>1711</v>
      </c>
      <c r="B1797" s="28" t="s">
        <v>2880</v>
      </c>
      <c r="C1797" s="29" t="s">
        <v>2881</v>
      </c>
      <c r="D1797" s="28" t="s">
        <v>271</v>
      </c>
      <c r="E1797" s="30">
        <v>1</v>
      </c>
      <c r="F1797" s="30">
        <v>16100</v>
      </c>
      <c r="G1797" s="30">
        <f t="shared" si="116"/>
        <v>19300</v>
      </c>
      <c r="H1797" s="30">
        <f t="shared" si="117"/>
        <v>29000</v>
      </c>
      <c r="I1797" s="212"/>
      <c r="J1797" s="212"/>
      <c r="K1797" s="212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</row>
    <row r="1798" spans="1:67" s="149" customFormat="1" ht="15.75" customHeight="1">
      <c r="A1798" s="36">
        <v>1712</v>
      </c>
      <c r="B1798" s="28" t="s">
        <v>2882</v>
      </c>
      <c r="C1798" s="29" t="s">
        <v>2883</v>
      </c>
      <c r="D1798" s="28" t="s">
        <v>271</v>
      </c>
      <c r="E1798" s="30">
        <v>1</v>
      </c>
      <c r="F1798" s="30">
        <v>35000</v>
      </c>
      <c r="G1798" s="30">
        <f t="shared" si="116"/>
        <v>42000</v>
      </c>
      <c r="H1798" s="30">
        <f t="shared" si="117"/>
        <v>63000</v>
      </c>
      <c r="I1798" s="212"/>
      <c r="J1798" s="212"/>
      <c r="K1798" s="212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</row>
    <row r="1799" spans="1:67" ht="15.75" customHeight="1">
      <c r="A1799" s="36">
        <v>1713</v>
      </c>
      <c r="B1799" s="28" t="s">
        <v>2884</v>
      </c>
      <c r="C1799" s="29" t="s">
        <v>2885</v>
      </c>
      <c r="D1799" s="28" t="s">
        <v>271</v>
      </c>
      <c r="E1799" s="30">
        <v>1</v>
      </c>
      <c r="F1799" s="30">
        <v>45150</v>
      </c>
      <c r="G1799" s="30">
        <f t="shared" si="116"/>
        <v>54200</v>
      </c>
      <c r="H1799" s="30">
        <f t="shared" si="117"/>
        <v>81300</v>
      </c>
      <c r="I1799" s="212"/>
      <c r="J1799" s="212"/>
      <c r="K1799" s="212"/>
    </row>
    <row r="1800" spans="1:67" ht="15.75" customHeight="1">
      <c r="A1800" s="36">
        <v>1714</v>
      </c>
      <c r="B1800" s="28" t="s">
        <v>2886</v>
      </c>
      <c r="C1800" s="29" t="s">
        <v>2887</v>
      </c>
      <c r="D1800" s="28" t="s">
        <v>271</v>
      </c>
      <c r="E1800" s="30">
        <v>1</v>
      </c>
      <c r="F1800" s="30">
        <v>57750</v>
      </c>
      <c r="G1800" s="30">
        <f t="shared" si="116"/>
        <v>69300</v>
      </c>
      <c r="H1800" s="30">
        <f t="shared" si="117"/>
        <v>104000</v>
      </c>
      <c r="I1800" s="212"/>
      <c r="J1800" s="212"/>
      <c r="K1800" s="212"/>
    </row>
    <row r="1801" spans="1:67" s="149" customFormat="1" ht="15.75" customHeight="1">
      <c r="A1801" s="36">
        <v>1715</v>
      </c>
      <c r="B1801" s="28" t="s">
        <v>2888</v>
      </c>
      <c r="C1801" s="29" t="s">
        <v>2889</v>
      </c>
      <c r="D1801" s="28" t="s">
        <v>271</v>
      </c>
      <c r="E1801" s="30">
        <v>1</v>
      </c>
      <c r="F1801" s="30">
        <v>44000</v>
      </c>
      <c r="G1801" s="30">
        <f t="shared" si="116"/>
        <v>52800</v>
      </c>
      <c r="H1801" s="30">
        <f t="shared" si="117"/>
        <v>79200</v>
      </c>
      <c r="I1801" s="212"/>
      <c r="J1801" s="212"/>
      <c r="K1801" s="212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</row>
    <row r="1802" spans="1:67" ht="15.75" customHeight="1">
      <c r="A1802" s="36">
        <v>1716</v>
      </c>
      <c r="B1802" s="28" t="s">
        <v>2890</v>
      </c>
      <c r="C1802" s="29" t="s">
        <v>2891</v>
      </c>
      <c r="D1802" s="28" t="s">
        <v>271</v>
      </c>
      <c r="E1802" s="30">
        <v>1</v>
      </c>
      <c r="F1802" s="30">
        <v>12600</v>
      </c>
      <c r="G1802" s="30">
        <f t="shared" si="116"/>
        <v>15100</v>
      </c>
      <c r="H1802" s="30">
        <f t="shared" si="117"/>
        <v>22700</v>
      </c>
      <c r="I1802" s="212"/>
      <c r="J1802" s="212"/>
      <c r="K1802" s="212"/>
    </row>
    <row r="1803" spans="1:67" ht="15.75" customHeight="1">
      <c r="A1803" s="36">
        <v>1717</v>
      </c>
      <c r="B1803" s="28" t="s">
        <v>2892</v>
      </c>
      <c r="C1803" s="29" t="s">
        <v>2893</v>
      </c>
      <c r="D1803" s="28" t="s">
        <v>271</v>
      </c>
      <c r="E1803" s="30">
        <v>1</v>
      </c>
      <c r="F1803" s="30">
        <v>38850</v>
      </c>
      <c r="G1803" s="30">
        <f t="shared" si="116"/>
        <v>46600</v>
      </c>
      <c r="H1803" s="30">
        <f t="shared" si="117"/>
        <v>69900</v>
      </c>
      <c r="I1803" s="212"/>
      <c r="J1803" s="212"/>
      <c r="K1803" s="212"/>
    </row>
    <row r="1804" spans="1:67" s="149" customFormat="1" ht="15.75" customHeight="1">
      <c r="A1804" s="36">
        <v>1718</v>
      </c>
      <c r="B1804" s="28" t="s">
        <v>2894</v>
      </c>
      <c r="C1804" s="29" t="s">
        <v>2895</v>
      </c>
      <c r="D1804" s="28" t="s">
        <v>271</v>
      </c>
      <c r="E1804" s="30">
        <v>1</v>
      </c>
      <c r="F1804" s="30">
        <v>19400</v>
      </c>
      <c r="G1804" s="30">
        <f t="shared" si="116"/>
        <v>23300</v>
      </c>
      <c r="H1804" s="30">
        <f t="shared" si="117"/>
        <v>34900</v>
      </c>
      <c r="I1804" s="212"/>
      <c r="J1804" s="212"/>
      <c r="K1804" s="212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</row>
    <row r="1805" spans="1:67" s="149" customFormat="1" ht="15.75" customHeight="1">
      <c r="A1805" s="36">
        <v>1719</v>
      </c>
      <c r="B1805" s="28" t="s">
        <v>2896</v>
      </c>
      <c r="C1805" s="29" t="s">
        <v>2897</v>
      </c>
      <c r="D1805" s="28" t="s">
        <v>271</v>
      </c>
      <c r="E1805" s="30">
        <v>1</v>
      </c>
      <c r="F1805" s="30">
        <v>35000</v>
      </c>
      <c r="G1805" s="30">
        <f t="shared" si="116"/>
        <v>42000</v>
      </c>
      <c r="H1805" s="30">
        <f t="shared" si="117"/>
        <v>63000</v>
      </c>
      <c r="I1805" s="212"/>
      <c r="J1805" s="212"/>
      <c r="K1805" s="212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</row>
    <row r="1806" spans="1:67" ht="15.75" customHeight="1">
      <c r="A1806" s="36">
        <v>1720</v>
      </c>
      <c r="B1806" s="28" t="s">
        <v>2898</v>
      </c>
      <c r="C1806" s="29" t="s">
        <v>2899</v>
      </c>
      <c r="D1806" s="28" t="s">
        <v>271</v>
      </c>
      <c r="E1806" s="30">
        <v>1</v>
      </c>
      <c r="F1806" s="30">
        <v>12600</v>
      </c>
      <c r="G1806" s="30">
        <f t="shared" si="116"/>
        <v>15100</v>
      </c>
      <c r="H1806" s="30">
        <f t="shared" si="117"/>
        <v>22700</v>
      </c>
      <c r="I1806" s="212"/>
      <c r="J1806" s="212"/>
      <c r="K1806" s="212"/>
    </row>
    <row r="1807" spans="1:67" ht="15.75" customHeight="1">
      <c r="A1807" s="36">
        <v>1721</v>
      </c>
      <c r="B1807" s="28" t="s">
        <v>2900</v>
      </c>
      <c r="C1807" s="29" t="s">
        <v>2901</v>
      </c>
      <c r="D1807" s="28" t="s">
        <v>271</v>
      </c>
      <c r="E1807" s="30">
        <v>1</v>
      </c>
      <c r="F1807" s="30">
        <v>38850</v>
      </c>
      <c r="G1807" s="30">
        <f t="shared" si="116"/>
        <v>46600</v>
      </c>
      <c r="H1807" s="30">
        <f t="shared" si="117"/>
        <v>69900</v>
      </c>
      <c r="I1807" s="212"/>
      <c r="J1807" s="212"/>
      <c r="K1807" s="212"/>
    </row>
    <row r="1808" spans="1:67" s="149" customFormat="1" ht="15.75" customHeight="1">
      <c r="A1808" s="36">
        <v>1722</v>
      </c>
      <c r="B1808" s="28" t="s">
        <v>2902</v>
      </c>
      <c r="C1808" s="29" t="s">
        <v>2903</v>
      </c>
      <c r="D1808" s="28" t="s">
        <v>271</v>
      </c>
      <c r="E1808" s="30">
        <v>1</v>
      </c>
      <c r="F1808" s="30">
        <v>16540</v>
      </c>
      <c r="G1808" s="30">
        <f t="shared" si="116"/>
        <v>19800</v>
      </c>
      <c r="H1808" s="30">
        <f t="shared" si="117"/>
        <v>29800</v>
      </c>
      <c r="I1808" s="212"/>
      <c r="J1808" s="212"/>
      <c r="K1808" s="212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</row>
    <row r="1809" spans="1:67" s="149" customFormat="1" ht="15.75" customHeight="1">
      <c r="A1809" s="36">
        <v>1723</v>
      </c>
      <c r="B1809" s="28" t="s">
        <v>2904</v>
      </c>
      <c r="C1809" s="29" t="s">
        <v>2905</v>
      </c>
      <c r="D1809" s="28" t="s">
        <v>271</v>
      </c>
      <c r="E1809" s="30">
        <v>1</v>
      </c>
      <c r="F1809" s="30">
        <v>35000</v>
      </c>
      <c r="G1809" s="30">
        <f t="shared" si="116"/>
        <v>42000</v>
      </c>
      <c r="H1809" s="30">
        <f t="shared" si="117"/>
        <v>63000</v>
      </c>
      <c r="I1809" s="212"/>
      <c r="J1809" s="212"/>
      <c r="K1809" s="212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</row>
    <row r="1810" spans="1:67" ht="15.75" customHeight="1">
      <c r="A1810" s="36">
        <v>1724</v>
      </c>
      <c r="B1810" s="28" t="s">
        <v>2906</v>
      </c>
      <c r="C1810" s="29" t="s">
        <v>2907</v>
      </c>
      <c r="D1810" s="28" t="s">
        <v>271</v>
      </c>
      <c r="E1810" s="30">
        <v>1</v>
      </c>
      <c r="F1810" s="30">
        <v>12600</v>
      </c>
      <c r="G1810" s="30">
        <f t="shared" si="116"/>
        <v>15100</v>
      </c>
      <c r="H1810" s="30">
        <f t="shared" si="117"/>
        <v>22700</v>
      </c>
      <c r="I1810" s="212"/>
      <c r="J1810" s="212"/>
      <c r="K1810" s="212"/>
    </row>
    <row r="1811" spans="1:67" ht="15.75" customHeight="1">
      <c r="A1811" s="36">
        <v>1725</v>
      </c>
      <c r="B1811" s="28" t="s">
        <v>2908</v>
      </c>
      <c r="C1811" s="29" t="s">
        <v>2909</v>
      </c>
      <c r="D1811" s="28" t="s">
        <v>271</v>
      </c>
      <c r="E1811" s="30">
        <v>1</v>
      </c>
      <c r="F1811" s="30">
        <v>38850</v>
      </c>
      <c r="G1811" s="30">
        <f t="shared" si="116"/>
        <v>46600</v>
      </c>
      <c r="H1811" s="30">
        <f t="shared" si="117"/>
        <v>69900</v>
      </c>
      <c r="I1811" s="212"/>
      <c r="J1811" s="212"/>
      <c r="K1811" s="212"/>
    </row>
    <row r="1812" spans="1:67" ht="31.5" customHeight="1">
      <c r="A1812" s="36">
        <v>1726</v>
      </c>
      <c r="B1812" s="28" t="s">
        <v>2910</v>
      </c>
      <c r="C1812" s="29" t="s">
        <v>2911</v>
      </c>
      <c r="D1812" s="28" t="s">
        <v>271</v>
      </c>
      <c r="E1812" s="30">
        <v>1</v>
      </c>
      <c r="F1812" s="30">
        <v>38850</v>
      </c>
      <c r="G1812" s="30">
        <f t="shared" si="116"/>
        <v>46600</v>
      </c>
      <c r="H1812" s="30">
        <f t="shared" si="117"/>
        <v>69900</v>
      </c>
      <c r="I1812" s="212"/>
      <c r="J1812" s="212"/>
      <c r="K1812" s="212"/>
    </row>
    <row r="1813" spans="1:67" ht="15.75" customHeight="1">
      <c r="A1813" s="36">
        <v>1727</v>
      </c>
      <c r="B1813" s="28" t="s">
        <v>2912</v>
      </c>
      <c r="C1813" s="29" t="s">
        <v>2913</v>
      </c>
      <c r="D1813" s="28" t="s">
        <v>271</v>
      </c>
      <c r="E1813" s="30">
        <v>1</v>
      </c>
      <c r="F1813" s="30">
        <v>15750</v>
      </c>
      <c r="G1813" s="30">
        <f t="shared" si="116"/>
        <v>18900</v>
      </c>
      <c r="H1813" s="30">
        <f t="shared" si="117"/>
        <v>28400</v>
      </c>
      <c r="I1813" s="212"/>
      <c r="J1813" s="212"/>
      <c r="K1813" s="212"/>
    </row>
    <row r="1814" spans="1:67" s="149" customFormat="1" ht="15.75" customHeight="1">
      <c r="A1814" s="36">
        <v>1728</v>
      </c>
      <c r="B1814" s="28" t="s">
        <v>2914</v>
      </c>
      <c r="C1814" s="29" t="s">
        <v>2915</v>
      </c>
      <c r="D1814" s="28" t="s">
        <v>271</v>
      </c>
      <c r="E1814" s="30">
        <v>1</v>
      </c>
      <c r="F1814" s="30">
        <v>35000</v>
      </c>
      <c r="G1814" s="30">
        <f t="shared" si="116"/>
        <v>42000</v>
      </c>
      <c r="H1814" s="30">
        <f t="shared" si="117"/>
        <v>63000</v>
      </c>
      <c r="I1814" s="212"/>
      <c r="J1814" s="212"/>
      <c r="K1814" s="212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</row>
    <row r="1815" spans="1:67" ht="15.75" customHeight="1">
      <c r="A1815" s="36">
        <v>1729</v>
      </c>
      <c r="B1815" s="28" t="s">
        <v>2916</v>
      </c>
      <c r="C1815" s="29" t="s">
        <v>2917</v>
      </c>
      <c r="D1815" s="28" t="s">
        <v>271</v>
      </c>
      <c r="E1815" s="30">
        <v>1</v>
      </c>
      <c r="F1815" s="30">
        <v>12600</v>
      </c>
      <c r="G1815" s="30">
        <f t="shared" si="116"/>
        <v>15100</v>
      </c>
      <c r="H1815" s="30">
        <f t="shared" si="117"/>
        <v>22700</v>
      </c>
      <c r="I1815" s="212"/>
      <c r="J1815" s="212"/>
      <c r="K1815" s="212"/>
    </row>
    <row r="1816" spans="1:67" ht="15.75" customHeight="1">
      <c r="A1816" s="36">
        <v>1730</v>
      </c>
      <c r="B1816" s="28" t="s">
        <v>2918</v>
      </c>
      <c r="C1816" s="29" t="s">
        <v>2919</v>
      </c>
      <c r="D1816" s="28" t="s">
        <v>271</v>
      </c>
      <c r="E1816" s="30">
        <v>1</v>
      </c>
      <c r="F1816" s="30">
        <v>38850</v>
      </c>
      <c r="G1816" s="30">
        <f t="shared" si="116"/>
        <v>46600</v>
      </c>
      <c r="H1816" s="30">
        <f t="shared" si="117"/>
        <v>69900</v>
      </c>
      <c r="I1816" s="212"/>
      <c r="J1816" s="212"/>
      <c r="K1816" s="212"/>
    </row>
    <row r="1817" spans="1:67" ht="15.75" customHeight="1">
      <c r="A1817" s="36">
        <v>1731</v>
      </c>
      <c r="B1817" s="28" t="s">
        <v>2920</v>
      </c>
      <c r="C1817" s="29" t="s">
        <v>2921</v>
      </c>
      <c r="D1817" s="28" t="s">
        <v>271</v>
      </c>
      <c r="E1817" s="30">
        <v>1</v>
      </c>
      <c r="F1817" s="30">
        <v>12600</v>
      </c>
      <c r="G1817" s="30">
        <f t="shared" si="116"/>
        <v>15100</v>
      </c>
      <c r="H1817" s="30">
        <f t="shared" si="117"/>
        <v>22700</v>
      </c>
      <c r="I1817" s="212"/>
      <c r="J1817" s="212"/>
      <c r="K1817" s="212"/>
    </row>
    <row r="1818" spans="1:67" ht="15.75" customHeight="1">
      <c r="A1818" s="36">
        <v>1732</v>
      </c>
      <c r="B1818" s="28" t="s">
        <v>2922</v>
      </c>
      <c r="C1818" s="29" t="s">
        <v>2923</v>
      </c>
      <c r="D1818" s="28" t="s">
        <v>271</v>
      </c>
      <c r="E1818" s="30">
        <v>1</v>
      </c>
      <c r="F1818" s="30">
        <v>15750</v>
      </c>
      <c r="G1818" s="30">
        <f t="shared" si="116"/>
        <v>18900</v>
      </c>
      <c r="H1818" s="30">
        <f t="shared" si="117"/>
        <v>28400</v>
      </c>
      <c r="I1818" s="212"/>
      <c r="J1818" s="212"/>
      <c r="K1818" s="212"/>
    </row>
    <row r="1819" spans="1:67" ht="15.75" customHeight="1">
      <c r="A1819" s="36">
        <v>1733</v>
      </c>
      <c r="B1819" s="28" t="s">
        <v>2924</v>
      </c>
      <c r="C1819" s="29" t="s">
        <v>2925</v>
      </c>
      <c r="D1819" s="28" t="s">
        <v>271</v>
      </c>
      <c r="E1819" s="30">
        <v>1</v>
      </c>
      <c r="F1819" s="30">
        <v>12600</v>
      </c>
      <c r="G1819" s="30">
        <f t="shared" si="116"/>
        <v>15100</v>
      </c>
      <c r="H1819" s="30">
        <f t="shared" si="117"/>
        <v>22700</v>
      </c>
      <c r="I1819" s="212"/>
      <c r="J1819" s="212"/>
      <c r="K1819" s="212"/>
    </row>
    <row r="1820" spans="1:67" ht="15.75" customHeight="1">
      <c r="A1820" s="36">
        <v>1734</v>
      </c>
      <c r="B1820" s="28" t="s">
        <v>2926</v>
      </c>
      <c r="C1820" s="29" t="s">
        <v>2927</v>
      </c>
      <c r="D1820" s="28" t="s">
        <v>271</v>
      </c>
      <c r="E1820" s="30">
        <v>1</v>
      </c>
      <c r="F1820" s="30">
        <v>15750</v>
      </c>
      <c r="G1820" s="30">
        <f t="shared" si="116"/>
        <v>18900</v>
      </c>
      <c r="H1820" s="30">
        <f t="shared" si="117"/>
        <v>28400</v>
      </c>
      <c r="I1820" s="212"/>
      <c r="J1820" s="212"/>
      <c r="K1820" s="212"/>
    </row>
    <row r="1821" spans="1:67" ht="15.75" customHeight="1">
      <c r="A1821" s="36">
        <v>1735</v>
      </c>
      <c r="B1821" s="28" t="s">
        <v>2928</v>
      </c>
      <c r="C1821" s="29" t="s">
        <v>2929</v>
      </c>
      <c r="D1821" s="28" t="s">
        <v>271</v>
      </c>
      <c r="E1821" s="30">
        <v>1</v>
      </c>
      <c r="F1821" s="30">
        <v>12600</v>
      </c>
      <c r="G1821" s="30">
        <f t="shared" si="116"/>
        <v>15100</v>
      </c>
      <c r="H1821" s="30">
        <f t="shared" si="117"/>
        <v>22700</v>
      </c>
      <c r="I1821" s="212"/>
      <c r="J1821" s="212"/>
      <c r="K1821" s="212"/>
    </row>
    <row r="1822" spans="1:67" ht="15.75" customHeight="1">
      <c r="A1822" s="36">
        <v>1736</v>
      </c>
      <c r="B1822" s="28" t="s">
        <v>2930</v>
      </c>
      <c r="C1822" s="29" t="s">
        <v>2931</v>
      </c>
      <c r="D1822" s="28" t="s">
        <v>271</v>
      </c>
      <c r="E1822" s="30">
        <v>1</v>
      </c>
      <c r="F1822" s="30">
        <v>15750</v>
      </c>
      <c r="G1822" s="30">
        <f t="shared" si="116"/>
        <v>18900</v>
      </c>
      <c r="H1822" s="30">
        <f t="shared" si="117"/>
        <v>28400</v>
      </c>
      <c r="I1822" s="212"/>
      <c r="J1822" s="212"/>
      <c r="K1822" s="212"/>
    </row>
    <row r="1823" spans="1:67" s="149" customFormat="1" ht="15.75" customHeight="1">
      <c r="A1823" s="36">
        <v>1737</v>
      </c>
      <c r="B1823" s="28" t="s">
        <v>2932</v>
      </c>
      <c r="C1823" s="29" t="s">
        <v>2933</v>
      </c>
      <c r="D1823" s="28" t="s">
        <v>271</v>
      </c>
      <c r="E1823" s="30">
        <v>1</v>
      </c>
      <c r="F1823" s="30">
        <v>40000</v>
      </c>
      <c r="G1823" s="30">
        <f t="shared" si="116"/>
        <v>48000</v>
      </c>
      <c r="H1823" s="30">
        <f t="shared" si="117"/>
        <v>72000</v>
      </c>
      <c r="I1823" s="212"/>
      <c r="J1823" s="212"/>
      <c r="K1823" s="212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</row>
    <row r="1824" spans="1:67" ht="15.75" customHeight="1">
      <c r="A1824" s="36">
        <v>1738</v>
      </c>
      <c r="B1824" s="28" t="s">
        <v>2934</v>
      </c>
      <c r="C1824" s="29" t="s">
        <v>2935</v>
      </c>
      <c r="D1824" s="28" t="s">
        <v>271</v>
      </c>
      <c r="E1824" s="30">
        <v>1</v>
      </c>
      <c r="F1824" s="30">
        <v>38850</v>
      </c>
      <c r="G1824" s="30">
        <f t="shared" si="116"/>
        <v>46600</v>
      </c>
      <c r="H1824" s="30">
        <f t="shared" si="117"/>
        <v>69900</v>
      </c>
      <c r="I1824" s="212"/>
      <c r="J1824" s="212"/>
      <c r="K1824" s="212"/>
    </row>
    <row r="1825" spans="1:67" s="149" customFormat="1" ht="31">
      <c r="A1825" s="36">
        <v>1739</v>
      </c>
      <c r="B1825" s="28" t="s">
        <v>5918</v>
      </c>
      <c r="C1825" s="29" t="s">
        <v>5899</v>
      </c>
      <c r="D1825" s="28" t="s">
        <v>271</v>
      </c>
      <c r="E1825" s="30">
        <v>1</v>
      </c>
      <c r="F1825" s="30">
        <v>55500</v>
      </c>
      <c r="G1825" s="30">
        <f t="shared" si="116"/>
        <v>66600</v>
      </c>
      <c r="H1825" s="30">
        <f t="shared" si="117"/>
        <v>99900</v>
      </c>
      <c r="I1825" s="212"/>
      <c r="J1825" s="212"/>
      <c r="K1825" s="212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</row>
    <row r="1826" spans="1:67" ht="31.5" customHeight="1">
      <c r="A1826" s="36">
        <v>1740</v>
      </c>
      <c r="B1826" s="28" t="s">
        <v>5916</v>
      </c>
      <c r="C1826" s="29" t="s">
        <v>5900</v>
      </c>
      <c r="D1826" s="28" t="s">
        <v>271</v>
      </c>
      <c r="E1826" s="30">
        <v>1</v>
      </c>
      <c r="F1826" s="30">
        <v>31000</v>
      </c>
      <c r="G1826" s="30">
        <f t="shared" si="116"/>
        <v>37200</v>
      </c>
      <c r="H1826" s="30">
        <f t="shared" si="117"/>
        <v>55800</v>
      </c>
      <c r="I1826" s="212"/>
      <c r="J1826" s="212"/>
      <c r="K1826" s="212"/>
    </row>
    <row r="1827" spans="1:67" s="149" customFormat="1" ht="31">
      <c r="A1827" s="36">
        <v>1741</v>
      </c>
      <c r="B1827" s="28" t="s">
        <v>5917</v>
      </c>
      <c r="C1827" s="29" t="s">
        <v>5901</v>
      </c>
      <c r="D1827" s="28" t="s">
        <v>271</v>
      </c>
      <c r="E1827" s="30">
        <v>1</v>
      </c>
      <c r="F1827" s="30">
        <v>29500</v>
      </c>
      <c r="G1827" s="30">
        <f t="shared" si="116"/>
        <v>35400</v>
      </c>
      <c r="H1827" s="30">
        <f t="shared" si="117"/>
        <v>53100</v>
      </c>
      <c r="I1827" s="212"/>
      <c r="J1827" s="212"/>
      <c r="K1827" s="212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</row>
    <row r="1828" spans="1:67" s="149" customFormat="1" ht="15.75" customHeight="1">
      <c r="A1828" s="36">
        <v>1742</v>
      </c>
      <c r="B1828" s="28" t="s">
        <v>5943</v>
      </c>
      <c r="C1828" s="29" t="s">
        <v>5902</v>
      </c>
      <c r="D1828" s="28" t="s">
        <v>271</v>
      </c>
      <c r="E1828" s="30">
        <v>1</v>
      </c>
      <c r="F1828" s="30">
        <v>21000</v>
      </c>
      <c r="G1828" s="30">
        <f t="shared" si="116"/>
        <v>25200</v>
      </c>
      <c r="H1828" s="30">
        <f t="shared" si="117"/>
        <v>37800</v>
      </c>
      <c r="I1828" s="212"/>
      <c r="J1828" s="212"/>
      <c r="K1828" s="212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</row>
    <row r="1829" spans="1:67" s="149" customFormat="1" ht="15.75" customHeight="1">
      <c r="A1829" s="36">
        <v>1743</v>
      </c>
      <c r="B1829" s="28" t="s">
        <v>5921</v>
      </c>
      <c r="C1829" s="29" t="s">
        <v>5903</v>
      </c>
      <c r="D1829" s="28" t="s">
        <v>271</v>
      </c>
      <c r="E1829" s="30">
        <v>1</v>
      </c>
      <c r="F1829" s="30">
        <v>49500</v>
      </c>
      <c r="G1829" s="30">
        <f t="shared" si="116"/>
        <v>59400</v>
      </c>
      <c r="H1829" s="30">
        <f t="shared" si="117"/>
        <v>89100</v>
      </c>
      <c r="I1829" s="212"/>
      <c r="J1829" s="212"/>
      <c r="K1829" s="212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</row>
    <row r="1830" spans="1:67" ht="15.75" customHeight="1">
      <c r="A1830" s="36">
        <v>1744</v>
      </c>
      <c r="B1830" s="28" t="s">
        <v>5920</v>
      </c>
      <c r="C1830" s="29" t="s">
        <v>5904</v>
      </c>
      <c r="D1830" s="28" t="s">
        <v>271</v>
      </c>
      <c r="E1830" s="30">
        <v>1</v>
      </c>
      <c r="F1830" s="30">
        <v>59500</v>
      </c>
      <c r="G1830" s="30">
        <f t="shared" si="116"/>
        <v>71400</v>
      </c>
      <c r="H1830" s="30">
        <f t="shared" si="117"/>
        <v>107100</v>
      </c>
      <c r="I1830" s="212"/>
      <c r="J1830" s="212"/>
      <c r="K1830" s="212"/>
    </row>
    <row r="1831" spans="1:67" s="149" customFormat="1" ht="15.75" customHeight="1">
      <c r="A1831" s="36">
        <v>1745</v>
      </c>
      <c r="B1831" s="28" t="s">
        <v>5944</v>
      </c>
      <c r="C1831" s="29" t="s">
        <v>5905</v>
      </c>
      <c r="D1831" s="28" t="s">
        <v>271</v>
      </c>
      <c r="E1831" s="30">
        <v>1</v>
      </c>
      <c r="F1831" s="30">
        <v>49500</v>
      </c>
      <c r="G1831" s="30">
        <f t="shared" si="116"/>
        <v>59400</v>
      </c>
      <c r="H1831" s="30">
        <f t="shared" si="117"/>
        <v>89100</v>
      </c>
      <c r="I1831" s="212"/>
      <c r="J1831" s="212"/>
      <c r="K1831" s="212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</row>
    <row r="1832" spans="1:67" s="149" customFormat="1" ht="15.75" customHeight="1">
      <c r="A1832" s="36">
        <v>1746</v>
      </c>
      <c r="B1832" s="28" t="s">
        <v>5922</v>
      </c>
      <c r="C1832" s="29" t="s">
        <v>5906</v>
      </c>
      <c r="D1832" s="28" t="s">
        <v>271</v>
      </c>
      <c r="E1832" s="30">
        <v>1</v>
      </c>
      <c r="F1832" s="30">
        <v>21000</v>
      </c>
      <c r="G1832" s="30">
        <f t="shared" si="116"/>
        <v>25200</v>
      </c>
      <c r="H1832" s="30">
        <f t="shared" si="117"/>
        <v>37800</v>
      </c>
      <c r="I1832" s="212"/>
      <c r="J1832" s="212"/>
      <c r="K1832" s="212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</row>
    <row r="1833" spans="1:67" s="149" customFormat="1" ht="15.75" customHeight="1">
      <c r="A1833" s="36">
        <v>1747</v>
      </c>
      <c r="B1833" s="28" t="s">
        <v>5923</v>
      </c>
      <c r="C1833" s="29" t="s">
        <v>5907</v>
      </c>
      <c r="D1833" s="28" t="s">
        <v>271</v>
      </c>
      <c r="E1833" s="30">
        <v>1</v>
      </c>
      <c r="F1833" s="30">
        <v>57300</v>
      </c>
      <c r="G1833" s="30">
        <f t="shared" si="116"/>
        <v>68800</v>
      </c>
      <c r="H1833" s="30">
        <f t="shared" si="117"/>
        <v>103100</v>
      </c>
      <c r="I1833" s="212"/>
      <c r="J1833" s="212"/>
      <c r="K1833" s="212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</row>
    <row r="1834" spans="1:67" s="149" customFormat="1" ht="15.75" customHeight="1">
      <c r="A1834" s="36">
        <v>1748</v>
      </c>
      <c r="B1834" s="28" t="s">
        <v>5924</v>
      </c>
      <c r="C1834" s="29" t="s">
        <v>5908</v>
      </c>
      <c r="D1834" s="28" t="s">
        <v>271</v>
      </c>
      <c r="E1834" s="30">
        <v>1</v>
      </c>
      <c r="F1834" s="30">
        <v>22000</v>
      </c>
      <c r="G1834" s="30">
        <f t="shared" si="116"/>
        <v>26400</v>
      </c>
      <c r="H1834" s="30">
        <f t="shared" si="117"/>
        <v>39600</v>
      </c>
      <c r="I1834" s="212"/>
      <c r="J1834" s="212"/>
      <c r="K1834" s="212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</row>
    <row r="1835" spans="1:67" ht="15.75" customHeight="1">
      <c r="A1835" s="36">
        <v>1749</v>
      </c>
      <c r="B1835" s="28" t="s">
        <v>5925</v>
      </c>
      <c r="C1835" s="29" t="s">
        <v>5909</v>
      </c>
      <c r="D1835" s="28" t="s">
        <v>271</v>
      </c>
      <c r="E1835" s="30">
        <v>1</v>
      </c>
      <c r="F1835" s="30">
        <v>50000</v>
      </c>
      <c r="G1835" s="30">
        <f t="shared" si="116"/>
        <v>60000</v>
      </c>
      <c r="H1835" s="30">
        <f t="shared" si="117"/>
        <v>90000</v>
      </c>
      <c r="I1835" s="212"/>
      <c r="J1835" s="212"/>
      <c r="K1835" s="212"/>
    </row>
    <row r="1836" spans="1:67" s="149" customFormat="1" ht="16.5" customHeight="1">
      <c r="A1836" s="36">
        <v>1750</v>
      </c>
      <c r="B1836" s="28" t="s">
        <v>5926</v>
      </c>
      <c r="C1836" s="29" t="s">
        <v>5910</v>
      </c>
      <c r="D1836" s="28" t="s">
        <v>271</v>
      </c>
      <c r="E1836" s="30">
        <v>1</v>
      </c>
      <c r="F1836" s="30">
        <v>19000</v>
      </c>
      <c r="G1836" s="30">
        <f t="shared" si="116"/>
        <v>22800</v>
      </c>
      <c r="H1836" s="30">
        <f t="shared" si="117"/>
        <v>34200</v>
      </c>
      <c r="I1836" s="212"/>
      <c r="J1836" s="212"/>
      <c r="K1836" s="212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</row>
    <row r="1837" spans="1:67" s="149" customFormat="1" ht="31.5" customHeight="1">
      <c r="A1837" s="36">
        <v>1751</v>
      </c>
      <c r="B1837" s="28" t="s">
        <v>5927</v>
      </c>
      <c r="C1837" s="29" t="s">
        <v>5911</v>
      </c>
      <c r="D1837" s="28" t="s">
        <v>271</v>
      </c>
      <c r="E1837" s="30">
        <v>1</v>
      </c>
      <c r="F1837" s="30">
        <v>27000</v>
      </c>
      <c r="G1837" s="30">
        <f t="shared" si="116"/>
        <v>32400</v>
      </c>
      <c r="H1837" s="30">
        <f t="shared" si="117"/>
        <v>48600</v>
      </c>
      <c r="I1837" s="212"/>
      <c r="J1837" s="212"/>
      <c r="K1837" s="212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</row>
    <row r="1838" spans="1:67" ht="15.75" customHeight="1">
      <c r="A1838" s="36">
        <v>1752</v>
      </c>
      <c r="B1838" s="28" t="s">
        <v>5928</v>
      </c>
      <c r="C1838" s="29" t="s">
        <v>5912</v>
      </c>
      <c r="D1838" s="28" t="s">
        <v>271</v>
      </c>
      <c r="E1838" s="30">
        <v>1</v>
      </c>
      <c r="F1838" s="30">
        <v>50000</v>
      </c>
      <c r="G1838" s="30">
        <f t="shared" si="116"/>
        <v>60000</v>
      </c>
      <c r="H1838" s="30">
        <f t="shared" si="117"/>
        <v>90000</v>
      </c>
      <c r="I1838" s="212"/>
      <c r="J1838" s="212"/>
      <c r="K1838" s="212"/>
    </row>
    <row r="1839" spans="1:67" ht="15.75" customHeight="1">
      <c r="A1839" s="36">
        <v>1753</v>
      </c>
      <c r="B1839" s="28" t="s">
        <v>5929</v>
      </c>
      <c r="C1839" s="29" t="s">
        <v>5913</v>
      </c>
      <c r="D1839" s="28" t="s">
        <v>271</v>
      </c>
      <c r="E1839" s="30">
        <v>1</v>
      </c>
      <c r="F1839" s="30">
        <v>59500</v>
      </c>
      <c r="G1839" s="30">
        <f t="shared" si="116"/>
        <v>71400</v>
      </c>
      <c r="H1839" s="30">
        <f t="shared" si="117"/>
        <v>107100</v>
      </c>
      <c r="I1839" s="212"/>
      <c r="J1839" s="212"/>
      <c r="K1839" s="212"/>
    </row>
    <row r="1840" spans="1:67" ht="15.75" customHeight="1">
      <c r="A1840" s="36">
        <v>1754</v>
      </c>
      <c r="B1840" s="28" t="s">
        <v>5930</v>
      </c>
      <c r="C1840" s="29" t="s">
        <v>5914</v>
      </c>
      <c r="D1840" s="28" t="s">
        <v>271</v>
      </c>
      <c r="E1840" s="30">
        <v>1</v>
      </c>
      <c r="F1840" s="30">
        <v>76000</v>
      </c>
      <c r="G1840" s="30">
        <f t="shared" si="116"/>
        <v>91200</v>
      </c>
      <c r="H1840" s="30">
        <f t="shared" si="117"/>
        <v>136800</v>
      </c>
      <c r="I1840" s="212"/>
      <c r="J1840" s="212"/>
      <c r="K1840" s="212"/>
    </row>
    <row r="1841" spans="1:67" s="149" customFormat="1" ht="15.75" customHeight="1">
      <c r="A1841" s="36">
        <v>1755</v>
      </c>
      <c r="B1841" s="28" t="s">
        <v>5931</v>
      </c>
      <c r="C1841" s="29" t="s">
        <v>5915</v>
      </c>
      <c r="D1841" s="28" t="s">
        <v>271</v>
      </c>
      <c r="E1841" s="30">
        <v>1</v>
      </c>
      <c r="F1841" s="30">
        <v>53000</v>
      </c>
      <c r="G1841" s="30">
        <f t="shared" si="116"/>
        <v>63600</v>
      </c>
      <c r="H1841" s="30">
        <f t="shared" si="117"/>
        <v>95400</v>
      </c>
      <c r="I1841" s="212"/>
      <c r="J1841" s="212"/>
      <c r="K1841" s="212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</row>
    <row r="1842" spans="1:67" s="9" customFormat="1" ht="15.75" customHeight="1">
      <c r="A1842" s="42"/>
      <c r="B1842" s="42"/>
      <c r="C1842" s="33" t="s">
        <v>2936</v>
      </c>
      <c r="D1842" s="42"/>
      <c r="E1842" s="43"/>
      <c r="F1842" s="43"/>
      <c r="G1842" s="35"/>
      <c r="H1842" s="35"/>
      <c r="I1842" s="212"/>
      <c r="J1842" s="212"/>
      <c r="K1842" s="212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</row>
    <row r="1843" spans="1:67" s="149" customFormat="1" ht="15.75" customHeight="1">
      <c r="A1843" s="36">
        <v>1756</v>
      </c>
      <c r="B1843" s="28" t="s">
        <v>2937</v>
      </c>
      <c r="C1843" s="29" t="s">
        <v>2938</v>
      </c>
      <c r="D1843" s="28" t="s">
        <v>271</v>
      </c>
      <c r="E1843" s="30">
        <v>1</v>
      </c>
      <c r="F1843" s="30">
        <v>42800</v>
      </c>
      <c r="G1843" s="30">
        <f t="shared" ref="G1843:G1902" si="118">ROUND(F1843*1.2,-2)</f>
        <v>51400</v>
      </c>
      <c r="H1843" s="30">
        <f t="shared" ref="H1843:H1902" si="119">ROUND(F1843*1.8,-2)</f>
        <v>77000</v>
      </c>
      <c r="I1843" s="212"/>
      <c r="J1843" s="212"/>
      <c r="K1843" s="212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</row>
    <row r="1844" spans="1:67" s="149" customFormat="1" ht="15.75" customHeight="1">
      <c r="A1844" s="36">
        <v>1757</v>
      </c>
      <c r="B1844" s="28" t="s">
        <v>2939</v>
      </c>
      <c r="C1844" s="29" t="s">
        <v>2940</v>
      </c>
      <c r="D1844" s="28" t="s">
        <v>271</v>
      </c>
      <c r="E1844" s="30">
        <v>1</v>
      </c>
      <c r="F1844" s="30">
        <v>24100</v>
      </c>
      <c r="G1844" s="30">
        <f t="shared" si="118"/>
        <v>28900</v>
      </c>
      <c r="H1844" s="30">
        <f t="shared" si="119"/>
        <v>43400</v>
      </c>
      <c r="I1844" s="212"/>
      <c r="J1844" s="212"/>
      <c r="K1844" s="212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</row>
    <row r="1845" spans="1:67" ht="15.75" customHeight="1">
      <c r="A1845" s="36">
        <v>1758</v>
      </c>
      <c r="B1845" s="28" t="s">
        <v>2941</v>
      </c>
      <c r="C1845" s="29" t="s">
        <v>2942</v>
      </c>
      <c r="D1845" s="28" t="s">
        <v>271</v>
      </c>
      <c r="E1845" s="30">
        <v>1</v>
      </c>
      <c r="F1845" s="30">
        <v>33600</v>
      </c>
      <c r="G1845" s="30">
        <f t="shared" si="118"/>
        <v>40300</v>
      </c>
      <c r="H1845" s="30">
        <f t="shared" si="119"/>
        <v>60500</v>
      </c>
      <c r="I1845" s="212"/>
      <c r="J1845" s="212"/>
      <c r="K1845" s="212"/>
    </row>
    <row r="1846" spans="1:67" ht="15.75" customHeight="1">
      <c r="A1846" s="36">
        <v>1759</v>
      </c>
      <c r="B1846" s="28" t="s">
        <v>2943</v>
      </c>
      <c r="C1846" s="29" t="s">
        <v>2944</v>
      </c>
      <c r="D1846" s="28" t="s">
        <v>271</v>
      </c>
      <c r="E1846" s="30">
        <v>1</v>
      </c>
      <c r="F1846" s="30">
        <v>49350</v>
      </c>
      <c r="G1846" s="30">
        <f t="shared" si="118"/>
        <v>59200</v>
      </c>
      <c r="H1846" s="30">
        <f t="shared" si="119"/>
        <v>88800</v>
      </c>
      <c r="I1846" s="212"/>
      <c r="J1846" s="212"/>
      <c r="K1846" s="212"/>
    </row>
    <row r="1847" spans="1:67" s="149" customFormat="1" ht="15.75" customHeight="1">
      <c r="A1847" s="36">
        <v>1760</v>
      </c>
      <c r="B1847" s="28" t="s">
        <v>2945</v>
      </c>
      <c r="C1847" s="29" t="s">
        <v>2946</v>
      </c>
      <c r="D1847" s="28" t="s">
        <v>271</v>
      </c>
      <c r="E1847" s="30">
        <v>1</v>
      </c>
      <c r="F1847" s="30">
        <v>23160</v>
      </c>
      <c r="G1847" s="30">
        <f t="shared" si="118"/>
        <v>27800</v>
      </c>
      <c r="H1847" s="30">
        <f t="shared" si="119"/>
        <v>41700</v>
      </c>
      <c r="I1847" s="212"/>
      <c r="J1847" s="212"/>
      <c r="K1847" s="212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</row>
    <row r="1848" spans="1:67" s="149" customFormat="1" ht="15.75" customHeight="1">
      <c r="A1848" s="36">
        <v>1761</v>
      </c>
      <c r="B1848" s="28" t="s">
        <v>2947</v>
      </c>
      <c r="C1848" s="29" t="s">
        <v>2948</v>
      </c>
      <c r="D1848" s="28" t="s">
        <v>271</v>
      </c>
      <c r="E1848" s="30">
        <v>1</v>
      </c>
      <c r="F1848" s="30">
        <v>42000</v>
      </c>
      <c r="G1848" s="30">
        <f t="shared" si="118"/>
        <v>50400</v>
      </c>
      <c r="H1848" s="30">
        <f t="shared" si="119"/>
        <v>75600</v>
      </c>
      <c r="I1848" s="212"/>
      <c r="J1848" s="212"/>
      <c r="K1848" s="212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</row>
    <row r="1849" spans="1:67" ht="31.5" customHeight="1">
      <c r="A1849" s="36">
        <v>1762</v>
      </c>
      <c r="B1849" s="28" t="s">
        <v>2949</v>
      </c>
      <c r="C1849" s="29" t="s">
        <v>2950</v>
      </c>
      <c r="D1849" s="28" t="s">
        <v>271</v>
      </c>
      <c r="E1849" s="30">
        <v>1</v>
      </c>
      <c r="F1849" s="30">
        <v>42000</v>
      </c>
      <c r="G1849" s="30">
        <f t="shared" si="118"/>
        <v>50400</v>
      </c>
      <c r="H1849" s="30">
        <f t="shared" si="119"/>
        <v>75600</v>
      </c>
      <c r="I1849" s="212"/>
      <c r="J1849" s="212"/>
      <c r="K1849" s="212"/>
    </row>
    <row r="1850" spans="1:67" ht="31.5" customHeight="1">
      <c r="A1850" s="36">
        <v>1763</v>
      </c>
      <c r="B1850" s="28" t="s">
        <v>2951</v>
      </c>
      <c r="C1850" s="29" t="s">
        <v>2952</v>
      </c>
      <c r="D1850" s="28" t="s">
        <v>271</v>
      </c>
      <c r="E1850" s="30">
        <v>1</v>
      </c>
      <c r="F1850" s="30">
        <v>63000</v>
      </c>
      <c r="G1850" s="30">
        <f t="shared" si="118"/>
        <v>75600</v>
      </c>
      <c r="H1850" s="30">
        <f t="shared" si="119"/>
        <v>113400</v>
      </c>
      <c r="I1850" s="212"/>
      <c r="J1850" s="212"/>
      <c r="K1850" s="212"/>
    </row>
    <row r="1851" spans="1:67" s="149" customFormat="1" ht="15.75" customHeight="1">
      <c r="A1851" s="36">
        <v>1764</v>
      </c>
      <c r="B1851" s="28" t="s">
        <v>2953</v>
      </c>
      <c r="C1851" s="29" t="s">
        <v>2954</v>
      </c>
      <c r="D1851" s="28" t="s">
        <v>271</v>
      </c>
      <c r="E1851" s="30">
        <v>1</v>
      </c>
      <c r="F1851" s="30">
        <v>57600</v>
      </c>
      <c r="G1851" s="30">
        <f t="shared" si="118"/>
        <v>69100</v>
      </c>
      <c r="H1851" s="30">
        <f t="shared" si="119"/>
        <v>103700</v>
      </c>
      <c r="I1851" s="212"/>
      <c r="J1851" s="212"/>
      <c r="K1851" s="212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</row>
    <row r="1852" spans="1:67" s="149" customFormat="1" ht="15.75" customHeight="1">
      <c r="A1852" s="36">
        <v>1765</v>
      </c>
      <c r="B1852" s="28" t="s">
        <v>2955</v>
      </c>
      <c r="C1852" s="29" t="s">
        <v>2956</v>
      </c>
      <c r="D1852" s="28" t="s">
        <v>271</v>
      </c>
      <c r="E1852" s="30">
        <v>1</v>
      </c>
      <c r="F1852" s="30">
        <v>47800</v>
      </c>
      <c r="G1852" s="30">
        <f t="shared" si="118"/>
        <v>57400</v>
      </c>
      <c r="H1852" s="30">
        <f t="shared" si="119"/>
        <v>86000</v>
      </c>
      <c r="I1852" s="212"/>
      <c r="J1852" s="212"/>
      <c r="K1852" s="212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</row>
    <row r="1853" spans="1:67" ht="15.75" customHeight="1">
      <c r="A1853" s="36">
        <v>1766</v>
      </c>
      <c r="B1853" s="28" t="s">
        <v>2957</v>
      </c>
      <c r="C1853" s="29" t="s">
        <v>2958</v>
      </c>
      <c r="D1853" s="28" t="s">
        <v>271</v>
      </c>
      <c r="E1853" s="30">
        <v>1</v>
      </c>
      <c r="F1853" s="30">
        <v>57750</v>
      </c>
      <c r="G1853" s="30">
        <f t="shared" si="118"/>
        <v>69300</v>
      </c>
      <c r="H1853" s="30">
        <f t="shared" si="119"/>
        <v>104000</v>
      </c>
      <c r="I1853" s="212"/>
      <c r="J1853" s="212"/>
      <c r="K1853" s="212"/>
    </row>
    <row r="1854" spans="1:67" ht="15.75" customHeight="1">
      <c r="A1854" s="36">
        <v>1767</v>
      </c>
      <c r="B1854" s="28" t="s">
        <v>2959</v>
      </c>
      <c r="C1854" s="29" t="s">
        <v>2960</v>
      </c>
      <c r="D1854" s="28" t="s">
        <v>271</v>
      </c>
      <c r="E1854" s="30">
        <v>1</v>
      </c>
      <c r="F1854" s="30">
        <v>10000</v>
      </c>
      <c r="G1854" s="30">
        <f t="shared" si="118"/>
        <v>12000</v>
      </c>
      <c r="H1854" s="30">
        <f t="shared" si="119"/>
        <v>18000</v>
      </c>
      <c r="I1854" s="212"/>
      <c r="J1854" s="212"/>
      <c r="K1854" s="212"/>
    </row>
    <row r="1855" spans="1:67" ht="15.75" customHeight="1">
      <c r="A1855" s="36">
        <v>1768</v>
      </c>
      <c r="B1855" s="28" t="s">
        <v>6486</v>
      </c>
      <c r="C1855" s="29" t="s">
        <v>6487</v>
      </c>
      <c r="D1855" s="28" t="s">
        <v>271</v>
      </c>
      <c r="E1855" s="30">
        <v>1</v>
      </c>
      <c r="F1855" s="30">
        <v>10000</v>
      </c>
      <c r="G1855" s="30">
        <f t="shared" si="118"/>
        <v>12000</v>
      </c>
      <c r="H1855" s="30">
        <f t="shared" si="119"/>
        <v>18000</v>
      </c>
      <c r="I1855" s="212"/>
      <c r="J1855" s="212"/>
      <c r="K1855" s="212"/>
    </row>
    <row r="1856" spans="1:67" s="149" customFormat="1" ht="15.75" customHeight="1">
      <c r="A1856" s="36">
        <v>1769</v>
      </c>
      <c r="B1856" s="28" t="s">
        <v>2961</v>
      </c>
      <c r="C1856" s="29" t="s">
        <v>2962</v>
      </c>
      <c r="D1856" s="28" t="s">
        <v>271</v>
      </c>
      <c r="E1856" s="30">
        <v>1</v>
      </c>
      <c r="F1856" s="30">
        <v>84900</v>
      </c>
      <c r="G1856" s="30">
        <f t="shared" si="118"/>
        <v>101900</v>
      </c>
      <c r="H1856" s="30">
        <f t="shared" si="119"/>
        <v>152800</v>
      </c>
      <c r="I1856" s="212"/>
      <c r="J1856" s="212"/>
      <c r="K1856" s="212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</row>
    <row r="1857" spans="1:67" ht="15.75" customHeight="1">
      <c r="A1857" s="36">
        <v>1770</v>
      </c>
      <c r="B1857" s="28" t="s">
        <v>2963</v>
      </c>
      <c r="C1857" s="29" t="s">
        <v>2964</v>
      </c>
      <c r="D1857" s="28" t="s">
        <v>271</v>
      </c>
      <c r="E1857" s="30">
        <v>1</v>
      </c>
      <c r="F1857" s="30">
        <v>61950</v>
      </c>
      <c r="G1857" s="30">
        <f t="shared" si="118"/>
        <v>74300</v>
      </c>
      <c r="H1857" s="30">
        <f t="shared" si="119"/>
        <v>111500</v>
      </c>
      <c r="I1857" s="212"/>
      <c r="J1857" s="212"/>
      <c r="K1857" s="212"/>
    </row>
    <row r="1858" spans="1:67" s="149" customFormat="1" ht="15.75" customHeight="1">
      <c r="A1858" s="36">
        <v>1771</v>
      </c>
      <c r="B1858" s="28" t="s">
        <v>2965</v>
      </c>
      <c r="C1858" s="29" t="s">
        <v>2966</v>
      </c>
      <c r="D1858" s="28" t="s">
        <v>271</v>
      </c>
      <c r="E1858" s="30">
        <v>1</v>
      </c>
      <c r="F1858" s="30">
        <v>47410</v>
      </c>
      <c r="G1858" s="30">
        <f t="shared" si="118"/>
        <v>56900</v>
      </c>
      <c r="H1858" s="30">
        <f t="shared" si="119"/>
        <v>85300</v>
      </c>
      <c r="I1858" s="212"/>
      <c r="J1858" s="212"/>
      <c r="K1858" s="212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</row>
    <row r="1859" spans="1:67" s="149" customFormat="1" ht="15.75" customHeight="1">
      <c r="A1859" s="36">
        <v>1772</v>
      </c>
      <c r="B1859" s="28" t="s">
        <v>2967</v>
      </c>
      <c r="C1859" s="29" t="s">
        <v>2968</v>
      </c>
      <c r="D1859" s="28" t="s">
        <v>271</v>
      </c>
      <c r="E1859" s="30">
        <v>1</v>
      </c>
      <c r="F1859" s="30">
        <v>64000</v>
      </c>
      <c r="G1859" s="30">
        <f t="shared" si="118"/>
        <v>76800</v>
      </c>
      <c r="H1859" s="30">
        <f t="shared" si="119"/>
        <v>115200</v>
      </c>
      <c r="I1859" s="212"/>
      <c r="J1859" s="212"/>
      <c r="K1859" s="212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</row>
    <row r="1860" spans="1:67" ht="15.75" customHeight="1">
      <c r="A1860" s="36">
        <v>1773</v>
      </c>
      <c r="B1860" s="28" t="s">
        <v>2969</v>
      </c>
      <c r="C1860" s="29" t="s">
        <v>2970</v>
      </c>
      <c r="D1860" s="28" t="s">
        <v>271</v>
      </c>
      <c r="E1860" s="30">
        <v>1</v>
      </c>
      <c r="F1860" s="30">
        <v>25200</v>
      </c>
      <c r="G1860" s="30">
        <f t="shared" si="118"/>
        <v>30200</v>
      </c>
      <c r="H1860" s="30">
        <f t="shared" si="119"/>
        <v>45400</v>
      </c>
      <c r="I1860" s="212"/>
      <c r="J1860" s="212"/>
      <c r="K1860" s="212"/>
    </row>
    <row r="1861" spans="1:67" s="149" customFormat="1" ht="31">
      <c r="A1861" s="36">
        <v>1774</v>
      </c>
      <c r="B1861" s="28" t="s">
        <v>2971</v>
      </c>
      <c r="C1861" s="29" t="s">
        <v>2972</v>
      </c>
      <c r="D1861" s="28" t="s">
        <v>271</v>
      </c>
      <c r="E1861" s="30">
        <v>1</v>
      </c>
      <c r="F1861" s="30">
        <v>42100</v>
      </c>
      <c r="G1861" s="30">
        <f t="shared" si="118"/>
        <v>50500</v>
      </c>
      <c r="H1861" s="30">
        <f t="shared" si="119"/>
        <v>75800</v>
      </c>
      <c r="I1861" s="212"/>
      <c r="J1861" s="212"/>
      <c r="K1861" s="212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</row>
    <row r="1862" spans="1:67" s="149" customFormat="1" ht="31.5" customHeight="1">
      <c r="A1862" s="36">
        <v>1775</v>
      </c>
      <c r="B1862" s="28" t="s">
        <v>2973</v>
      </c>
      <c r="C1862" s="29" t="s">
        <v>2974</v>
      </c>
      <c r="D1862" s="28" t="s">
        <v>271</v>
      </c>
      <c r="E1862" s="30">
        <v>1</v>
      </c>
      <c r="F1862" s="30">
        <v>61400</v>
      </c>
      <c r="G1862" s="30">
        <f t="shared" si="118"/>
        <v>73700</v>
      </c>
      <c r="H1862" s="30">
        <f t="shared" si="119"/>
        <v>110500</v>
      </c>
      <c r="I1862" s="212"/>
      <c r="J1862" s="212"/>
      <c r="K1862" s="212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</row>
    <row r="1863" spans="1:67" s="149" customFormat="1" ht="31.5" customHeight="1">
      <c r="A1863" s="36">
        <v>1776</v>
      </c>
      <c r="B1863" s="28" t="s">
        <v>2975</v>
      </c>
      <c r="C1863" s="29" t="s">
        <v>2976</v>
      </c>
      <c r="D1863" s="28" t="s">
        <v>271</v>
      </c>
      <c r="E1863" s="30">
        <v>1</v>
      </c>
      <c r="F1863" s="30">
        <v>96000</v>
      </c>
      <c r="G1863" s="30">
        <f t="shared" si="118"/>
        <v>115200</v>
      </c>
      <c r="H1863" s="30">
        <f t="shared" si="119"/>
        <v>172800</v>
      </c>
      <c r="I1863" s="212"/>
      <c r="J1863" s="212"/>
      <c r="K1863" s="212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</row>
    <row r="1864" spans="1:67" s="149" customFormat="1" ht="15.75" customHeight="1">
      <c r="A1864" s="36">
        <v>1777</v>
      </c>
      <c r="B1864" s="28" t="s">
        <v>2977</v>
      </c>
      <c r="C1864" s="29" t="s">
        <v>2978</v>
      </c>
      <c r="D1864" s="28" t="s">
        <v>271</v>
      </c>
      <c r="E1864" s="30">
        <v>1</v>
      </c>
      <c r="F1864" s="30">
        <v>56300</v>
      </c>
      <c r="G1864" s="30">
        <f t="shared" si="118"/>
        <v>67600</v>
      </c>
      <c r="H1864" s="30">
        <f t="shared" si="119"/>
        <v>101300</v>
      </c>
      <c r="I1864" s="212"/>
      <c r="J1864" s="212"/>
      <c r="K1864" s="212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</row>
    <row r="1865" spans="1:67" s="149" customFormat="1" ht="15.75" customHeight="1">
      <c r="A1865" s="36">
        <v>1778</v>
      </c>
      <c r="B1865" s="28" t="s">
        <v>2979</v>
      </c>
      <c r="C1865" s="29" t="s">
        <v>2980</v>
      </c>
      <c r="D1865" s="28" t="s">
        <v>271</v>
      </c>
      <c r="E1865" s="30">
        <v>1</v>
      </c>
      <c r="F1865" s="30">
        <v>37900</v>
      </c>
      <c r="G1865" s="30">
        <f t="shared" si="118"/>
        <v>45500</v>
      </c>
      <c r="H1865" s="30">
        <f t="shared" si="119"/>
        <v>68200</v>
      </c>
      <c r="I1865" s="212"/>
      <c r="J1865" s="212"/>
      <c r="K1865" s="212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</row>
    <row r="1866" spans="1:67" s="149" customFormat="1" ht="15.75" customHeight="1">
      <c r="A1866" s="36">
        <v>1779</v>
      </c>
      <c r="B1866" s="28" t="s">
        <v>2981</v>
      </c>
      <c r="C1866" s="29" t="s">
        <v>2982</v>
      </c>
      <c r="D1866" s="28" t="s">
        <v>271</v>
      </c>
      <c r="E1866" s="30">
        <v>1</v>
      </c>
      <c r="F1866" s="30">
        <v>45400</v>
      </c>
      <c r="G1866" s="30">
        <f t="shared" si="118"/>
        <v>54500</v>
      </c>
      <c r="H1866" s="30">
        <f t="shared" si="119"/>
        <v>81700</v>
      </c>
      <c r="I1866" s="212"/>
      <c r="J1866" s="212"/>
      <c r="K1866" s="212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</row>
    <row r="1867" spans="1:67" s="149" customFormat="1" ht="15.75" customHeight="1">
      <c r="A1867" s="36">
        <v>1780</v>
      </c>
      <c r="B1867" s="28" t="s">
        <v>2983</v>
      </c>
      <c r="C1867" s="29" t="s">
        <v>2984</v>
      </c>
      <c r="D1867" s="28" t="s">
        <v>271</v>
      </c>
      <c r="E1867" s="30">
        <v>1</v>
      </c>
      <c r="F1867" s="30">
        <v>58800</v>
      </c>
      <c r="G1867" s="30">
        <f t="shared" si="118"/>
        <v>70600</v>
      </c>
      <c r="H1867" s="30">
        <f t="shared" si="119"/>
        <v>105800</v>
      </c>
      <c r="I1867" s="212"/>
      <c r="J1867" s="212"/>
      <c r="K1867" s="212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</row>
    <row r="1868" spans="1:67" ht="15.75" customHeight="1">
      <c r="A1868" s="36">
        <v>1781</v>
      </c>
      <c r="B1868" s="28" t="s">
        <v>2985</v>
      </c>
      <c r="C1868" s="29" t="s">
        <v>2986</v>
      </c>
      <c r="D1868" s="28" t="s">
        <v>271</v>
      </c>
      <c r="E1868" s="30">
        <v>1</v>
      </c>
      <c r="F1868" s="30">
        <v>38850</v>
      </c>
      <c r="G1868" s="30">
        <f t="shared" si="118"/>
        <v>46600</v>
      </c>
      <c r="H1868" s="30">
        <f t="shared" si="119"/>
        <v>69900</v>
      </c>
      <c r="I1868" s="212"/>
      <c r="J1868" s="212"/>
      <c r="K1868" s="212"/>
    </row>
    <row r="1869" spans="1:67" ht="15.75" customHeight="1">
      <c r="A1869" s="36">
        <v>1782</v>
      </c>
      <c r="B1869" s="28" t="s">
        <v>2987</v>
      </c>
      <c r="C1869" s="29" t="s">
        <v>2988</v>
      </c>
      <c r="D1869" s="28" t="s">
        <v>271</v>
      </c>
      <c r="E1869" s="30">
        <v>1</v>
      </c>
      <c r="F1869" s="30">
        <v>52500</v>
      </c>
      <c r="G1869" s="30">
        <f t="shared" si="118"/>
        <v>63000</v>
      </c>
      <c r="H1869" s="30">
        <f t="shared" si="119"/>
        <v>94500</v>
      </c>
      <c r="I1869" s="212"/>
      <c r="J1869" s="212"/>
      <c r="K1869" s="212"/>
    </row>
    <row r="1870" spans="1:67" ht="15.75" customHeight="1">
      <c r="A1870" s="36">
        <v>1783</v>
      </c>
      <c r="B1870" s="28" t="s">
        <v>2989</v>
      </c>
      <c r="C1870" s="29" t="s">
        <v>2990</v>
      </c>
      <c r="D1870" s="28" t="s">
        <v>271</v>
      </c>
      <c r="E1870" s="30">
        <v>1</v>
      </c>
      <c r="F1870" s="30">
        <v>42000</v>
      </c>
      <c r="G1870" s="30">
        <f t="shared" si="118"/>
        <v>50400</v>
      </c>
      <c r="H1870" s="30">
        <f t="shared" si="119"/>
        <v>75600</v>
      </c>
      <c r="I1870" s="212"/>
      <c r="J1870" s="212"/>
      <c r="K1870" s="212"/>
    </row>
    <row r="1871" spans="1:67">
      <c r="A1871" s="36">
        <v>1784</v>
      </c>
      <c r="B1871" s="28" t="s">
        <v>2991</v>
      </c>
      <c r="C1871" s="29" t="s">
        <v>2992</v>
      </c>
      <c r="D1871" s="28" t="s">
        <v>271</v>
      </c>
      <c r="E1871" s="30">
        <v>1</v>
      </c>
      <c r="F1871" s="30">
        <v>57750</v>
      </c>
      <c r="G1871" s="30">
        <f t="shared" si="118"/>
        <v>69300</v>
      </c>
      <c r="H1871" s="30">
        <f t="shared" si="119"/>
        <v>104000</v>
      </c>
      <c r="I1871" s="212"/>
      <c r="J1871" s="212"/>
      <c r="K1871" s="212"/>
    </row>
    <row r="1872" spans="1:67" s="149" customFormat="1" ht="15.75" customHeight="1">
      <c r="A1872" s="36">
        <v>1785</v>
      </c>
      <c r="B1872" s="28" t="s">
        <v>2993</v>
      </c>
      <c r="C1872" s="29" t="s">
        <v>2994</v>
      </c>
      <c r="D1872" s="28" t="s">
        <v>271</v>
      </c>
      <c r="E1872" s="30">
        <v>1</v>
      </c>
      <c r="F1872" s="30">
        <v>63700</v>
      </c>
      <c r="G1872" s="30">
        <f t="shared" si="118"/>
        <v>76400</v>
      </c>
      <c r="H1872" s="30">
        <f t="shared" si="119"/>
        <v>114700</v>
      </c>
      <c r="I1872" s="212"/>
      <c r="J1872" s="212"/>
      <c r="K1872" s="212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</row>
    <row r="1873" spans="1:67" ht="15.75" customHeight="1">
      <c r="A1873" s="36">
        <v>1786</v>
      </c>
      <c r="B1873" s="28" t="s">
        <v>2995</v>
      </c>
      <c r="C1873" s="29" t="s">
        <v>2996</v>
      </c>
      <c r="D1873" s="28" t="s">
        <v>271</v>
      </c>
      <c r="E1873" s="30">
        <v>1</v>
      </c>
      <c r="F1873" s="30">
        <v>22600</v>
      </c>
      <c r="G1873" s="30">
        <f t="shared" si="118"/>
        <v>27100</v>
      </c>
      <c r="H1873" s="30">
        <f t="shared" si="119"/>
        <v>40700</v>
      </c>
      <c r="I1873" s="212"/>
      <c r="J1873" s="212"/>
      <c r="K1873" s="212"/>
    </row>
    <row r="1874" spans="1:67" ht="15.75" customHeight="1">
      <c r="A1874" s="36">
        <v>1787</v>
      </c>
      <c r="B1874" s="28" t="s">
        <v>2997</v>
      </c>
      <c r="C1874" s="29" t="s">
        <v>2998</v>
      </c>
      <c r="D1874" s="28" t="s">
        <v>271</v>
      </c>
      <c r="E1874" s="30">
        <v>1</v>
      </c>
      <c r="F1874" s="30">
        <v>33600</v>
      </c>
      <c r="G1874" s="30">
        <f t="shared" si="118"/>
        <v>40300</v>
      </c>
      <c r="H1874" s="30">
        <f t="shared" si="119"/>
        <v>60500</v>
      </c>
      <c r="I1874" s="212"/>
      <c r="J1874" s="212"/>
      <c r="K1874" s="212"/>
    </row>
    <row r="1875" spans="1:67" s="149" customFormat="1" ht="31">
      <c r="A1875" s="36">
        <v>1788</v>
      </c>
      <c r="B1875" s="28" t="s">
        <v>2999</v>
      </c>
      <c r="C1875" s="29" t="s">
        <v>3000</v>
      </c>
      <c r="D1875" s="28" t="s">
        <v>271</v>
      </c>
      <c r="E1875" s="30">
        <v>1</v>
      </c>
      <c r="F1875" s="30">
        <v>53900</v>
      </c>
      <c r="G1875" s="30">
        <f t="shared" si="118"/>
        <v>64700</v>
      </c>
      <c r="H1875" s="30">
        <f t="shared" si="119"/>
        <v>97000</v>
      </c>
      <c r="I1875" s="212"/>
      <c r="J1875" s="212"/>
      <c r="K1875" s="212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</row>
    <row r="1876" spans="1:67" s="149" customFormat="1" ht="15.75" customHeight="1">
      <c r="A1876" s="36">
        <v>1789</v>
      </c>
      <c r="B1876" s="28" t="s">
        <v>3001</v>
      </c>
      <c r="C1876" s="29" t="s">
        <v>3002</v>
      </c>
      <c r="D1876" s="28" t="s">
        <v>271</v>
      </c>
      <c r="E1876" s="30">
        <v>1</v>
      </c>
      <c r="F1876" s="30">
        <v>23000</v>
      </c>
      <c r="G1876" s="30">
        <f t="shared" si="118"/>
        <v>27600</v>
      </c>
      <c r="H1876" s="30">
        <f t="shared" si="119"/>
        <v>41400</v>
      </c>
      <c r="I1876" s="212"/>
      <c r="J1876" s="212"/>
      <c r="K1876" s="212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</row>
    <row r="1877" spans="1:67" s="149" customFormat="1" ht="31">
      <c r="A1877" s="36">
        <v>1790</v>
      </c>
      <c r="B1877" s="28" t="s">
        <v>2999</v>
      </c>
      <c r="C1877" s="29" t="s">
        <v>3000</v>
      </c>
      <c r="D1877" s="28" t="s">
        <v>271</v>
      </c>
      <c r="E1877" s="30">
        <v>1</v>
      </c>
      <c r="F1877" s="30">
        <v>53900</v>
      </c>
      <c r="G1877" s="30">
        <f t="shared" si="118"/>
        <v>64700</v>
      </c>
      <c r="H1877" s="30">
        <f t="shared" si="119"/>
        <v>97000</v>
      </c>
      <c r="I1877" s="212"/>
      <c r="J1877" s="212"/>
      <c r="K1877" s="212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</row>
    <row r="1878" spans="1:67" s="149" customFormat="1" ht="15.75" customHeight="1">
      <c r="A1878" s="36">
        <v>1791</v>
      </c>
      <c r="B1878" s="28" t="s">
        <v>3003</v>
      </c>
      <c r="C1878" s="29" t="s">
        <v>3004</v>
      </c>
      <c r="D1878" s="28" t="s">
        <v>271</v>
      </c>
      <c r="E1878" s="30">
        <v>1</v>
      </c>
      <c r="F1878" s="30">
        <v>22500</v>
      </c>
      <c r="G1878" s="30">
        <f t="shared" si="118"/>
        <v>27000</v>
      </c>
      <c r="H1878" s="30">
        <f t="shared" si="119"/>
        <v>40500</v>
      </c>
      <c r="I1878" s="212"/>
      <c r="J1878" s="212"/>
      <c r="K1878" s="212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</row>
    <row r="1879" spans="1:67" s="149" customFormat="1" ht="31">
      <c r="A1879" s="36">
        <v>1792</v>
      </c>
      <c r="B1879" s="28" t="s">
        <v>3005</v>
      </c>
      <c r="C1879" s="29" t="s">
        <v>3006</v>
      </c>
      <c r="D1879" s="28" t="s">
        <v>271</v>
      </c>
      <c r="E1879" s="30">
        <v>1</v>
      </c>
      <c r="F1879" s="30">
        <v>41100</v>
      </c>
      <c r="G1879" s="30">
        <f t="shared" si="118"/>
        <v>49300</v>
      </c>
      <c r="H1879" s="30">
        <f t="shared" si="119"/>
        <v>74000</v>
      </c>
      <c r="I1879" s="212"/>
      <c r="J1879" s="212"/>
      <c r="K1879" s="212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</row>
    <row r="1880" spans="1:67" ht="15.75" customHeight="1">
      <c r="A1880" s="36">
        <v>1793</v>
      </c>
      <c r="B1880" s="28" t="s">
        <v>3007</v>
      </c>
      <c r="C1880" s="29" t="s">
        <v>3008</v>
      </c>
      <c r="D1880" s="28" t="s">
        <v>271</v>
      </c>
      <c r="E1880" s="30">
        <v>1</v>
      </c>
      <c r="F1880" s="30">
        <v>39900</v>
      </c>
      <c r="G1880" s="30">
        <f t="shared" si="118"/>
        <v>47900</v>
      </c>
      <c r="H1880" s="30">
        <f t="shared" si="119"/>
        <v>71800</v>
      </c>
      <c r="I1880" s="212"/>
      <c r="J1880" s="212"/>
      <c r="K1880" s="212"/>
    </row>
    <row r="1881" spans="1:67" s="149" customFormat="1" ht="15.75" customHeight="1">
      <c r="A1881" s="36">
        <v>1794</v>
      </c>
      <c r="B1881" s="28" t="s">
        <v>3009</v>
      </c>
      <c r="C1881" s="29" t="s">
        <v>3010</v>
      </c>
      <c r="D1881" s="28" t="s">
        <v>271</v>
      </c>
      <c r="E1881" s="30">
        <v>1</v>
      </c>
      <c r="F1881" s="30">
        <v>36300</v>
      </c>
      <c r="G1881" s="30">
        <f t="shared" si="118"/>
        <v>43600</v>
      </c>
      <c r="H1881" s="30">
        <f t="shared" si="119"/>
        <v>65300</v>
      </c>
      <c r="I1881" s="212"/>
      <c r="J1881" s="212"/>
      <c r="K1881" s="212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</row>
    <row r="1882" spans="1:67" s="149" customFormat="1" ht="18.75" customHeight="1">
      <c r="A1882" s="36">
        <v>1795</v>
      </c>
      <c r="B1882" s="28" t="s">
        <v>3011</v>
      </c>
      <c r="C1882" s="29" t="s">
        <v>3012</v>
      </c>
      <c r="D1882" s="28" t="s">
        <v>271</v>
      </c>
      <c r="E1882" s="30">
        <v>1</v>
      </c>
      <c r="F1882" s="30">
        <v>57200</v>
      </c>
      <c r="G1882" s="30">
        <f t="shared" si="118"/>
        <v>68600</v>
      </c>
      <c r="H1882" s="30">
        <f t="shared" si="119"/>
        <v>103000</v>
      </c>
      <c r="I1882" s="212"/>
      <c r="J1882" s="212"/>
      <c r="K1882" s="212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</row>
    <row r="1883" spans="1:67" s="149" customFormat="1" ht="15.75" customHeight="1">
      <c r="A1883" s="36">
        <v>1796</v>
      </c>
      <c r="B1883" s="28" t="s">
        <v>3013</v>
      </c>
      <c r="C1883" s="29" t="s">
        <v>3014</v>
      </c>
      <c r="D1883" s="28" t="s">
        <v>271</v>
      </c>
      <c r="E1883" s="30">
        <v>1</v>
      </c>
      <c r="F1883" s="30">
        <v>23700</v>
      </c>
      <c r="G1883" s="30">
        <f t="shared" si="118"/>
        <v>28400</v>
      </c>
      <c r="H1883" s="30">
        <f t="shared" si="119"/>
        <v>42700</v>
      </c>
      <c r="I1883" s="212"/>
      <c r="J1883" s="212"/>
      <c r="K1883" s="212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</row>
    <row r="1884" spans="1:67" s="149" customFormat="1" ht="15.75" customHeight="1">
      <c r="A1884" s="36">
        <v>1797</v>
      </c>
      <c r="B1884" s="28" t="s">
        <v>3015</v>
      </c>
      <c r="C1884" s="29" t="s">
        <v>3016</v>
      </c>
      <c r="D1884" s="28" t="s">
        <v>271</v>
      </c>
      <c r="E1884" s="30">
        <v>1</v>
      </c>
      <c r="F1884" s="30">
        <v>41100</v>
      </c>
      <c r="G1884" s="30">
        <f t="shared" si="118"/>
        <v>49300</v>
      </c>
      <c r="H1884" s="30">
        <f t="shared" si="119"/>
        <v>74000</v>
      </c>
      <c r="I1884" s="212"/>
      <c r="J1884" s="212"/>
      <c r="K1884" s="212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</row>
    <row r="1885" spans="1:67" s="149" customFormat="1" ht="15.75" customHeight="1">
      <c r="A1885" s="36">
        <v>1798</v>
      </c>
      <c r="B1885" s="28" t="s">
        <v>3017</v>
      </c>
      <c r="C1885" s="29" t="s">
        <v>3018</v>
      </c>
      <c r="D1885" s="28" t="s">
        <v>271</v>
      </c>
      <c r="E1885" s="30">
        <v>1</v>
      </c>
      <c r="F1885" s="30">
        <v>34300</v>
      </c>
      <c r="G1885" s="30">
        <f t="shared" si="118"/>
        <v>41200</v>
      </c>
      <c r="H1885" s="30">
        <f t="shared" si="119"/>
        <v>61700</v>
      </c>
      <c r="I1885" s="212"/>
      <c r="J1885" s="212"/>
      <c r="K1885" s="212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</row>
    <row r="1886" spans="1:67" s="149" customFormat="1" ht="15.75" customHeight="1">
      <c r="A1886" s="36">
        <v>1799</v>
      </c>
      <c r="B1886" s="28" t="s">
        <v>3019</v>
      </c>
      <c r="C1886" s="29" t="s">
        <v>3020</v>
      </c>
      <c r="D1886" s="28" t="s">
        <v>271</v>
      </c>
      <c r="E1886" s="30">
        <v>1</v>
      </c>
      <c r="F1886" s="30">
        <v>53700</v>
      </c>
      <c r="G1886" s="30">
        <f t="shared" si="118"/>
        <v>64400</v>
      </c>
      <c r="H1886" s="30">
        <f t="shared" si="119"/>
        <v>96700</v>
      </c>
      <c r="I1886" s="212"/>
      <c r="J1886" s="212"/>
      <c r="K1886" s="212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</row>
    <row r="1887" spans="1:67" s="149" customFormat="1" ht="15.75" customHeight="1">
      <c r="A1887" s="36">
        <v>1800</v>
      </c>
      <c r="B1887" s="28" t="s">
        <v>3021</v>
      </c>
      <c r="C1887" s="29" t="s">
        <v>3022</v>
      </c>
      <c r="D1887" s="28" t="s">
        <v>271</v>
      </c>
      <c r="E1887" s="30">
        <v>1</v>
      </c>
      <c r="F1887" s="30">
        <v>23700</v>
      </c>
      <c r="G1887" s="30">
        <f t="shared" si="118"/>
        <v>28400</v>
      </c>
      <c r="H1887" s="30">
        <f t="shared" si="119"/>
        <v>42700</v>
      </c>
      <c r="I1887" s="212"/>
      <c r="J1887" s="212"/>
      <c r="K1887" s="212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</row>
    <row r="1888" spans="1:67" s="149" customFormat="1" ht="15.75" customHeight="1">
      <c r="A1888" s="36">
        <v>1801</v>
      </c>
      <c r="B1888" s="28" t="s">
        <v>3023</v>
      </c>
      <c r="C1888" s="29" t="s">
        <v>3024</v>
      </c>
      <c r="D1888" s="28" t="s">
        <v>271</v>
      </c>
      <c r="E1888" s="30">
        <v>1</v>
      </c>
      <c r="F1888" s="30">
        <v>41100</v>
      </c>
      <c r="G1888" s="30">
        <f t="shared" si="118"/>
        <v>49300</v>
      </c>
      <c r="H1888" s="30">
        <f t="shared" si="119"/>
        <v>74000</v>
      </c>
      <c r="I1888" s="212"/>
      <c r="J1888" s="212"/>
      <c r="K1888" s="212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</row>
    <row r="1889" spans="1:67" ht="15.75" customHeight="1">
      <c r="A1889" s="36">
        <v>1802</v>
      </c>
      <c r="B1889" s="28" t="s">
        <v>3025</v>
      </c>
      <c r="C1889" s="29" t="s">
        <v>3026</v>
      </c>
      <c r="D1889" s="28" t="s">
        <v>271</v>
      </c>
      <c r="E1889" s="30">
        <v>1</v>
      </c>
      <c r="F1889" s="30">
        <v>33600</v>
      </c>
      <c r="G1889" s="30">
        <f t="shared" si="118"/>
        <v>40300</v>
      </c>
      <c r="H1889" s="30">
        <f t="shared" si="119"/>
        <v>60500</v>
      </c>
      <c r="I1889" s="212"/>
      <c r="J1889" s="212"/>
      <c r="K1889" s="212"/>
    </row>
    <row r="1890" spans="1:67" s="149" customFormat="1" ht="15.75" customHeight="1">
      <c r="A1890" s="36">
        <v>1803</v>
      </c>
      <c r="B1890" s="28" t="s">
        <v>3027</v>
      </c>
      <c r="C1890" s="29" t="s">
        <v>3028</v>
      </c>
      <c r="D1890" s="28" t="s">
        <v>271</v>
      </c>
      <c r="E1890" s="30">
        <v>1</v>
      </c>
      <c r="F1890" s="30">
        <v>50700</v>
      </c>
      <c r="G1890" s="30">
        <f t="shared" si="118"/>
        <v>60800</v>
      </c>
      <c r="H1890" s="30">
        <f t="shared" si="119"/>
        <v>91300</v>
      </c>
      <c r="I1890" s="212"/>
      <c r="J1890" s="212"/>
      <c r="K1890" s="212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</row>
    <row r="1891" spans="1:67" s="149" customFormat="1" ht="15.75" customHeight="1">
      <c r="A1891" s="36">
        <v>1804</v>
      </c>
      <c r="B1891" s="28" t="s">
        <v>3029</v>
      </c>
      <c r="C1891" s="29" t="s">
        <v>3030</v>
      </c>
      <c r="D1891" s="28" t="s">
        <v>271</v>
      </c>
      <c r="E1891" s="30">
        <v>1</v>
      </c>
      <c r="F1891" s="30">
        <v>23700</v>
      </c>
      <c r="G1891" s="30">
        <f t="shared" si="118"/>
        <v>28400</v>
      </c>
      <c r="H1891" s="30">
        <f t="shared" si="119"/>
        <v>42700</v>
      </c>
      <c r="I1891" s="212"/>
      <c r="J1891" s="212"/>
      <c r="K1891" s="212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</row>
    <row r="1892" spans="1:67" s="149" customFormat="1" ht="15.75" customHeight="1">
      <c r="A1892" s="36">
        <v>1805</v>
      </c>
      <c r="B1892" s="28" t="s">
        <v>3031</v>
      </c>
      <c r="C1892" s="29" t="s">
        <v>3032</v>
      </c>
      <c r="D1892" s="28" t="s">
        <v>271</v>
      </c>
      <c r="E1892" s="30">
        <v>1</v>
      </c>
      <c r="F1892" s="30">
        <v>41100</v>
      </c>
      <c r="G1892" s="30">
        <f t="shared" si="118"/>
        <v>49300</v>
      </c>
      <c r="H1892" s="30">
        <f t="shared" si="119"/>
        <v>74000</v>
      </c>
      <c r="I1892" s="212"/>
      <c r="J1892" s="212"/>
      <c r="K1892" s="212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</row>
    <row r="1893" spans="1:67" ht="15.75" customHeight="1">
      <c r="A1893" s="36">
        <v>1806</v>
      </c>
      <c r="B1893" s="28" t="s">
        <v>3033</v>
      </c>
      <c r="C1893" s="29" t="s">
        <v>3034</v>
      </c>
      <c r="D1893" s="28" t="s">
        <v>271</v>
      </c>
      <c r="E1893" s="30">
        <v>1</v>
      </c>
      <c r="F1893" s="30">
        <v>49350</v>
      </c>
      <c r="G1893" s="30">
        <f t="shared" si="118"/>
        <v>59200</v>
      </c>
      <c r="H1893" s="30">
        <f t="shared" si="119"/>
        <v>88800</v>
      </c>
      <c r="I1893" s="212"/>
      <c r="J1893" s="212"/>
      <c r="K1893" s="212"/>
    </row>
    <row r="1894" spans="1:67" s="149" customFormat="1" ht="15.75" customHeight="1">
      <c r="A1894" s="36">
        <v>1807</v>
      </c>
      <c r="B1894" s="28" t="s">
        <v>3035</v>
      </c>
      <c r="C1894" s="29" t="s">
        <v>3036</v>
      </c>
      <c r="D1894" s="28" t="s">
        <v>271</v>
      </c>
      <c r="E1894" s="30">
        <v>1</v>
      </c>
      <c r="F1894" s="30">
        <v>47000</v>
      </c>
      <c r="G1894" s="30">
        <f t="shared" si="118"/>
        <v>56400</v>
      </c>
      <c r="H1894" s="30">
        <f t="shared" si="119"/>
        <v>84600</v>
      </c>
      <c r="I1894" s="212"/>
      <c r="J1894" s="212"/>
      <c r="K1894" s="212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</row>
    <row r="1895" spans="1:67" s="149" customFormat="1" ht="15.75" customHeight="1">
      <c r="A1895" s="36">
        <v>1808</v>
      </c>
      <c r="B1895" s="28" t="s">
        <v>6108</v>
      </c>
      <c r="C1895" s="29" t="s">
        <v>6097</v>
      </c>
      <c r="D1895" s="28" t="s">
        <v>271</v>
      </c>
      <c r="E1895" s="30">
        <v>1</v>
      </c>
      <c r="F1895" s="30">
        <v>56100</v>
      </c>
      <c r="G1895" s="30">
        <f t="shared" si="118"/>
        <v>67300</v>
      </c>
      <c r="H1895" s="30">
        <f t="shared" si="119"/>
        <v>101000</v>
      </c>
      <c r="I1895" s="212"/>
      <c r="J1895" s="212"/>
      <c r="K1895" s="212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</row>
    <row r="1896" spans="1:67" s="149" customFormat="1" ht="15.75" customHeight="1">
      <c r="A1896" s="36">
        <v>1809</v>
      </c>
      <c r="B1896" s="28" t="s">
        <v>6105</v>
      </c>
      <c r="C1896" s="29" t="s">
        <v>6098</v>
      </c>
      <c r="D1896" s="28" t="s">
        <v>271</v>
      </c>
      <c r="E1896" s="30">
        <v>1</v>
      </c>
      <c r="F1896" s="30">
        <v>64000</v>
      </c>
      <c r="G1896" s="30">
        <f t="shared" si="118"/>
        <v>76800</v>
      </c>
      <c r="H1896" s="30">
        <f t="shared" si="119"/>
        <v>115200</v>
      </c>
      <c r="I1896" s="212"/>
      <c r="J1896" s="212"/>
      <c r="K1896" s="212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</row>
    <row r="1897" spans="1:67" s="149" customFormat="1" ht="15.75" customHeight="1">
      <c r="A1897" s="36">
        <v>1810</v>
      </c>
      <c r="B1897" s="28" t="s">
        <v>6106</v>
      </c>
      <c r="C1897" s="29" t="s">
        <v>6099</v>
      </c>
      <c r="D1897" s="28" t="s">
        <v>271</v>
      </c>
      <c r="E1897" s="30">
        <v>1</v>
      </c>
      <c r="F1897" s="30">
        <v>71500</v>
      </c>
      <c r="G1897" s="30">
        <f t="shared" si="118"/>
        <v>85800</v>
      </c>
      <c r="H1897" s="30">
        <f t="shared" si="119"/>
        <v>128700</v>
      </c>
      <c r="I1897" s="212"/>
      <c r="J1897" s="212"/>
      <c r="K1897" s="212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</row>
    <row r="1898" spans="1:67" s="149" customFormat="1" ht="15.75" customHeight="1">
      <c r="A1898" s="36">
        <v>1811</v>
      </c>
      <c r="B1898" s="28" t="s">
        <v>6107</v>
      </c>
      <c r="C1898" s="29" t="s">
        <v>6100</v>
      </c>
      <c r="D1898" s="28" t="s">
        <v>271</v>
      </c>
      <c r="E1898" s="30">
        <v>1</v>
      </c>
      <c r="F1898" s="30">
        <v>64000</v>
      </c>
      <c r="G1898" s="30">
        <f t="shared" si="118"/>
        <v>76800</v>
      </c>
      <c r="H1898" s="30">
        <f t="shared" si="119"/>
        <v>115200</v>
      </c>
      <c r="I1898" s="212"/>
      <c r="J1898" s="212"/>
      <c r="K1898" s="212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</row>
    <row r="1899" spans="1:67" ht="15.75" customHeight="1">
      <c r="A1899" s="36">
        <v>1812</v>
      </c>
      <c r="B1899" s="28" t="s">
        <v>6109</v>
      </c>
      <c r="C1899" s="29" t="s">
        <v>6101</v>
      </c>
      <c r="D1899" s="28" t="s">
        <v>271</v>
      </c>
      <c r="E1899" s="30">
        <v>1</v>
      </c>
      <c r="F1899" s="30">
        <v>47250</v>
      </c>
      <c r="G1899" s="30">
        <f t="shared" si="118"/>
        <v>56700</v>
      </c>
      <c r="H1899" s="30">
        <f t="shared" si="119"/>
        <v>85100</v>
      </c>
      <c r="I1899" s="212"/>
      <c r="J1899" s="212"/>
      <c r="K1899" s="212"/>
    </row>
    <row r="1900" spans="1:67" s="149" customFormat="1" ht="15.75" customHeight="1">
      <c r="A1900" s="36">
        <v>1813</v>
      </c>
      <c r="B1900" s="28" t="s">
        <v>6110</v>
      </c>
      <c r="C1900" s="29" t="s">
        <v>6102</v>
      </c>
      <c r="D1900" s="28" t="s">
        <v>271</v>
      </c>
      <c r="E1900" s="30">
        <v>1</v>
      </c>
      <c r="F1900" s="30">
        <v>48600</v>
      </c>
      <c r="G1900" s="30">
        <f t="shared" si="118"/>
        <v>58300</v>
      </c>
      <c r="H1900" s="30">
        <f t="shared" si="119"/>
        <v>87500</v>
      </c>
      <c r="I1900" s="212"/>
      <c r="J1900" s="212"/>
      <c r="K1900" s="212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</row>
    <row r="1901" spans="1:67" ht="15.75" customHeight="1">
      <c r="A1901" s="36">
        <v>1814</v>
      </c>
      <c r="B1901" s="28" t="s">
        <v>6111</v>
      </c>
      <c r="C1901" s="29" t="s">
        <v>6103</v>
      </c>
      <c r="D1901" s="28" t="s">
        <v>271</v>
      </c>
      <c r="E1901" s="30">
        <v>1</v>
      </c>
      <c r="F1901" s="30">
        <v>33600</v>
      </c>
      <c r="G1901" s="30">
        <f t="shared" si="118"/>
        <v>40300</v>
      </c>
      <c r="H1901" s="30">
        <f t="shared" si="119"/>
        <v>60500</v>
      </c>
      <c r="I1901" s="212"/>
      <c r="J1901" s="212"/>
      <c r="K1901" s="212"/>
    </row>
    <row r="1902" spans="1:67" ht="15.75" customHeight="1">
      <c r="A1902" s="36">
        <v>1815</v>
      </c>
      <c r="B1902" s="28" t="s">
        <v>6112</v>
      </c>
      <c r="C1902" s="29" t="s">
        <v>6104</v>
      </c>
      <c r="D1902" s="28" t="s">
        <v>271</v>
      </c>
      <c r="E1902" s="30">
        <v>1</v>
      </c>
      <c r="F1902" s="30">
        <v>47250</v>
      </c>
      <c r="G1902" s="30">
        <f t="shared" si="118"/>
        <v>56700</v>
      </c>
      <c r="H1902" s="30">
        <f t="shared" si="119"/>
        <v>85100</v>
      </c>
      <c r="I1902" s="212"/>
      <c r="J1902" s="212"/>
      <c r="K1902" s="212"/>
    </row>
    <row r="1903" spans="1:67" s="12" customFormat="1" ht="15.75" customHeight="1">
      <c r="A1903" s="32"/>
      <c r="B1903" s="32"/>
      <c r="C1903" s="33" t="s">
        <v>3037</v>
      </c>
      <c r="D1903" s="32"/>
      <c r="E1903" s="34"/>
      <c r="F1903" s="34"/>
      <c r="G1903" s="44"/>
      <c r="H1903" s="44"/>
      <c r="I1903" s="212"/>
      <c r="J1903" s="212"/>
      <c r="K1903" s="212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  <c r="BK1903" s="10"/>
      <c r="BL1903" s="10"/>
      <c r="BM1903" s="10"/>
      <c r="BN1903" s="10"/>
      <c r="BO1903" s="10"/>
    </row>
    <row r="1904" spans="1:67" s="149" customFormat="1" ht="15.75" customHeight="1">
      <c r="A1904" s="36">
        <v>1816</v>
      </c>
      <c r="B1904" s="28" t="s">
        <v>3038</v>
      </c>
      <c r="C1904" s="29" t="s">
        <v>3039</v>
      </c>
      <c r="D1904" s="28" t="s">
        <v>271</v>
      </c>
      <c r="E1904" s="30">
        <v>1</v>
      </c>
      <c r="F1904" s="30">
        <v>320000</v>
      </c>
      <c r="G1904" s="30">
        <f>ROUND(F1904*1.2,-2)</f>
        <v>384000</v>
      </c>
      <c r="H1904" s="30">
        <f>ROUND(F1904*1.8,-2)</f>
        <v>576000</v>
      </c>
      <c r="I1904" s="212"/>
      <c r="J1904" s="212"/>
      <c r="K1904" s="212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</row>
    <row r="1905" spans="1:67" s="149" customFormat="1" ht="15.75" customHeight="1">
      <c r="A1905" s="36">
        <v>1817</v>
      </c>
      <c r="B1905" s="28" t="s">
        <v>3040</v>
      </c>
      <c r="C1905" s="29" t="s">
        <v>3041</v>
      </c>
      <c r="D1905" s="28" t="s">
        <v>271</v>
      </c>
      <c r="E1905" s="30">
        <v>1</v>
      </c>
      <c r="F1905" s="30">
        <v>290000</v>
      </c>
      <c r="G1905" s="30">
        <f>ROUND(F1905*1.2,-2)</f>
        <v>348000</v>
      </c>
      <c r="H1905" s="30">
        <f>ROUND(F1905*1.8,-2)</f>
        <v>522000</v>
      </c>
      <c r="I1905" s="212"/>
      <c r="J1905" s="212"/>
      <c r="K1905" s="212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</row>
    <row r="1906" spans="1:67" s="9" customFormat="1" ht="15.75" customHeight="1">
      <c r="A1906" s="42"/>
      <c r="B1906" s="42"/>
      <c r="C1906" s="33" t="s">
        <v>3042</v>
      </c>
      <c r="D1906" s="42"/>
      <c r="E1906" s="43"/>
      <c r="F1906" s="43"/>
      <c r="G1906" s="35"/>
      <c r="H1906" s="35"/>
      <c r="I1906" s="212"/>
      <c r="J1906" s="212"/>
      <c r="K1906" s="212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</row>
    <row r="1907" spans="1:67" ht="15.75" customHeight="1">
      <c r="A1907" s="36">
        <v>1818</v>
      </c>
      <c r="B1907" s="28" t="s">
        <v>3043</v>
      </c>
      <c r="C1907" s="29" t="s">
        <v>3044</v>
      </c>
      <c r="D1907" s="28" t="s">
        <v>271</v>
      </c>
      <c r="E1907" s="30">
        <v>1</v>
      </c>
      <c r="F1907" s="30">
        <v>119100</v>
      </c>
      <c r="G1907" s="30">
        <f t="shared" ref="G1907:G1973" si="120">ROUND(F1907*1.2,-2)</f>
        <v>142900</v>
      </c>
      <c r="H1907" s="30">
        <f t="shared" ref="H1907:H1973" si="121">ROUND(F1907*1.8,-2)</f>
        <v>214400</v>
      </c>
      <c r="I1907" s="212"/>
      <c r="J1907" s="212"/>
      <c r="K1907" s="212"/>
    </row>
    <row r="1908" spans="1:67" ht="15.75" customHeight="1">
      <c r="A1908" s="36">
        <v>1819</v>
      </c>
      <c r="B1908" s="28" t="s">
        <v>3045</v>
      </c>
      <c r="C1908" s="29" t="s">
        <v>3046</v>
      </c>
      <c r="D1908" s="28" t="s">
        <v>271</v>
      </c>
      <c r="E1908" s="30">
        <v>1</v>
      </c>
      <c r="F1908" s="30">
        <v>119100</v>
      </c>
      <c r="G1908" s="30">
        <f t="shared" si="120"/>
        <v>142900</v>
      </c>
      <c r="H1908" s="30">
        <f t="shared" si="121"/>
        <v>214400</v>
      </c>
      <c r="I1908" s="212"/>
      <c r="J1908" s="212"/>
      <c r="K1908" s="212"/>
    </row>
    <row r="1909" spans="1:67" ht="15.75" customHeight="1">
      <c r="A1909" s="36">
        <v>1820</v>
      </c>
      <c r="B1909" s="28" t="s">
        <v>3047</v>
      </c>
      <c r="C1909" s="29" t="s">
        <v>3048</v>
      </c>
      <c r="D1909" s="28" t="s">
        <v>271</v>
      </c>
      <c r="E1909" s="30">
        <v>1</v>
      </c>
      <c r="F1909" s="30">
        <v>9000</v>
      </c>
      <c r="G1909" s="30">
        <f t="shared" si="120"/>
        <v>10800</v>
      </c>
      <c r="H1909" s="30">
        <f t="shared" si="121"/>
        <v>16200</v>
      </c>
      <c r="I1909" s="212"/>
      <c r="J1909" s="212"/>
      <c r="K1909" s="212"/>
    </row>
    <row r="1910" spans="1:67" ht="15.75" customHeight="1">
      <c r="A1910" s="36">
        <v>1821</v>
      </c>
      <c r="B1910" s="28" t="s">
        <v>3049</v>
      </c>
      <c r="C1910" s="29" t="s">
        <v>3050</v>
      </c>
      <c r="D1910" s="28" t="s">
        <v>271</v>
      </c>
      <c r="E1910" s="30">
        <v>1</v>
      </c>
      <c r="F1910" s="30">
        <v>119100</v>
      </c>
      <c r="G1910" s="30">
        <f t="shared" si="120"/>
        <v>142900</v>
      </c>
      <c r="H1910" s="30">
        <f t="shared" si="121"/>
        <v>214400</v>
      </c>
      <c r="I1910" s="212"/>
      <c r="J1910" s="212"/>
      <c r="K1910" s="212"/>
    </row>
    <row r="1911" spans="1:67" s="149" customFormat="1" ht="15.75" customHeight="1">
      <c r="A1911" s="36">
        <v>1822</v>
      </c>
      <c r="B1911" s="28" t="s">
        <v>3051</v>
      </c>
      <c r="C1911" s="29" t="s">
        <v>3052</v>
      </c>
      <c r="D1911" s="28" t="s">
        <v>271</v>
      </c>
      <c r="E1911" s="30">
        <v>1</v>
      </c>
      <c r="F1911" s="30">
        <v>178800</v>
      </c>
      <c r="G1911" s="30">
        <f t="shared" si="120"/>
        <v>214600</v>
      </c>
      <c r="H1911" s="30">
        <f t="shared" si="121"/>
        <v>321800</v>
      </c>
      <c r="I1911" s="212"/>
      <c r="J1911" s="212"/>
      <c r="K1911" s="212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</row>
    <row r="1912" spans="1:67" s="149" customFormat="1" ht="15.75" customHeight="1">
      <c r="A1912" s="36">
        <v>1823</v>
      </c>
      <c r="B1912" s="28" t="s">
        <v>3053</v>
      </c>
      <c r="C1912" s="29" t="s">
        <v>3054</v>
      </c>
      <c r="D1912" s="28" t="s">
        <v>271</v>
      </c>
      <c r="E1912" s="30">
        <v>1</v>
      </c>
      <c r="F1912" s="30">
        <v>178800</v>
      </c>
      <c r="G1912" s="30">
        <f t="shared" si="120"/>
        <v>214600</v>
      </c>
      <c r="H1912" s="30">
        <f t="shared" si="121"/>
        <v>321800</v>
      </c>
      <c r="I1912" s="212"/>
      <c r="J1912" s="212"/>
      <c r="K1912" s="212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</row>
    <row r="1913" spans="1:67" s="149" customFormat="1" ht="15.75" customHeight="1">
      <c r="A1913" s="36">
        <v>1824</v>
      </c>
      <c r="B1913" s="28" t="s">
        <v>3055</v>
      </c>
      <c r="C1913" s="29" t="s">
        <v>3056</v>
      </c>
      <c r="D1913" s="28" t="s">
        <v>271</v>
      </c>
      <c r="E1913" s="30">
        <v>1</v>
      </c>
      <c r="F1913" s="30">
        <v>178800</v>
      </c>
      <c r="G1913" s="30">
        <f t="shared" si="120"/>
        <v>214600</v>
      </c>
      <c r="H1913" s="30">
        <f t="shared" si="121"/>
        <v>321800</v>
      </c>
      <c r="I1913" s="212"/>
      <c r="J1913" s="212"/>
      <c r="K1913" s="212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</row>
    <row r="1914" spans="1:67" s="149" customFormat="1" ht="15.75" customHeight="1">
      <c r="A1914" s="36">
        <v>1825</v>
      </c>
      <c r="B1914" s="28" t="s">
        <v>3057</v>
      </c>
      <c r="C1914" s="29" t="s">
        <v>3058</v>
      </c>
      <c r="D1914" s="28" t="s">
        <v>271</v>
      </c>
      <c r="E1914" s="30">
        <v>1</v>
      </c>
      <c r="F1914" s="30">
        <v>15500</v>
      </c>
      <c r="G1914" s="30">
        <f t="shared" si="120"/>
        <v>18600</v>
      </c>
      <c r="H1914" s="30">
        <f t="shared" si="121"/>
        <v>27900</v>
      </c>
      <c r="I1914" s="212"/>
      <c r="J1914" s="212"/>
      <c r="K1914" s="212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</row>
    <row r="1915" spans="1:67" s="149" customFormat="1" ht="15.75" customHeight="1">
      <c r="A1915" s="36">
        <v>1826</v>
      </c>
      <c r="B1915" s="28" t="s">
        <v>3059</v>
      </c>
      <c r="C1915" s="29" t="s">
        <v>3060</v>
      </c>
      <c r="D1915" s="28" t="s">
        <v>51</v>
      </c>
      <c r="E1915" s="30">
        <v>1</v>
      </c>
      <c r="F1915" s="30">
        <v>15000</v>
      </c>
      <c r="G1915" s="30">
        <f t="shared" si="120"/>
        <v>18000</v>
      </c>
      <c r="H1915" s="30">
        <f t="shared" si="121"/>
        <v>27000</v>
      </c>
      <c r="I1915" s="212"/>
      <c r="J1915" s="212"/>
      <c r="K1915" s="212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</row>
    <row r="1916" spans="1:67" s="149" customFormat="1" ht="15.75" customHeight="1">
      <c r="A1916" s="36">
        <v>1827</v>
      </c>
      <c r="B1916" s="28" t="s">
        <v>3061</v>
      </c>
      <c r="C1916" s="29" t="s">
        <v>3062</v>
      </c>
      <c r="D1916" s="28" t="s">
        <v>271</v>
      </c>
      <c r="E1916" s="30">
        <v>1</v>
      </c>
      <c r="F1916" s="30">
        <v>10100</v>
      </c>
      <c r="G1916" s="30">
        <f t="shared" si="120"/>
        <v>12100</v>
      </c>
      <c r="H1916" s="30">
        <f t="shared" si="121"/>
        <v>18200</v>
      </c>
      <c r="I1916" s="212"/>
      <c r="J1916" s="212"/>
      <c r="K1916" s="212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</row>
    <row r="1917" spans="1:67" ht="15.75" customHeight="1">
      <c r="A1917" s="36">
        <v>1828</v>
      </c>
      <c r="B1917" s="28" t="s">
        <v>3063</v>
      </c>
      <c r="C1917" s="29" t="s">
        <v>3064</v>
      </c>
      <c r="D1917" s="28" t="s">
        <v>271</v>
      </c>
      <c r="E1917" s="30">
        <v>1</v>
      </c>
      <c r="F1917" s="30">
        <v>4500</v>
      </c>
      <c r="G1917" s="30">
        <f t="shared" si="120"/>
        <v>5400</v>
      </c>
      <c r="H1917" s="30">
        <f t="shared" si="121"/>
        <v>8100</v>
      </c>
      <c r="I1917" s="212"/>
      <c r="J1917" s="212"/>
      <c r="K1917" s="212"/>
    </row>
    <row r="1918" spans="1:67" ht="15.75" customHeight="1">
      <c r="A1918" s="36">
        <v>1829</v>
      </c>
      <c r="B1918" s="28" t="s">
        <v>3065</v>
      </c>
      <c r="C1918" s="29" t="s">
        <v>3066</v>
      </c>
      <c r="D1918" s="28" t="s">
        <v>271</v>
      </c>
      <c r="E1918" s="30">
        <v>1</v>
      </c>
      <c r="F1918" s="30">
        <v>6200</v>
      </c>
      <c r="G1918" s="30">
        <f t="shared" si="120"/>
        <v>7400</v>
      </c>
      <c r="H1918" s="30">
        <f t="shared" si="121"/>
        <v>11200</v>
      </c>
      <c r="I1918" s="212"/>
      <c r="J1918" s="212"/>
      <c r="K1918" s="212"/>
    </row>
    <row r="1919" spans="1:67" s="149" customFormat="1" ht="15.75" customHeight="1">
      <c r="A1919" s="36">
        <v>1830</v>
      </c>
      <c r="B1919" s="28" t="s">
        <v>3067</v>
      </c>
      <c r="C1919" s="29" t="s">
        <v>3068</v>
      </c>
      <c r="D1919" s="28" t="s">
        <v>271</v>
      </c>
      <c r="E1919" s="30">
        <v>1</v>
      </c>
      <c r="F1919" s="30">
        <v>14600</v>
      </c>
      <c r="G1919" s="30">
        <f t="shared" si="120"/>
        <v>17500</v>
      </c>
      <c r="H1919" s="30">
        <f t="shared" si="121"/>
        <v>26300</v>
      </c>
      <c r="I1919" s="212"/>
      <c r="J1919" s="212"/>
      <c r="K1919" s="212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</row>
    <row r="1920" spans="1:67" s="149" customFormat="1" ht="15.75" customHeight="1">
      <c r="A1920" s="36">
        <v>1831</v>
      </c>
      <c r="B1920" s="28" t="s">
        <v>3069</v>
      </c>
      <c r="C1920" s="29" t="s">
        <v>3070</v>
      </c>
      <c r="D1920" s="28" t="s">
        <v>271</v>
      </c>
      <c r="E1920" s="30">
        <v>1</v>
      </c>
      <c r="F1920" s="30">
        <v>8700</v>
      </c>
      <c r="G1920" s="30">
        <f t="shared" si="120"/>
        <v>10400</v>
      </c>
      <c r="H1920" s="30">
        <f t="shared" si="121"/>
        <v>15700</v>
      </c>
      <c r="I1920" s="212"/>
      <c r="J1920" s="212"/>
      <c r="K1920" s="212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</row>
    <row r="1921" spans="1:67" s="149" customFormat="1" ht="15.75" customHeight="1">
      <c r="A1921" s="36">
        <v>1832</v>
      </c>
      <c r="B1921" s="28" t="s">
        <v>3071</v>
      </c>
      <c r="C1921" s="29" t="s">
        <v>3072</v>
      </c>
      <c r="D1921" s="28" t="s">
        <v>271</v>
      </c>
      <c r="E1921" s="30">
        <v>1</v>
      </c>
      <c r="F1921" s="30">
        <v>7800</v>
      </c>
      <c r="G1921" s="30">
        <f t="shared" si="120"/>
        <v>9400</v>
      </c>
      <c r="H1921" s="30">
        <f t="shared" si="121"/>
        <v>14000</v>
      </c>
      <c r="I1921" s="212"/>
      <c r="J1921" s="212"/>
      <c r="K1921" s="212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</row>
    <row r="1922" spans="1:67" ht="15.75" customHeight="1">
      <c r="A1922" s="36">
        <v>1833</v>
      </c>
      <c r="B1922" s="28" t="s">
        <v>3073</v>
      </c>
      <c r="C1922" s="29" t="s">
        <v>3074</v>
      </c>
      <c r="D1922" s="28" t="s">
        <v>271</v>
      </c>
      <c r="E1922" s="30">
        <v>1</v>
      </c>
      <c r="F1922" s="30">
        <v>2800</v>
      </c>
      <c r="G1922" s="30">
        <f t="shared" si="120"/>
        <v>3400</v>
      </c>
      <c r="H1922" s="30">
        <f t="shared" si="121"/>
        <v>5000</v>
      </c>
      <c r="I1922" s="212"/>
      <c r="J1922" s="212"/>
      <c r="K1922" s="212"/>
    </row>
    <row r="1923" spans="1:67" ht="15.75" customHeight="1">
      <c r="A1923" s="36">
        <v>1834</v>
      </c>
      <c r="B1923" s="28" t="s">
        <v>3075</v>
      </c>
      <c r="C1923" s="29" t="s">
        <v>3076</v>
      </c>
      <c r="D1923" s="28" t="s">
        <v>271</v>
      </c>
      <c r="E1923" s="30">
        <v>1</v>
      </c>
      <c r="F1923" s="30">
        <v>17900</v>
      </c>
      <c r="G1923" s="30">
        <f t="shared" si="120"/>
        <v>21500</v>
      </c>
      <c r="H1923" s="30">
        <f t="shared" si="121"/>
        <v>32200</v>
      </c>
      <c r="I1923" s="212"/>
      <c r="J1923" s="212"/>
      <c r="K1923" s="212"/>
    </row>
    <row r="1924" spans="1:67" s="149" customFormat="1" ht="15.75" customHeight="1">
      <c r="A1924" s="36">
        <v>1835</v>
      </c>
      <c r="B1924" s="28" t="s">
        <v>3077</v>
      </c>
      <c r="C1924" s="29" t="s">
        <v>3078</v>
      </c>
      <c r="D1924" s="28" t="s">
        <v>271</v>
      </c>
      <c r="E1924" s="30">
        <v>1</v>
      </c>
      <c r="F1924" s="30">
        <v>3900</v>
      </c>
      <c r="G1924" s="30">
        <f t="shared" si="120"/>
        <v>4700</v>
      </c>
      <c r="H1924" s="30">
        <f t="shared" si="121"/>
        <v>7000</v>
      </c>
      <c r="I1924" s="212"/>
      <c r="J1924" s="212"/>
      <c r="K1924" s="212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</row>
    <row r="1925" spans="1:67" ht="15.75" customHeight="1">
      <c r="A1925" s="36">
        <v>1836</v>
      </c>
      <c r="B1925" s="28" t="s">
        <v>3079</v>
      </c>
      <c r="C1925" s="29" t="s">
        <v>3080</v>
      </c>
      <c r="D1925" s="28" t="s">
        <v>271</v>
      </c>
      <c r="E1925" s="30">
        <v>1</v>
      </c>
      <c r="F1925" s="30">
        <v>3700</v>
      </c>
      <c r="G1925" s="30">
        <f t="shared" si="120"/>
        <v>4400</v>
      </c>
      <c r="H1925" s="30">
        <f t="shared" si="121"/>
        <v>6700</v>
      </c>
      <c r="I1925" s="212"/>
      <c r="J1925" s="212"/>
      <c r="K1925" s="212"/>
    </row>
    <row r="1926" spans="1:67" s="149" customFormat="1" ht="15.75" customHeight="1">
      <c r="A1926" s="36">
        <v>1837</v>
      </c>
      <c r="B1926" s="28" t="s">
        <v>3081</v>
      </c>
      <c r="C1926" s="29" t="s">
        <v>3082</v>
      </c>
      <c r="D1926" s="28" t="s">
        <v>271</v>
      </c>
      <c r="E1926" s="30">
        <v>1</v>
      </c>
      <c r="F1926" s="30">
        <v>5500</v>
      </c>
      <c r="G1926" s="30">
        <f t="shared" si="120"/>
        <v>6600</v>
      </c>
      <c r="H1926" s="30">
        <f t="shared" si="121"/>
        <v>9900</v>
      </c>
      <c r="I1926" s="212"/>
      <c r="J1926" s="212"/>
      <c r="K1926" s="212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</row>
    <row r="1927" spans="1:67" ht="15.75" customHeight="1">
      <c r="A1927" s="36">
        <v>1838</v>
      </c>
      <c r="B1927" s="28" t="s">
        <v>3083</v>
      </c>
      <c r="C1927" s="29" t="s">
        <v>3084</v>
      </c>
      <c r="D1927" s="28" t="s">
        <v>271</v>
      </c>
      <c r="E1927" s="30">
        <v>1</v>
      </c>
      <c r="F1927" s="30">
        <v>2900</v>
      </c>
      <c r="G1927" s="30">
        <f t="shared" si="120"/>
        <v>3500</v>
      </c>
      <c r="H1927" s="30">
        <f t="shared" si="121"/>
        <v>5200</v>
      </c>
      <c r="I1927" s="212"/>
      <c r="J1927" s="212"/>
      <c r="K1927" s="212"/>
    </row>
    <row r="1928" spans="1:67" s="149" customFormat="1" ht="15.75" customHeight="1">
      <c r="A1928" s="36">
        <v>1839</v>
      </c>
      <c r="B1928" s="28" t="s">
        <v>3085</v>
      </c>
      <c r="C1928" s="29" t="s">
        <v>3086</v>
      </c>
      <c r="D1928" s="28" t="s">
        <v>271</v>
      </c>
      <c r="E1928" s="30">
        <v>1</v>
      </c>
      <c r="F1928" s="30">
        <v>3900</v>
      </c>
      <c r="G1928" s="30">
        <f t="shared" si="120"/>
        <v>4700</v>
      </c>
      <c r="H1928" s="30">
        <f t="shared" si="121"/>
        <v>7000</v>
      </c>
      <c r="I1928" s="212"/>
      <c r="J1928" s="212"/>
      <c r="K1928" s="212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</row>
    <row r="1929" spans="1:67" ht="15.75" customHeight="1">
      <c r="A1929" s="36">
        <v>1840</v>
      </c>
      <c r="B1929" s="28" t="s">
        <v>3087</v>
      </c>
      <c r="C1929" s="29" t="s">
        <v>3088</v>
      </c>
      <c r="D1929" s="28" t="s">
        <v>271</v>
      </c>
      <c r="E1929" s="30">
        <v>1</v>
      </c>
      <c r="F1929" s="30">
        <v>2900</v>
      </c>
      <c r="G1929" s="30">
        <f t="shared" si="120"/>
        <v>3500</v>
      </c>
      <c r="H1929" s="30">
        <f t="shared" si="121"/>
        <v>5200</v>
      </c>
      <c r="I1929" s="212"/>
      <c r="J1929" s="212"/>
      <c r="K1929" s="212"/>
    </row>
    <row r="1930" spans="1:67" ht="15.75" customHeight="1">
      <c r="A1930" s="36">
        <v>1841</v>
      </c>
      <c r="B1930" s="28" t="s">
        <v>3089</v>
      </c>
      <c r="C1930" s="29" t="s">
        <v>3090</v>
      </c>
      <c r="D1930" s="28" t="s">
        <v>271</v>
      </c>
      <c r="E1930" s="30">
        <v>1</v>
      </c>
      <c r="F1930" s="30">
        <v>3400</v>
      </c>
      <c r="G1930" s="30">
        <f t="shared" si="120"/>
        <v>4100</v>
      </c>
      <c r="H1930" s="30">
        <f t="shared" si="121"/>
        <v>6100</v>
      </c>
      <c r="I1930" s="212"/>
      <c r="J1930" s="212"/>
      <c r="K1930" s="212"/>
    </row>
    <row r="1931" spans="1:67" ht="15.75" customHeight="1">
      <c r="A1931" s="36">
        <v>1842</v>
      </c>
      <c r="B1931" s="28" t="s">
        <v>3091</v>
      </c>
      <c r="C1931" s="29" t="s">
        <v>3092</v>
      </c>
      <c r="D1931" s="28" t="s">
        <v>271</v>
      </c>
      <c r="E1931" s="30">
        <v>1</v>
      </c>
      <c r="F1931" s="30">
        <v>3400</v>
      </c>
      <c r="G1931" s="30">
        <f t="shared" si="120"/>
        <v>4100</v>
      </c>
      <c r="H1931" s="30">
        <f t="shared" si="121"/>
        <v>6100</v>
      </c>
      <c r="I1931" s="212"/>
      <c r="J1931" s="212"/>
      <c r="K1931" s="212"/>
    </row>
    <row r="1932" spans="1:67" s="149" customFormat="1" ht="15.75" customHeight="1">
      <c r="A1932" s="36">
        <v>1843</v>
      </c>
      <c r="B1932" s="28" t="s">
        <v>3093</v>
      </c>
      <c r="C1932" s="29" t="s">
        <v>3094</v>
      </c>
      <c r="D1932" s="28" t="s">
        <v>271</v>
      </c>
      <c r="E1932" s="30">
        <v>1</v>
      </c>
      <c r="F1932" s="30">
        <v>5200</v>
      </c>
      <c r="G1932" s="30">
        <f t="shared" si="120"/>
        <v>6200</v>
      </c>
      <c r="H1932" s="30">
        <f t="shared" si="121"/>
        <v>9400</v>
      </c>
      <c r="I1932" s="212"/>
      <c r="J1932" s="212"/>
      <c r="K1932" s="212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</row>
    <row r="1933" spans="1:67" s="149" customFormat="1" ht="15.75" customHeight="1">
      <c r="A1933" s="36">
        <v>1844</v>
      </c>
      <c r="B1933" s="28" t="s">
        <v>3095</v>
      </c>
      <c r="C1933" s="29" t="s">
        <v>3096</v>
      </c>
      <c r="D1933" s="28" t="s">
        <v>271</v>
      </c>
      <c r="E1933" s="30">
        <v>1</v>
      </c>
      <c r="F1933" s="30">
        <v>5300</v>
      </c>
      <c r="G1933" s="30">
        <f t="shared" si="120"/>
        <v>6400</v>
      </c>
      <c r="H1933" s="30">
        <f t="shared" si="121"/>
        <v>9500</v>
      </c>
      <c r="I1933" s="212"/>
      <c r="J1933" s="212"/>
      <c r="K1933" s="212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</row>
    <row r="1934" spans="1:67" ht="15.75" customHeight="1">
      <c r="A1934" s="36">
        <v>1845</v>
      </c>
      <c r="B1934" s="28" t="s">
        <v>3097</v>
      </c>
      <c r="C1934" s="29" t="s">
        <v>3098</v>
      </c>
      <c r="D1934" s="28" t="s">
        <v>271</v>
      </c>
      <c r="E1934" s="30">
        <v>1</v>
      </c>
      <c r="F1934" s="30">
        <v>4700</v>
      </c>
      <c r="G1934" s="30">
        <f t="shared" si="120"/>
        <v>5600</v>
      </c>
      <c r="H1934" s="30">
        <f t="shared" si="121"/>
        <v>8500</v>
      </c>
      <c r="I1934" s="212"/>
      <c r="J1934" s="212"/>
      <c r="K1934" s="212"/>
    </row>
    <row r="1935" spans="1:67" s="149" customFormat="1" ht="15.75" customHeight="1">
      <c r="A1935" s="36">
        <v>1846</v>
      </c>
      <c r="B1935" s="28" t="s">
        <v>3099</v>
      </c>
      <c r="C1935" s="29" t="s">
        <v>3100</v>
      </c>
      <c r="D1935" s="28" t="s">
        <v>271</v>
      </c>
      <c r="E1935" s="30">
        <v>1</v>
      </c>
      <c r="F1935" s="30">
        <v>4500</v>
      </c>
      <c r="G1935" s="30">
        <f t="shared" si="120"/>
        <v>5400</v>
      </c>
      <c r="H1935" s="30">
        <f t="shared" si="121"/>
        <v>8100</v>
      </c>
      <c r="I1935" s="212"/>
      <c r="J1935" s="212"/>
      <c r="K1935" s="212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</row>
    <row r="1936" spans="1:67" s="149" customFormat="1" ht="15.75" customHeight="1">
      <c r="A1936" s="36">
        <v>1847</v>
      </c>
      <c r="B1936" s="28" t="s">
        <v>3101</v>
      </c>
      <c r="C1936" s="29" t="s">
        <v>3102</v>
      </c>
      <c r="D1936" s="28" t="s">
        <v>271</v>
      </c>
      <c r="E1936" s="30">
        <v>1</v>
      </c>
      <c r="F1936" s="30">
        <v>3700</v>
      </c>
      <c r="G1936" s="30">
        <f t="shared" si="120"/>
        <v>4400</v>
      </c>
      <c r="H1936" s="30">
        <f t="shared" si="121"/>
        <v>6700</v>
      </c>
      <c r="I1936" s="212"/>
      <c r="J1936" s="212"/>
      <c r="K1936" s="212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</row>
    <row r="1937" spans="1:67" s="149" customFormat="1" ht="15.75" customHeight="1">
      <c r="A1937" s="36">
        <v>1848</v>
      </c>
      <c r="B1937" s="28" t="s">
        <v>3103</v>
      </c>
      <c r="C1937" s="29" t="s">
        <v>3104</v>
      </c>
      <c r="D1937" s="28" t="s">
        <v>271</v>
      </c>
      <c r="E1937" s="30">
        <v>1</v>
      </c>
      <c r="F1937" s="30">
        <v>3900</v>
      </c>
      <c r="G1937" s="30">
        <f t="shared" si="120"/>
        <v>4700</v>
      </c>
      <c r="H1937" s="30">
        <f t="shared" si="121"/>
        <v>7000</v>
      </c>
      <c r="I1937" s="212"/>
      <c r="J1937" s="212"/>
      <c r="K1937" s="212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</row>
    <row r="1938" spans="1:67" s="149" customFormat="1" ht="15.75" customHeight="1">
      <c r="A1938" s="36">
        <v>1849</v>
      </c>
      <c r="B1938" s="28" t="s">
        <v>3105</v>
      </c>
      <c r="C1938" s="29" t="s">
        <v>3106</v>
      </c>
      <c r="D1938" s="28" t="s">
        <v>271</v>
      </c>
      <c r="E1938" s="30">
        <v>1</v>
      </c>
      <c r="F1938" s="30">
        <v>4300</v>
      </c>
      <c r="G1938" s="30">
        <f t="shared" si="120"/>
        <v>5200</v>
      </c>
      <c r="H1938" s="30">
        <f t="shared" si="121"/>
        <v>7700</v>
      </c>
      <c r="I1938" s="212"/>
      <c r="J1938" s="212"/>
      <c r="K1938" s="212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</row>
    <row r="1939" spans="1:67" ht="15.75" customHeight="1">
      <c r="A1939" s="36">
        <v>1850</v>
      </c>
      <c r="B1939" s="28" t="s">
        <v>3107</v>
      </c>
      <c r="C1939" s="29" t="s">
        <v>3108</v>
      </c>
      <c r="D1939" s="28" t="s">
        <v>271</v>
      </c>
      <c r="E1939" s="30">
        <v>1</v>
      </c>
      <c r="F1939" s="30">
        <v>2300</v>
      </c>
      <c r="G1939" s="30">
        <f t="shared" si="120"/>
        <v>2800</v>
      </c>
      <c r="H1939" s="30">
        <f t="shared" si="121"/>
        <v>4100</v>
      </c>
      <c r="I1939" s="212"/>
      <c r="J1939" s="212"/>
      <c r="K1939" s="212"/>
    </row>
    <row r="1940" spans="1:67" ht="15.75" customHeight="1">
      <c r="A1940" s="36">
        <v>1851</v>
      </c>
      <c r="B1940" s="28" t="s">
        <v>3109</v>
      </c>
      <c r="C1940" s="29" t="s">
        <v>3110</v>
      </c>
      <c r="D1940" s="28" t="s">
        <v>271</v>
      </c>
      <c r="E1940" s="30">
        <v>1</v>
      </c>
      <c r="F1940" s="30">
        <v>2300</v>
      </c>
      <c r="G1940" s="30">
        <f t="shared" si="120"/>
        <v>2800</v>
      </c>
      <c r="H1940" s="30">
        <f t="shared" si="121"/>
        <v>4100</v>
      </c>
      <c r="I1940" s="212"/>
      <c r="J1940" s="212"/>
      <c r="K1940" s="212"/>
    </row>
    <row r="1941" spans="1:67" ht="15.75" customHeight="1">
      <c r="A1941" s="36">
        <v>1852</v>
      </c>
      <c r="B1941" s="28" t="s">
        <v>3111</v>
      </c>
      <c r="C1941" s="29" t="s">
        <v>3112</v>
      </c>
      <c r="D1941" s="28" t="s">
        <v>271</v>
      </c>
      <c r="E1941" s="30">
        <v>1</v>
      </c>
      <c r="F1941" s="30">
        <v>1100</v>
      </c>
      <c r="G1941" s="30">
        <f t="shared" si="120"/>
        <v>1300</v>
      </c>
      <c r="H1941" s="30">
        <f t="shared" si="121"/>
        <v>2000</v>
      </c>
      <c r="I1941" s="212"/>
      <c r="J1941" s="212"/>
      <c r="K1941" s="212"/>
    </row>
    <row r="1942" spans="1:67" ht="15.75" customHeight="1">
      <c r="A1942" s="36">
        <v>1853</v>
      </c>
      <c r="B1942" s="28" t="s">
        <v>3113</v>
      </c>
      <c r="C1942" s="29" t="s">
        <v>3114</v>
      </c>
      <c r="D1942" s="28" t="s">
        <v>271</v>
      </c>
      <c r="E1942" s="30">
        <v>1</v>
      </c>
      <c r="F1942" s="30">
        <v>700</v>
      </c>
      <c r="G1942" s="30">
        <f t="shared" si="120"/>
        <v>800</v>
      </c>
      <c r="H1942" s="30">
        <f t="shared" si="121"/>
        <v>1300</v>
      </c>
      <c r="I1942" s="212"/>
      <c r="J1942" s="212"/>
      <c r="K1942" s="212"/>
    </row>
    <row r="1943" spans="1:67" s="149" customFormat="1" ht="15.75" customHeight="1">
      <c r="A1943" s="36">
        <v>1854</v>
      </c>
      <c r="B1943" s="28" t="s">
        <v>3115</v>
      </c>
      <c r="C1943" s="29" t="s">
        <v>3116</v>
      </c>
      <c r="D1943" s="28" t="s">
        <v>271</v>
      </c>
      <c r="E1943" s="30">
        <v>1</v>
      </c>
      <c r="F1943" s="30">
        <v>4100</v>
      </c>
      <c r="G1943" s="30">
        <f t="shared" si="120"/>
        <v>4900</v>
      </c>
      <c r="H1943" s="30">
        <f t="shared" si="121"/>
        <v>7400</v>
      </c>
      <c r="I1943" s="212"/>
      <c r="J1943" s="212"/>
      <c r="K1943" s="212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</row>
    <row r="1944" spans="1:67" s="149" customFormat="1" ht="15.75" customHeight="1">
      <c r="A1944" s="36">
        <v>1855</v>
      </c>
      <c r="B1944" s="28" t="s">
        <v>3117</v>
      </c>
      <c r="C1944" s="29" t="s">
        <v>3118</v>
      </c>
      <c r="D1944" s="28" t="s">
        <v>271</v>
      </c>
      <c r="E1944" s="30">
        <v>1</v>
      </c>
      <c r="F1944" s="30">
        <v>4800</v>
      </c>
      <c r="G1944" s="30">
        <f t="shared" si="120"/>
        <v>5800</v>
      </c>
      <c r="H1944" s="30">
        <f t="shared" si="121"/>
        <v>8600</v>
      </c>
      <c r="I1944" s="212"/>
      <c r="J1944" s="212"/>
      <c r="K1944" s="212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</row>
    <row r="1945" spans="1:67" s="149" customFormat="1" ht="39.75" customHeight="1">
      <c r="A1945" s="36">
        <v>1856</v>
      </c>
      <c r="B1945" s="28" t="s">
        <v>3119</v>
      </c>
      <c r="C1945" s="29" t="s">
        <v>3120</v>
      </c>
      <c r="D1945" s="28" t="s">
        <v>271</v>
      </c>
      <c r="E1945" s="30">
        <v>1</v>
      </c>
      <c r="F1945" s="30">
        <v>3700</v>
      </c>
      <c r="G1945" s="30">
        <f t="shared" si="120"/>
        <v>4400</v>
      </c>
      <c r="H1945" s="30">
        <f t="shared" si="121"/>
        <v>6700</v>
      </c>
      <c r="I1945" s="212"/>
      <c r="J1945" s="212"/>
      <c r="K1945" s="212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</row>
    <row r="1946" spans="1:67" s="149" customFormat="1" ht="15.75" customHeight="1">
      <c r="A1946" s="36">
        <v>1857</v>
      </c>
      <c r="B1946" s="28" t="s">
        <v>3121</v>
      </c>
      <c r="C1946" s="29" t="s">
        <v>3122</v>
      </c>
      <c r="D1946" s="28" t="s">
        <v>271</v>
      </c>
      <c r="E1946" s="30">
        <v>1</v>
      </c>
      <c r="F1946" s="30">
        <v>4200</v>
      </c>
      <c r="G1946" s="30">
        <f t="shared" si="120"/>
        <v>5000</v>
      </c>
      <c r="H1946" s="30">
        <f t="shared" si="121"/>
        <v>7600</v>
      </c>
      <c r="I1946" s="212"/>
      <c r="J1946" s="212"/>
      <c r="K1946" s="212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</row>
    <row r="1947" spans="1:67" s="149" customFormat="1" ht="15.75" customHeight="1">
      <c r="A1947" s="36">
        <v>1858</v>
      </c>
      <c r="B1947" s="28" t="s">
        <v>3123</v>
      </c>
      <c r="C1947" s="29" t="s">
        <v>3124</v>
      </c>
      <c r="D1947" s="28" t="s">
        <v>271</v>
      </c>
      <c r="E1947" s="30">
        <v>1</v>
      </c>
      <c r="F1947" s="30">
        <v>3800</v>
      </c>
      <c r="G1947" s="30">
        <f t="shared" si="120"/>
        <v>4600</v>
      </c>
      <c r="H1947" s="30">
        <f t="shared" si="121"/>
        <v>6800</v>
      </c>
      <c r="I1947" s="212"/>
      <c r="J1947" s="212"/>
      <c r="K1947" s="212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</row>
    <row r="1948" spans="1:67" ht="15.75" customHeight="1">
      <c r="A1948" s="36">
        <v>1859</v>
      </c>
      <c r="B1948" s="28" t="s">
        <v>3125</v>
      </c>
      <c r="C1948" s="29" t="s">
        <v>3126</v>
      </c>
      <c r="D1948" s="28" t="s">
        <v>271</v>
      </c>
      <c r="E1948" s="30">
        <v>1</v>
      </c>
      <c r="F1948" s="30">
        <v>2300</v>
      </c>
      <c r="G1948" s="30">
        <f t="shared" si="120"/>
        <v>2800</v>
      </c>
      <c r="H1948" s="30">
        <f t="shared" si="121"/>
        <v>4100</v>
      </c>
      <c r="I1948" s="212"/>
      <c r="J1948" s="212"/>
      <c r="K1948" s="212"/>
    </row>
    <row r="1949" spans="1:67" s="149" customFormat="1" ht="15.75" customHeight="1">
      <c r="A1949" s="36">
        <v>1860</v>
      </c>
      <c r="B1949" s="28" t="s">
        <v>3127</v>
      </c>
      <c r="C1949" s="29" t="s">
        <v>3128</v>
      </c>
      <c r="D1949" s="28" t="s">
        <v>271</v>
      </c>
      <c r="E1949" s="30">
        <v>1</v>
      </c>
      <c r="F1949" s="30">
        <v>3300</v>
      </c>
      <c r="G1949" s="30">
        <f t="shared" si="120"/>
        <v>4000</v>
      </c>
      <c r="H1949" s="30">
        <f t="shared" si="121"/>
        <v>5900</v>
      </c>
      <c r="I1949" s="212"/>
      <c r="J1949" s="212"/>
      <c r="K1949" s="212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</row>
    <row r="1950" spans="1:67" s="149" customFormat="1" ht="15.75" customHeight="1">
      <c r="A1950" s="36">
        <v>1861</v>
      </c>
      <c r="B1950" s="28" t="s">
        <v>3129</v>
      </c>
      <c r="C1950" s="29" t="s">
        <v>3130</v>
      </c>
      <c r="D1950" s="28" t="s">
        <v>271</v>
      </c>
      <c r="E1950" s="30">
        <v>1</v>
      </c>
      <c r="F1950" s="30">
        <v>3700</v>
      </c>
      <c r="G1950" s="30">
        <f t="shared" si="120"/>
        <v>4400</v>
      </c>
      <c r="H1950" s="30">
        <f t="shared" si="121"/>
        <v>6700</v>
      </c>
      <c r="I1950" s="212"/>
      <c r="J1950" s="212"/>
      <c r="K1950" s="212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</row>
    <row r="1951" spans="1:67" s="149" customFormat="1" ht="15.75" customHeight="1">
      <c r="A1951" s="36">
        <v>1862</v>
      </c>
      <c r="B1951" s="28" t="s">
        <v>3131</v>
      </c>
      <c r="C1951" s="29" t="s">
        <v>3132</v>
      </c>
      <c r="D1951" s="28" t="s">
        <v>271</v>
      </c>
      <c r="E1951" s="30">
        <v>1</v>
      </c>
      <c r="F1951" s="30">
        <v>4300</v>
      </c>
      <c r="G1951" s="30">
        <f t="shared" si="120"/>
        <v>5200</v>
      </c>
      <c r="H1951" s="30">
        <f t="shared" si="121"/>
        <v>7700</v>
      </c>
      <c r="I1951" s="212"/>
      <c r="J1951" s="212"/>
      <c r="K1951" s="212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</row>
    <row r="1952" spans="1:67" ht="31.5" customHeight="1">
      <c r="A1952" s="36">
        <v>1863</v>
      </c>
      <c r="B1952" s="28" t="s">
        <v>3133</v>
      </c>
      <c r="C1952" s="29" t="s">
        <v>3134</v>
      </c>
      <c r="D1952" s="28" t="s">
        <v>271</v>
      </c>
      <c r="E1952" s="30">
        <v>1</v>
      </c>
      <c r="F1952" s="30">
        <v>3700</v>
      </c>
      <c r="G1952" s="30">
        <f t="shared" si="120"/>
        <v>4400</v>
      </c>
      <c r="H1952" s="30">
        <f t="shared" si="121"/>
        <v>6700</v>
      </c>
      <c r="I1952" s="212"/>
      <c r="J1952" s="212"/>
      <c r="K1952" s="212"/>
    </row>
    <row r="1953" spans="1:67" s="149" customFormat="1" ht="15.75" customHeight="1">
      <c r="A1953" s="36">
        <v>1864</v>
      </c>
      <c r="B1953" s="28" t="s">
        <v>3135</v>
      </c>
      <c r="C1953" s="29" t="s">
        <v>3136</v>
      </c>
      <c r="D1953" s="28" t="s">
        <v>271</v>
      </c>
      <c r="E1953" s="30">
        <v>1</v>
      </c>
      <c r="F1953" s="30">
        <v>3900</v>
      </c>
      <c r="G1953" s="30">
        <f t="shared" si="120"/>
        <v>4700</v>
      </c>
      <c r="H1953" s="30">
        <f t="shared" si="121"/>
        <v>7000</v>
      </c>
      <c r="I1953" s="212"/>
      <c r="J1953" s="212"/>
      <c r="K1953" s="212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</row>
    <row r="1954" spans="1:67" ht="15.75" customHeight="1">
      <c r="A1954" s="36">
        <v>1865</v>
      </c>
      <c r="B1954" s="28" t="s">
        <v>3137</v>
      </c>
      <c r="C1954" s="29" t="s">
        <v>3138</v>
      </c>
      <c r="D1954" s="28" t="s">
        <v>271</v>
      </c>
      <c r="E1954" s="30">
        <v>1</v>
      </c>
      <c r="F1954" s="30">
        <v>1600</v>
      </c>
      <c r="G1954" s="30">
        <f t="shared" si="120"/>
        <v>1900</v>
      </c>
      <c r="H1954" s="30">
        <f t="shared" si="121"/>
        <v>2900</v>
      </c>
      <c r="I1954" s="212"/>
      <c r="J1954" s="212"/>
      <c r="K1954" s="212"/>
    </row>
    <row r="1955" spans="1:67" s="149" customFormat="1" ht="15.75" customHeight="1">
      <c r="A1955" s="36">
        <v>1866</v>
      </c>
      <c r="B1955" s="28" t="s">
        <v>3139</v>
      </c>
      <c r="C1955" s="29" t="s">
        <v>3140</v>
      </c>
      <c r="D1955" s="28" t="s">
        <v>271</v>
      </c>
      <c r="E1955" s="30">
        <v>1</v>
      </c>
      <c r="F1955" s="30">
        <v>3200</v>
      </c>
      <c r="G1955" s="30">
        <f t="shared" si="120"/>
        <v>3800</v>
      </c>
      <c r="H1955" s="30">
        <f t="shared" si="121"/>
        <v>5800</v>
      </c>
      <c r="I1955" s="212"/>
      <c r="J1955" s="212"/>
      <c r="K1955" s="212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</row>
    <row r="1956" spans="1:67" s="149" customFormat="1" ht="15.75" customHeight="1">
      <c r="A1956" s="36">
        <v>1867</v>
      </c>
      <c r="B1956" s="28" t="s">
        <v>3141</v>
      </c>
      <c r="C1956" s="29" t="s">
        <v>3142</v>
      </c>
      <c r="D1956" s="28" t="s">
        <v>271</v>
      </c>
      <c r="E1956" s="30">
        <v>1</v>
      </c>
      <c r="F1956" s="30">
        <v>6200</v>
      </c>
      <c r="G1956" s="30">
        <f t="shared" si="120"/>
        <v>7400</v>
      </c>
      <c r="H1956" s="30">
        <f t="shared" si="121"/>
        <v>11200</v>
      </c>
      <c r="I1956" s="212"/>
      <c r="J1956" s="212"/>
      <c r="K1956" s="212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</row>
    <row r="1957" spans="1:67" s="149" customFormat="1" ht="15.75" customHeight="1">
      <c r="A1957" s="36">
        <v>1868</v>
      </c>
      <c r="B1957" s="28" t="s">
        <v>3143</v>
      </c>
      <c r="C1957" s="29" t="s">
        <v>3144</v>
      </c>
      <c r="D1957" s="28" t="s">
        <v>271</v>
      </c>
      <c r="E1957" s="30">
        <v>1</v>
      </c>
      <c r="F1957" s="30">
        <v>6200</v>
      </c>
      <c r="G1957" s="30">
        <f t="shared" si="120"/>
        <v>7400</v>
      </c>
      <c r="H1957" s="30">
        <f t="shared" si="121"/>
        <v>11200</v>
      </c>
      <c r="I1957" s="212"/>
      <c r="J1957" s="212"/>
      <c r="K1957" s="212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</row>
    <row r="1958" spans="1:67" s="149" customFormat="1" ht="15.75" customHeight="1">
      <c r="A1958" s="36">
        <v>1869</v>
      </c>
      <c r="B1958" s="28" t="s">
        <v>3145</v>
      </c>
      <c r="C1958" s="29" t="s">
        <v>3146</v>
      </c>
      <c r="D1958" s="28" t="s">
        <v>271</v>
      </c>
      <c r="E1958" s="30">
        <v>1</v>
      </c>
      <c r="F1958" s="30">
        <v>3500</v>
      </c>
      <c r="G1958" s="30">
        <f t="shared" si="120"/>
        <v>4200</v>
      </c>
      <c r="H1958" s="30">
        <f t="shared" si="121"/>
        <v>6300</v>
      </c>
      <c r="I1958" s="212"/>
      <c r="J1958" s="212"/>
      <c r="K1958" s="212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</row>
    <row r="1959" spans="1:67" s="149" customFormat="1" ht="15.75" customHeight="1">
      <c r="A1959" s="36">
        <v>1870</v>
      </c>
      <c r="B1959" s="28" t="s">
        <v>3147</v>
      </c>
      <c r="C1959" s="29" t="s">
        <v>3148</v>
      </c>
      <c r="D1959" s="28" t="s">
        <v>271</v>
      </c>
      <c r="E1959" s="30">
        <v>1</v>
      </c>
      <c r="F1959" s="30">
        <v>4400</v>
      </c>
      <c r="G1959" s="30">
        <f t="shared" si="120"/>
        <v>5300</v>
      </c>
      <c r="H1959" s="30">
        <f t="shared" si="121"/>
        <v>7900</v>
      </c>
      <c r="I1959" s="212"/>
      <c r="J1959" s="212"/>
      <c r="K1959" s="212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</row>
    <row r="1960" spans="1:67" s="149" customFormat="1" ht="31">
      <c r="A1960" s="36">
        <v>1871</v>
      </c>
      <c r="B1960" s="28" t="s">
        <v>3149</v>
      </c>
      <c r="C1960" s="29" t="s">
        <v>3150</v>
      </c>
      <c r="D1960" s="28" t="s">
        <v>271</v>
      </c>
      <c r="E1960" s="30">
        <v>1</v>
      </c>
      <c r="F1960" s="30">
        <v>3500</v>
      </c>
      <c r="G1960" s="30">
        <f t="shared" si="120"/>
        <v>4200</v>
      </c>
      <c r="H1960" s="30">
        <f t="shared" si="121"/>
        <v>6300</v>
      </c>
      <c r="I1960" s="212"/>
      <c r="J1960" s="212"/>
      <c r="K1960" s="212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</row>
    <row r="1961" spans="1:67" s="149" customFormat="1" ht="31">
      <c r="A1961" s="36">
        <v>1872</v>
      </c>
      <c r="B1961" s="28" t="s">
        <v>3151</v>
      </c>
      <c r="C1961" s="29" t="s">
        <v>3152</v>
      </c>
      <c r="D1961" s="28" t="s">
        <v>271</v>
      </c>
      <c r="E1961" s="30">
        <v>1</v>
      </c>
      <c r="F1961" s="30">
        <v>5100</v>
      </c>
      <c r="G1961" s="30">
        <f t="shared" si="120"/>
        <v>6100</v>
      </c>
      <c r="H1961" s="30">
        <f t="shared" si="121"/>
        <v>9200</v>
      </c>
      <c r="I1961" s="212"/>
      <c r="J1961" s="212"/>
      <c r="K1961" s="212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</row>
    <row r="1962" spans="1:67" s="149" customFormat="1" ht="15.75" customHeight="1">
      <c r="A1962" s="36">
        <v>1873</v>
      </c>
      <c r="B1962" s="28" t="s">
        <v>3153</v>
      </c>
      <c r="C1962" s="29" t="s">
        <v>3154</v>
      </c>
      <c r="D1962" s="28" t="s">
        <v>271</v>
      </c>
      <c r="E1962" s="30">
        <v>1</v>
      </c>
      <c r="F1962" s="30">
        <v>3600</v>
      </c>
      <c r="G1962" s="30">
        <f t="shared" si="120"/>
        <v>4300</v>
      </c>
      <c r="H1962" s="30">
        <f t="shared" si="121"/>
        <v>6500</v>
      </c>
      <c r="I1962" s="212"/>
      <c r="J1962" s="212"/>
      <c r="K1962" s="212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</row>
    <row r="1963" spans="1:67" s="149" customFormat="1" ht="15.75" customHeight="1">
      <c r="A1963" s="36">
        <v>1874</v>
      </c>
      <c r="B1963" s="28" t="s">
        <v>3155</v>
      </c>
      <c r="C1963" s="29" t="s">
        <v>3156</v>
      </c>
      <c r="D1963" s="28" t="s">
        <v>271</v>
      </c>
      <c r="E1963" s="30">
        <v>1</v>
      </c>
      <c r="F1963" s="30">
        <v>4900</v>
      </c>
      <c r="G1963" s="30">
        <f t="shared" si="120"/>
        <v>5900</v>
      </c>
      <c r="H1963" s="30">
        <f t="shared" si="121"/>
        <v>8800</v>
      </c>
      <c r="I1963" s="212"/>
      <c r="J1963" s="212"/>
      <c r="K1963" s="212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</row>
    <row r="1964" spans="1:67" s="149" customFormat="1" ht="15.75" customHeight="1">
      <c r="A1964" s="36">
        <v>1875</v>
      </c>
      <c r="B1964" s="28" t="s">
        <v>3157</v>
      </c>
      <c r="C1964" s="29" t="s">
        <v>3158</v>
      </c>
      <c r="D1964" s="28" t="s">
        <v>271</v>
      </c>
      <c r="E1964" s="30">
        <v>1</v>
      </c>
      <c r="F1964" s="30">
        <v>3600</v>
      </c>
      <c r="G1964" s="30">
        <f t="shared" si="120"/>
        <v>4300</v>
      </c>
      <c r="H1964" s="30">
        <f t="shared" si="121"/>
        <v>6500</v>
      </c>
      <c r="I1964" s="212"/>
      <c r="J1964" s="212"/>
      <c r="K1964" s="212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</row>
    <row r="1965" spans="1:67" ht="15.75" customHeight="1">
      <c r="A1965" s="36">
        <v>1876</v>
      </c>
      <c r="B1965" s="28" t="s">
        <v>3159</v>
      </c>
      <c r="C1965" s="29" t="s">
        <v>3160</v>
      </c>
      <c r="D1965" s="28" t="s">
        <v>271</v>
      </c>
      <c r="E1965" s="30">
        <v>1</v>
      </c>
      <c r="F1965" s="30">
        <v>2300</v>
      </c>
      <c r="G1965" s="30">
        <f t="shared" si="120"/>
        <v>2800</v>
      </c>
      <c r="H1965" s="30">
        <f t="shared" si="121"/>
        <v>4100</v>
      </c>
      <c r="I1965" s="212"/>
      <c r="J1965" s="212"/>
      <c r="K1965" s="212"/>
    </row>
    <row r="1966" spans="1:67" ht="15.75" customHeight="1">
      <c r="A1966" s="36">
        <v>1877</v>
      </c>
      <c r="B1966" s="28" t="s">
        <v>3161</v>
      </c>
      <c r="C1966" s="29" t="s">
        <v>3162</v>
      </c>
      <c r="D1966" s="28" t="s">
        <v>271</v>
      </c>
      <c r="E1966" s="30">
        <v>1</v>
      </c>
      <c r="F1966" s="30">
        <v>4600</v>
      </c>
      <c r="G1966" s="30">
        <f t="shared" si="120"/>
        <v>5500</v>
      </c>
      <c r="H1966" s="30">
        <f t="shared" si="121"/>
        <v>8300</v>
      </c>
      <c r="I1966" s="212"/>
      <c r="J1966" s="212"/>
      <c r="K1966" s="212"/>
    </row>
    <row r="1967" spans="1:67" s="149" customFormat="1" ht="15.75" customHeight="1">
      <c r="A1967" s="36">
        <v>1878</v>
      </c>
      <c r="B1967" s="28" t="s">
        <v>6148</v>
      </c>
      <c r="C1967" s="29" t="s">
        <v>6149</v>
      </c>
      <c r="D1967" s="28" t="s">
        <v>271</v>
      </c>
      <c r="E1967" s="30">
        <v>1</v>
      </c>
      <c r="F1967" s="30">
        <v>8200</v>
      </c>
      <c r="G1967" s="30">
        <f t="shared" si="120"/>
        <v>9800</v>
      </c>
      <c r="H1967" s="30">
        <f t="shared" si="121"/>
        <v>14800</v>
      </c>
      <c r="I1967" s="212"/>
      <c r="J1967" s="212"/>
      <c r="K1967" s="212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</row>
    <row r="1968" spans="1:67" s="149" customFormat="1" ht="15.75" customHeight="1">
      <c r="A1968" s="36">
        <v>1879</v>
      </c>
      <c r="B1968" s="49" t="s">
        <v>3163</v>
      </c>
      <c r="C1968" s="50" t="s">
        <v>3164</v>
      </c>
      <c r="D1968" s="49" t="s">
        <v>271</v>
      </c>
      <c r="E1968" s="51">
        <v>1</v>
      </c>
      <c r="F1968" s="30">
        <v>5500</v>
      </c>
      <c r="G1968" s="30">
        <f t="shared" si="120"/>
        <v>6600</v>
      </c>
      <c r="H1968" s="30">
        <f t="shared" si="121"/>
        <v>9900</v>
      </c>
      <c r="I1968" s="212"/>
      <c r="J1968" s="212"/>
      <c r="K1968" s="212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</row>
    <row r="1969" spans="1:67" s="149" customFormat="1" ht="15.75" customHeight="1">
      <c r="A1969" s="36">
        <v>1880</v>
      </c>
      <c r="B1969" s="49" t="s">
        <v>3165</v>
      </c>
      <c r="C1969" s="50" t="s">
        <v>3166</v>
      </c>
      <c r="D1969" s="49" t="s">
        <v>271</v>
      </c>
      <c r="E1969" s="51">
        <v>1</v>
      </c>
      <c r="F1969" s="30">
        <v>13100</v>
      </c>
      <c r="G1969" s="51">
        <f t="shared" si="120"/>
        <v>15700</v>
      </c>
      <c r="H1969" s="51">
        <f t="shared" si="121"/>
        <v>23600</v>
      </c>
      <c r="I1969" s="212"/>
      <c r="J1969" s="212"/>
      <c r="K1969" s="212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</row>
    <row r="1970" spans="1:67" s="149" customFormat="1" ht="15.75" customHeight="1">
      <c r="A1970" s="36">
        <v>1881</v>
      </c>
      <c r="B1970" s="49" t="s">
        <v>3167</v>
      </c>
      <c r="C1970" s="50" t="s">
        <v>3168</v>
      </c>
      <c r="D1970" s="49" t="s">
        <v>271</v>
      </c>
      <c r="E1970" s="51">
        <v>1</v>
      </c>
      <c r="F1970" s="30">
        <v>22000</v>
      </c>
      <c r="G1970" s="51">
        <f t="shared" si="120"/>
        <v>26400</v>
      </c>
      <c r="H1970" s="51">
        <f t="shared" si="121"/>
        <v>39600</v>
      </c>
      <c r="I1970" s="212"/>
      <c r="J1970" s="212"/>
      <c r="K1970" s="212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</row>
    <row r="1971" spans="1:67" s="149" customFormat="1" ht="31.5" customHeight="1">
      <c r="A1971" s="36">
        <v>1882</v>
      </c>
      <c r="B1971" s="28" t="s">
        <v>3169</v>
      </c>
      <c r="C1971" s="29" t="s">
        <v>3170</v>
      </c>
      <c r="D1971" s="28" t="s">
        <v>271</v>
      </c>
      <c r="E1971" s="30">
        <v>1</v>
      </c>
      <c r="F1971" s="30">
        <v>4400</v>
      </c>
      <c r="G1971" s="30">
        <f t="shared" si="120"/>
        <v>5300</v>
      </c>
      <c r="H1971" s="30">
        <f t="shared" si="121"/>
        <v>7900</v>
      </c>
      <c r="I1971" s="212"/>
      <c r="J1971" s="212"/>
      <c r="K1971" s="212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</row>
    <row r="1972" spans="1:67" s="149" customFormat="1" ht="24" customHeight="1">
      <c r="A1972" s="36">
        <v>1883</v>
      </c>
      <c r="B1972" s="28" t="s">
        <v>3171</v>
      </c>
      <c r="C1972" s="29" t="s">
        <v>3172</v>
      </c>
      <c r="D1972" s="28" t="s">
        <v>271</v>
      </c>
      <c r="E1972" s="30">
        <v>1</v>
      </c>
      <c r="F1972" s="30">
        <v>12100</v>
      </c>
      <c r="G1972" s="30">
        <f t="shared" si="120"/>
        <v>14500</v>
      </c>
      <c r="H1972" s="30">
        <f t="shared" si="121"/>
        <v>21800</v>
      </c>
      <c r="I1972" s="212"/>
      <c r="J1972" s="212"/>
      <c r="K1972" s="212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</row>
    <row r="1973" spans="1:67" ht="31.5" customHeight="1">
      <c r="A1973" s="36">
        <v>1884</v>
      </c>
      <c r="B1973" s="28" t="s">
        <v>3173</v>
      </c>
      <c r="C1973" s="29" t="s">
        <v>3174</v>
      </c>
      <c r="D1973" s="28" t="s">
        <v>271</v>
      </c>
      <c r="E1973" s="30">
        <v>1</v>
      </c>
      <c r="F1973" s="30">
        <v>6800</v>
      </c>
      <c r="G1973" s="30">
        <f t="shared" si="120"/>
        <v>8200</v>
      </c>
      <c r="H1973" s="30">
        <f t="shared" si="121"/>
        <v>12200</v>
      </c>
      <c r="I1973" s="212"/>
      <c r="J1973" s="212"/>
      <c r="K1973" s="212"/>
    </row>
    <row r="1974" spans="1:67" ht="15.75" customHeight="1">
      <c r="A1974" s="36">
        <v>1885</v>
      </c>
      <c r="B1974" s="28" t="s">
        <v>3175</v>
      </c>
      <c r="C1974" s="29" t="s">
        <v>3176</v>
      </c>
      <c r="D1974" s="28" t="s">
        <v>271</v>
      </c>
      <c r="E1974" s="30">
        <v>1</v>
      </c>
      <c r="F1974" s="30">
        <v>12600</v>
      </c>
      <c r="G1974" s="30">
        <f t="shared" ref="G1974:G2037" si="122">ROUND(F1974*1.2,-2)</f>
        <v>15100</v>
      </c>
      <c r="H1974" s="30">
        <f t="shared" ref="H1974:H2037" si="123">ROUND(F1974*1.8,-2)</f>
        <v>22700</v>
      </c>
      <c r="I1974" s="212"/>
      <c r="J1974" s="212"/>
      <c r="K1974" s="212"/>
    </row>
    <row r="1975" spans="1:67" s="149" customFormat="1" ht="15.75" customHeight="1">
      <c r="A1975" s="36">
        <v>1886</v>
      </c>
      <c r="B1975" s="28" t="s">
        <v>3177</v>
      </c>
      <c r="C1975" s="29" t="s">
        <v>3178</v>
      </c>
      <c r="D1975" s="28" t="s">
        <v>271</v>
      </c>
      <c r="E1975" s="30">
        <v>1</v>
      </c>
      <c r="F1975" s="30">
        <v>3600</v>
      </c>
      <c r="G1975" s="30">
        <f t="shared" si="122"/>
        <v>4300</v>
      </c>
      <c r="H1975" s="30">
        <f t="shared" si="123"/>
        <v>6500</v>
      </c>
      <c r="I1975" s="212"/>
      <c r="J1975" s="212"/>
      <c r="K1975" s="212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</row>
    <row r="1976" spans="1:67" s="149" customFormat="1" ht="15.75" customHeight="1">
      <c r="A1976" s="36">
        <v>1887</v>
      </c>
      <c r="B1976" s="28" t="s">
        <v>3179</v>
      </c>
      <c r="C1976" s="29" t="s">
        <v>3180</v>
      </c>
      <c r="D1976" s="28" t="s">
        <v>271</v>
      </c>
      <c r="E1976" s="30">
        <v>1</v>
      </c>
      <c r="F1976" s="30">
        <v>4500</v>
      </c>
      <c r="G1976" s="30">
        <f t="shared" si="122"/>
        <v>5400</v>
      </c>
      <c r="H1976" s="30">
        <f t="shared" si="123"/>
        <v>8100</v>
      </c>
      <c r="I1976" s="212"/>
      <c r="J1976" s="212"/>
      <c r="K1976" s="212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</row>
    <row r="1977" spans="1:67" ht="15.75" customHeight="1">
      <c r="A1977" s="36">
        <v>1888</v>
      </c>
      <c r="B1977" s="28" t="s">
        <v>3181</v>
      </c>
      <c r="C1977" s="29" t="s">
        <v>3182</v>
      </c>
      <c r="D1977" s="28" t="s">
        <v>271</v>
      </c>
      <c r="E1977" s="30">
        <v>1</v>
      </c>
      <c r="F1977" s="30">
        <v>5000</v>
      </c>
      <c r="G1977" s="30">
        <f t="shared" si="122"/>
        <v>6000</v>
      </c>
      <c r="H1977" s="30">
        <f t="shared" si="123"/>
        <v>9000</v>
      </c>
      <c r="I1977" s="212"/>
      <c r="J1977" s="212"/>
      <c r="K1977" s="212"/>
    </row>
    <row r="1978" spans="1:67" ht="15.75" customHeight="1">
      <c r="A1978" s="36">
        <v>1889</v>
      </c>
      <c r="B1978" s="28" t="s">
        <v>3183</v>
      </c>
      <c r="C1978" s="29" t="s">
        <v>3184</v>
      </c>
      <c r="D1978" s="28" t="s">
        <v>271</v>
      </c>
      <c r="E1978" s="30">
        <v>1</v>
      </c>
      <c r="F1978" s="30">
        <v>5250</v>
      </c>
      <c r="G1978" s="30">
        <f t="shared" si="122"/>
        <v>6300</v>
      </c>
      <c r="H1978" s="30">
        <f t="shared" si="123"/>
        <v>9500</v>
      </c>
      <c r="I1978" s="212"/>
      <c r="J1978" s="212"/>
      <c r="K1978" s="212"/>
    </row>
    <row r="1979" spans="1:67" ht="15.75" customHeight="1">
      <c r="A1979" s="36">
        <v>1890</v>
      </c>
      <c r="B1979" s="28" t="s">
        <v>3185</v>
      </c>
      <c r="C1979" s="29" t="s">
        <v>3186</v>
      </c>
      <c r="D1979" s="28" t="s">
        <v>271</v>
      </c>
      <c r="E1979" s="30">
        <v>1</v>
      </c>
      <c r="F1979" s="30">
        <v>2600</v>
      </c>
      <c r="G1979" s="30">
        <f t="shared" si="122"/>
        <v>3100</v>
      </c>
      <c r="H1979" s="30">
        <f t="shared" si="123"/>
        <v>4700</v>
      </c>
      <c r="I1979" s="212"/>
      <c r="J1979" s="212"/>
      <c r="K1979" s="212"/>
    </row>
    <row r="1980" spans="1:67" ht="31.5" customHeight="1">
      <c r="A1980" s="36">
        <v>1891</v>
      </c>
      <c r="B1980" s="28" t="s">
        <v>3187</v>
      </c>
      <c r="C1980" s="29" t="s">
        <v>3188</v>
      </c>
      <c r="D1980" s="28" t="s">
        <v>271</v>
      </c>
      <c r="E1980" s="30">
        <v>1</v>
      </c>
      <c r="F1980" s="30">
        <v>3000</v>
      </c>
      <c r="G1980" s="30">
        <f t="shared" si="122"/>
        <v>3600</v>
      </c>
      <c r="H1980" s="30">
        <f t="shared" si="123"/>
        <v>5400</v>
      </c>
      <c r="I1980" s="212"/>
      <c r="J1980" s="212"/>
      <c r="K1980" s="212"/>
    </row>
    <row r="1981" spans="1:67" s="149" customFormat="1" ht="15.75" customHeight="1">
      <c r="A1981" s="36">
        <v>1892</v>
      </c>
      <c r="B1981" s="28" t="s">
        <v>3189</v>
      </c>
      <c r="C1981" s="29" t="s">
        <v>3190</v>
      </c>
      <c r="D1981" s="28" t="s">
        <v>271</v>
      </c>
      <c r="E1981" s="30">
        <v>1</v>
      </c>
      <c r="F1981" s="30">
        <v>7500</v>
      </c>
      <c r="G1981" s="30">
        <f t="shared" si="122"/>
        <v>9000</v>
      </c>
      <c r="H1981" s="30">
        <f t="shared" si="123"/>
        <v>13500</v>
      </c>
      <c r="I1981" s="212"/>
      <c r="J1981" s="212"/>
      <c r="K1981" s="212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</row>
    <row r="1982" spans="1:67" ht="15.75" customHeight="1">
      <c r="A1982" s="36">
        <v>1893</v>
      </c>
      <c r="B1982" s="28" t="s">
        <v>3191</v>
      </c>
      <c r="C1982" s="29" t="s">
        <v>3192</v>
      </c>
      <c r="D1982" s="28" t="s">
        <v>271</v>
      </c>
      <c r="E1982" s="30">
        <v>1</v>
      </c>
      <c r="F1982" s="30">
        <v>2700</v>
      </c>
      <c r="G1982" s="30">
        <f t="shared" si="122"/>
        <v>3200</v>
      </c>
      <c r="H1982" s="30">
        <f t="shared" si="123"/>
        <v>4900</v>
      </c>
      <c r="I1982" s="212"/>
      <c r="J1982" s="212"/>
      <c r="K1982" s="212"/>
    </row>
    <row r="1983" spans="1:67" ht="31.5" customHeight="1">
      <c r="A1983" s="36">
        <v>1894</v>
      </c>
      <c r="B1983" s="28" t="s">
        <v>3193</v>
      </c>
      <c r="C1983" s="29" t="s">
        <v>3194</v>
      </c>
      <c r="D1983" s="28" t="s">
        <v>271</v>
      </c>
      <c r="E1983" s="30">
        <v>1</v>
      </c>
      <c r="F1983" s="30">
        <v>9000</v>
      </c>
      <c r="G1983" s="30">
        <f t="shared" si="122"/>
        <v>10800</v>
      </c>
      <c r="H1983" s="30">
        <f t="shared" si="123"/>
        <v>16200</v>
      </c>
      <c r="I1983" s="212"/>
      <c r="J1983" s="212"/>
      <c r="K1983" s="212"/>
    </row>
    <row r="1984" spans="1:67" s="149" customFormat="1" ht="15.75" customHeight="1">
      <c r="A1984" s="36">
        <v>1895</v>
      </c>
      <c r="B1984" s="28" t="s">
        <v>3195</v>
      </c>
      <c r="C1984" s="29" t="s">
        <v>3196</v>
      </c>
      <c r="D1984" s="28" t="s">
        <v>271</v>
      </c>
      <c r="E1984" s="30">
        <v>1</v>
      </c>
      <c r="F1984" s="30">
        <v>2800</v>
      </c>
      <c r="G1984" s="30">
        <f t="shared" si="122"/>
        <v>3400</v>
      </c>
      <c r="H1984" s="30">
        <f t="shared" si="123"/>
        <v>5000</v>
      </c>
      <c r="I1984" s="212"/>
      <c r="J1984" s="212"/>
      <c r="K1984" s="212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</row>
    <row r="1985" spans="1:67" s="149" customFormat="1" ht="15.75" customHeight="1">
      <c r="A1985" s="36">
        <v>1896</v>
      </c>
      <c r="B1985" s="28" t="s">
        <v>3197</v>
      </c>
      <c r="C1985" s="29" t="s">
        <v>3198</v>
      </c>
      <c r="D1985" s="28" t="s">
        <v>271</v>
      </c>
      <c r="E1985" s="30">
        <v>1</v>
      </c>
      <c r="F1985" s="30">
        <v>3700</v>
      </c>
      <c r="G1985" s="30">
        <f t="shared" si="122"/>
        <v>4400</v>
      </c>
      <c r="H1985" s="30">
        <f t="shared" si="123"/>
        <v>6700</v>
      </c>
      <c r="I1985" s="212"/>
      <c r="J1985" s="212"/>
      <c r="K1985" s="212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</row>
    <row r="1986" spans="1:67" s="149" customFormat="1" ht="15.75" customHeight="1">
      <c r="A1986" s="36">
        <v>1897</v>
      </c>
      <c r="B1986" s="28" t="s">
        <v>3199</v>
      </c>
      <c r="C1986" s="29" t="s">
        <v>3200</v>
      </c>
      <c r="D1986" s="28" t="s">
        <v>271</v>
      </c>
      <c r="E1986" s="30">
        <v>1</v>
      </c>
      <c r="F1986" s="30">
        <v>2900</v>
      </c>
      <c r="G1986" s="30">
        <f t="shared" si="122"/>
        <v>3500</v>
      </c>
      <c r="H1986" s="30">
        <f t="shared" si="123"/>
        <v>5200</v>
      </c>
      <c r="I1986" s="212"/>
      <c r="J1986" s="212"/>
      <c r="K1986" s="212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</row>
    <row r="1987" spans="1:67" ht="15.75" customHeight="1">
      <c r="A1987" s="36">
        <v>1898</v>
      </c>
      <c r="B1987" s="28" t="s">
        <v>3201</v>
      </c>
      <c r="C1987" s="29" t="s">
        <v>3202</v>
      </c>
      <c r="D1987" s="28" t="s">
        <v>271</v>
      </c>
      <c r="E1987" s="30">
        <v>1</v>
      </c>
      <c r="F1987" s="30">
        <v>2300</v>
      </c>
      <c r="G1987" s="30">
        <f t="shared" si="122"/>
        <v>2800</v>
      </c>
      <c r="H1987" s="30">
        <f t="shared" si="123"/>
        <v>4100</v>
      </c>
      <c r="I1987" s="212"/>
      <c r="J1987" s="212"/>
      <c r="K1987" s="212"/>
    </row>
    <row r="1988" spans="1:67" ht="15.75" customHeight="1">
      <c r="A1988" s="36">
        <v>1899</v>
      </c>
      <c r="B1988" s="28" t="s">
        <v>3203</v>
      </c>
      <c r="C1988" s="29" t="s">
        <v>3204</v>
      </c>
      <c r="D1988" s="28" t="s">
        <v>271</v>
      </c>
      <c r="E1988" s="30">
        <v>1</v>
      </c>
      <c r="F1988" s="30">
        <v>2300</v>
      </c>
      <c r="G1988" s="30">
        <f t="shared" si="122"/>
        <v>2800</v>
      </c>
      <c r="H1988" s="30">
        <f t="shared" si="123"/>
        <v>4100</v>
      </c>
      <c r="I1988" s="212"/>
      <c r="J1988" s="212"/>
      <c r="K1988" s="212"/>
    </row>
    <row r="1989" spans="1:67" ht="15.75" customHeight="1">
      <c r="A1989" s="36">
        <v>1900</v>
      </c>
      <c r="B1989" s="28" t="s">
        <v>3205</v>
      </c>
      <c r="C1989" s="29" t="s">
        <v>3206</v>
      </c>
      <c r="D1989" s="28" t="s">
        <v>271</v>
      </c>
      <c r="E1989" s="30">
        <v>1</v>
      </c>
      <c r="F1989" s="30">
        <v>2900</v>
      </c>
      <c r="G1989" s="30">
        <f t="shared" si="122"/>
        <v>3500</v>
      </c>
      <c r="H1989" s="30">
        <f t="shared" si="123"/>
        <v>5200</v>
      </c>
      <c r="I1989" s="212"/>
      <c r="J1989" s="212"/>
      <c r="K1989" s="212"/>
    </row>
    <row r="1990" spans="1:67" ht="15.75" customHeight="1">
      <c r="A1990" s="36">
        <v>1901</v>
      </c>
      <c r="B1990" s="28" t="s">
        <v>3207</v>
      </c>
      <c r="C1990" s="29" t="s">
        <v>3208</v>
      </c>
      <c r="D1990" s="28" t="s">
        <v>271</v>
      </c>
      <c r="E1990" s="30">
        <v>1</v>
      </c>
      <c r="F1990" s="30">
        <v>2300</v>
      </c>
      <c r="G1990" s="30">
        <f t="shared" si="122"/>
        <v>2800</v>
      </c>
      <c r="H1990" s="30">
        <f t="shared" si="123"/>
        <v>4100</v>
      </c>
      <c r="I1990" s="212"/>
      <c r="J1990" s="212"/>
      <c r="K1990" s="212"/>
    </row>
    <row r="1991" spans="1:67" s="149" customFormat="1" ht="15.75" customHeight="1">
      <c r="A1991" s="36">
        <v>1902</v>
      </c>
      <c r="B1991" s="28" t="s">
        <v>3209</v>
      </c>
      <c r="C1991" s="29" t="s">
        <v>3210</v>
      </c>
      <c r="D1991" s="28" t="s">
        <v>271</v>
      </c>
      <c r="E1991" s="30">
        <v>1</v>
      </c>
      <c r="F1991" s="30">
        <v>4200</v>
      </c>
      <c r="G1991" s="30">
        <f t="shared" si="122"/>
        <v>5000</v>
      </c>
      <c r="H1991" s="30">
        <f t="shared" si="123"/>
        <v>7600</v>
      </c>
      <c r="I1991" s="212"/>
      <c r="J1991" s="212"/>
      <c r="K1991" s="212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</row>
    <row r="1992" spans="1:67" s="149" customFormat="1" ht="15.75" customHeight="1">
      <c r="A1992" s="36">
        <v>1903</v>
      </c>
      <c r="B1992" s="28" t="s">
        <v>3211</v>
      </c>
      <c r="C1992" s="29" t="s">
        <v>3212</v>
      </c>
      <c r="D1992" s="28" t="s">
        <v>271</v>
      </c>
      <c r="E1992" s="30">
        <v>1</v>
      </c>
      <c r="F1992" s="30">
        <v>3900</v>
      </c>
      <c r="G1992" s="30">
        <f t="shared" si="122"/>
        <v>4700</v>
      </c>
      <c r="H1992" s="30">
        <f t="shared" si="123"/>
        <v>7000</v>
      </c>
      <c r="I1992" s="212"/>
      <c r="J1992" s="212"/>
      <c r="K1992" s="212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</row>
    <row r="1993" spans="1:67" ht="31.5" customHeight="1">
      <c r="A1993" s="36">
        <v>1904</v>
      </c>
      <c r="B1993" s="28" t="s">
        <v>3213</v>
      </c>
      <c r="C1993" s="29" t="s">
        <v>3214</v>
      </c>
      <c r="D1993" s="28" t="s">
        <v>271</v>
      </c>
      <c r="E1993" s="30">
        <v>1</v>
      </c>
      <c r="F1993" s="30">
        <v>2300</v>
      </c>
      <c r="G1993" s="30">
        <f t="shared" si="122"/>
        <v>2800</v>
      </c>
      <c r="H1993" s="30">
        <f t="shared" si="123"/>
        <v>4100</v>
      </c>
      <c r="I1993" s="212"/>
      <c r="J1993" s="212"/>
      <c r="K1993" s="212"/>
    </row>
    <row r="1994" spans="1:67" s="149" customFormat="1" ht="15.75" customHeight="1">
      <c r="A1994" s="36">
        <v>1905</v>
      </c>
      <c r="B1994" s="28" t="s">
        <v>3215</v>
      </c>
      <c r="C1994" s="29" t="s">
        <v>3216</v>
      </c>
      <c r="D1994" s="28" t="s">
        <v>271</v>
      </c>
      <c r="E1994" s="30">
        <v>1</v>
      </c>
      <c r="F1994" s="30">
        <v>2800</v>
      </c>
      <c r="G1994" s="30">
        <f t="shared" si="122"/>
        <v>3400</v>
      </c>
      <c r="H1994" s="30">
        <f t="shared" si="123"/>
        <v>5000</v>
      </c>
      <c r="I1994" s="212"/>
      <c r="J1994" s="212"/>
      <c r="K1994" s="212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</row>
    <row r="1995" spans="1:67" s="149" customFormat="1" ht="15.75" customHeight="1">
      <c r="A1995" s="36">
        <v>1906</v>
      </c>
      <c r="B1995" s="28" t="s">
        <v>3217</v>
      </c>
      <c r="C1995" s="29" t="s">
        <v>3218</v>
      </c>
      <c r="D1995" s="28" t="s">
        <v>271</v>
      </c>
      <c r="E1995" s="30">
        <v>1</v>
      </c>
      <c r="F1995" s="30">
        <v>3800</v>
      </c>
      <c r="G1995" s="30">
        <f t="shared" si="122"/>
        <v>4600</v>
      </c>
      <c r="H1995" s="30">
        <f t="shared" si="123"/>
        <v>6800</v>
      </c>
      <c r="I1995" s="212"/>
      <c r="J1995" s="212"/>
      <c r="K1995" s="212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</row>
    <row r="1996" spans="1:67" ht="15.75" customHeight="1">
      <c r="A1996" s="36">
        <v>1907</v>
      </c>
      <c r="B1996" s="28" t="s">
        <v>3219</v>
      </c>
      <c r="C1996" s="29" t="s">
        <v>3220</v>
      </c>
      <c r="D1996" s="28" t="s">
        <v>271</v>
      </c>
      <c r="E1996" s="30">
        <v>1</v>
      </c>
      <c r="F1996" s="30">
        <v>4700</v>
      </c>
      <c r="G1996" s="30">
        <f t="shared" si="122"/>
        <v>5600</v>
      </c>
      <c r="H1996" s="30">
        <f t="shared" si="123"/>
        <v>8500</v>
      </c>
      <c r="I1996" s="212"/>
      <c r="J1996" s="212"/>
      <c r="K1996" s="212"/>
    </row>
    <row r="1997" spans="1:67" s="149" customFormat="1" ht="15.75" customHeight="1">
      <c r="A1997" s="36">
        <v>1908</v>
      </c>
      <c r="B1997" s="28" t="s">
        <v>3221</v>
      </c>
      <c r="C1997" s="29" t="s">
        <v>3222</v>
      </c>
      <c r="D1997" s="28" t="s">
        <v>271</v>
      </c>
      <c r="E1997" s="30">
        <v>1</v>
      </c>
      <c r="F1997" s="30">
        <v>4300</v>
      </c>
      <c r="G1997" s="30">
        <f t="shared" si="122"/>
        <v>5200</v>
      </c>
      <c r="H1997" s="30">
        <f t="shared" si="123"/>
        <v>7700</v>
      </c>
      <c r="I1997" s="212"/>
      <c r="J1997" s="212"/>
      <c r="K1997" s="212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</row>
    <row r="1998" spans="1:67" s="149" customFormat="1" ht="15.75" customHeight="1">
      <c r="A1998" s="36">
        <v>1909</v>
      </c>
      <c r="B1998" s="28" t="s">
        <v>3223</v>
      </c>
      <c r="C1998" s="29" t="s">
        <v>3224</v>
      </c>
      <c r="D1998" s="28" t="s">
        <v>271</v>
      </c>
      <c r="E1998" s="30">
        <v>1</v>
      </c>
      <c r="F1998" s="30">
        <v>4000</v>
      </c>
      <c r="G1998" s="30">
        <f t="shared" si="122"/>
        <v>4800</v>
      </c>
      <c r="H1998" s="30">
        <f t="shared" si="123"/>
        <v>7200</v>
      </c>
      <c r="I1998" s="212"/>
      <c r="J1998" s="212"/>
      <c r="K1998" s="212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</row>
    <row r="1999" spans="1:67" ht="15.75" customHeight="1">
      <c r="A1999" s="36">
        <v>1910</v>
      </c>
      <c r="B1999" s="28" t="s">
        <v>3225</v>
      </c>
      <c r="C1999" s="29" t="s">
        <v>3226</v>
      </c>
      <c r="D1999" s="28" t="s">
        <v>271</v>
      </c>
      <c r="E1999" s="30">
        <v>1</v>
      </c>
      <c r="F1999" s="30">
        <v>5000</v>
      </c>
      <c r="G1999" s="30">
        <f t="shared" si="122"/>
        <v>6000</v>
      </c>
      <c r="H1999" s="30">
        <f t="shared" si="123"/>
        <v>9000</v>
      </c>
      <c r="I1999" s="212"/>
      <c r="J1999" s="212"/>
      <c r="K1999" s="212"/>
    </row>
    <row r="2000" spans="1:67" ht="31.5" customHeight="1">
      <c r="A2000" s="36">
        <v>1911</v>
      </c>
      <c r="B2000" s="28" t="s">
        <v>3227</v>
      </c>
      <c r="C2000" s="29" t="s">
        <v>3228</v>
      </c>
      <c r="D2000" s="28" t="s">
        <v>271</v>
      </c>
      <c r="E2000" s="30">
        <v>1</v>
      </c>
      <c r="F2000" s="30">
        <v>3700</v>
      </c>
      <c r="G2000" s="30">
        <f t="shared" si="122"/>
        <v>4400</v>
      </c>
      <c r="H2000" s="30">
        <f t="shared" si="123"/>
        <v>6700</v>
      </c>
      <c r="I2000" s="212"/>
      <c r="J2000" s="212"/>
      <c r="K2000" s="212"/>
    </row>
    <row r="2001" spans="1:67" ht="15.75" customHeight="1">
      <c r="A2001" s="36">
        <v>1912</v>
      </c>
      <c r="B2001" s="28" t="s">
        <v>3229</v>
      </c>
      <c r="C2001" s="29" t="s">
        <v>3230</v>
      </c>
      <c r="D2001" s="28" t="s">
        <v>271</v>
      </c>
      <c r="E2001" s="30">
        <v>1</v>
      </c>
      <c r="F2001" s="30">
        <v>3150</v>
      </c>
      <c r="G2001" s="30">
        <f t="shared" si="122"/>
        <v>3800</v>
      </c>
      <c r="H2001" s="30">
        <f t="shared" si="123"/>
        <v>5700</v>
      </c>
      <c r="I2001" s="212"/>
      <c r="J2001" s="212"/>
      <c r="K2001" s="212"/>
    </row>
    <row r="2002" spans="1:67" ht="15.75" customHeight="1">
      <c r="A2002" s="36">
        <v>1913</v>
      </c>
      <c r="B2002" s="28" t="s">
        <v>3231</v>
      </c>
      <c r="C2002" s="29" t="s">
        <v>3232</v>
      </c>
      <c r="D2002" s="28" t="s">
        <v>271</v>
      </c>
      <c r="E2002" s="30">
        <v>1</v>
      </c>
      <c r="F2002" s="30">
        <v>6800</v>
      </c>
      <c r="G2002" s="30">
        <f t="shared" si="122"/>
        <v>8200</v>
      </c>
      <c r="H2002" s="30">
        <f t="shared" si="123"/>
        <v>12200</v>
      </c>
      <c r="I2002" s="212"/>
      <c r="J2002" s="212"/>
      <c r="K2002" s="212"/>
    </row>
    <row r="2003" spans="1:67" s="149" customFormat="1" ht="15.75" customHeight="1">
      <c r="A2003" s="36">
        <v>1914</v>
      </c>
      <c r="B2003" s="28" t="s">
        <v>3233</v>
      </c>
      <c r="C2003" s="29" t="s">
        <v>3234</v>
      </c>
      <c r="D2003" s="28" t="s">
        <v>271</v>
      </c>
      <c r="E2003" s="30">
        <v>1</v>
      </c>
      <c r="F2003" s="30">
        <v>4500</v>
      </c>
      <c r="G2003" s="30">
        <f t="shared" si="122"/>
        <v>5400</v>
      </c>
      <c r="H2003" s="30">
        <f t="shared" si="123"/>
        <v>8100</v>
      </c>
      <c r="I2003" s="212"/>
      <c r="J2003" s="212"/>
      <c r="K2003" s="212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</row>
    <row r="2004" spans="1:67" s="149" customFormat="1" ht="15.75" customHeight="1">
      <c r="A2004" s="36">
        <v>1915</v>
      </c>
      <c r="B2004" s="28" t="s">
        <v>3235</v>
      </c>
      <c r="C2004" s="29" t="s">
        <v>3236</v>
      </c>
      <c r="D2004" s="28" t="s">
        <v>271</v>
      </c>
      <c r="E2004" s="30">
        <v>1</v>
      </c>
      <c r="F2004" s="30">
        <v>3700</v>
      </c>
      <c r="G2004" s="30">
        <f t="shared" si="122"/>
        <v>4400</v>
      </c>
      <c r="H2004" s="30">
        <f t="shared" si="123"/>
        <v>6700</v>
      </c>
      <c r="I2004" s="212"/>
      <c r="J2004" s="212"/>
      <c r="K2004" s="212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</row>
    <row r="2005" spans="1:67" ht="15.75" customHeight="1">
      <c r="A2005" s="36">
        <v>1916</v>
      </c>
      <c r="B2005" s="28" t="s">
        <v>3237</v>
      </c>
      <c r="C2005" s="29" t="s">
        <v>3238</v>
      </c>
      <c r="D2005" s="28" t="s">
        <v>51</v>
      </c>
      <c r="E2005" s="30">
        <v>1</v>
      </c>
      <c r="F2005" s="30">
        <v>411600</v>
      </c>
      <c r="G2005" s="30">
        <f t="shared" si="122"/>
        <v>493900</v>
      </c>
      <c r="H2005" s="30">
        <f t="shared" si="123"/>
        <v>740900</v>
      </c>
      <c r="I2005" s="212"/>
      <c r="J2005" s="212"/>
      <c r="K2005" s="212"/>
    </row>
    <row r="2006" spans="1:67" s="149" customFormat="1" ht="15.75" customHeight="1">
      <c r="A2006" s="36">
        <v>1917</v>
      </c>
      <c r="B2006" s="28" t="s">
        <v>3239</v>
      </c>
      <c r="C2006" s="29" t="s">
        <v>3240</v>
      </c>
      <c r="D2006" s="28" t="s">
        <v>271</v>
      </c>
      <c r="E2006" s="30">
        <v>1</v>
      </c>
      <c r="F2006" s="30">
        <v>4300</v>
      </c>
      <c r="G2006" s="30">
        <f t="shared" si="122"/>
        <v>5200</v>
      </c>
      <c r="H2006" s="30">
        <f t="shared" si="123"/>
        <v>7700</v>
      </c>
      <c r="I2006" s="212"/>
      <c r="J2006" s="212"/>
      <c r="K2006" s="212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</row>
    <row r="2007" spans="1:67" s="149" customFormat="1" ht="15.75" customHeight="1">
      <c r="A2007" s="36">
        <v>1918</v>
      </c>
      <c r="B2007" s="28" t="s">
        <v>3241</v>
      </c>
      <c r="C2007" s="29" t="s">
        <v>3242</v>
      </c>
      <c r="D2007" s="28" t="s">
        <v>271</v>
      </c>
      <c r="E2007" s="30">
        <v>1</v>
      </c>
      <c r="F2007" s="30">
        <v>3400</v>
      </c>
      <c r="G2007" s="30">
        <f t="shared" si="122"/>
        <v>4100</v>
      </c>
      <c r="H2007" s="30">
        <f t="shared" si="123"/>
        <v>6100</v>
      </c>
      <c r="I2007" s="212"/>
      <c r="J2007" s="212"/>
      <c r="K2007" s="212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</row>
    <row r="2008" spans="1:67" ht="15.75" customHeight="1">
      <c r="A2008" s="36">
        <v>1919</v>
      </c>
      <c r="B2008" s="28" t="s">
        <v>3243</v>
      </c>
      <c r="C2008" s="29" t="s">
        <v>3244</v>
      </c>
      <c r="D2008" s="28" t="s">
        <v>271</v>
      </c>
      <c r="E2008" s="30">
        <v>1</v>
      </c>
      <c r="F2008" s="30">
        <v>1800</v>
      </c>
      <c r="G2008" s="30">
        <f t="shared" si="122"/>
        <v>2200</v>
      </c>
      <c r="H2008" s="30">
        <f t="shared" si="123"/>
        <v>3200</v>
      </c>
      <c r="I2008" s="212"/>
      <c r="J2008" s="212"/>
      <c r="K2008" s="212"/>
    </row>
    <row r="2009" spans="1:67" s="149" customFormat="1" ht="15.75" customHeight="1">
      <c r="A2009" s="36">
        <v>1920</v>
      </c>
      <c r="B2009" s="28" t="s">
        <v>3245</v>
      </c>
      <c r="C2009" s="29" t="s">
        <v>3246</v>
      </c>
      <c r="D2009" s="28" t="s">
        <v>271</v>
      </c>
      <c r="E2009" s="30">
        <v>1</v>
      </c>
      <c r="F2009" s="30">
        <v>4500</v>
      </c>
      <c r="G2009" s="30">
        <f t="shared" si="122"/>
        <v>5400</v>
      </c>
      <c r="H2009" s="30">
        <f t="shared" si="123"/>
        <v>8100</v>
      </c>
      <c r="I2009" s="212"/>
      <c r="J2009" s="212"/>
      <c r="K2009" s="212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</row>
    <row r="2010" spans="1:67" s="149" customFormat="1" ht="15.75" customHeight="1">
      <c r="A2010" s="36">
        <v>1921</v>
      </c>
      <c r="B2010" s="28" t="s">
        <v>3247</v>
      </c>
      <c r="C2010" s="29" t="s">
        <v>3248</v>
      </c>
      <c r="D2010" s="28" t="s">
        <v>271</v>
      </c>
      <c r="E2010" s="30">
        <v>1</v>
      </c>
      <c r="F2010" s="30">
        <v>5200</v>
      </c>
      <c r="G2010" s="30">
        <f t="shared" si="122"/>
        <v>6200</v>
      </c>
      <c r="H2010" s="30">
        <f t="shared" si="123"/>
        <v>9400</v>
      </c>
      <c r="I2010" s="212"/>
      <c r="J2010" s="212"/>
      <c r="K2010" s="212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</row>
    <row r="2011" spans="1:67" s="149" customFormat="1" ht="15.75" customHeight="1">
      <c r="A2011" s="36">
        <v>1922</v>
      </c>
      <c r="B2011" s="28" t="s">
        <v>3249</v>
      </c>
      <c r="C2011" s="29" t="s">
        <v>3250</v>
      </c>
      <c r="D2011" s="28" t="s">
        <v>271</v>
      </c>
      <c r="E2011" s="30">
        <v>1</v>
      </c>
      <c r="F2011" s="30">
        <v>3500</v>
      </c>
      <c r="G2011" s="30">
        <f t="shared" si="122"/>
        <v>4200</v>
      </c>
      <c r="H2011" s="30">
        <f t="shared" si="123"/>
        <v>6300</v>
      </c>
      <c r="I2011" s="212"/>
      <c r="J2011" s="212"/>
      <c r="K2011" s="212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</row>
    <row r="2012" spans="1:67" s="149" customFormat="1" ht="15.75" customHeight="1">
      <c r="A2012" s="36">
        <v>1923</v>
      </c>
      <c r="B2012" s="28" t="s">
        <v>3251</v>
      </c>
      <c r="C2012" s="29" t="s">
        <v>3252</v>
      </c>
      <c r="D2012" s="28" t="s">
        <v>271</v>
      </c>
      <c r="E2012" s="30">
        <v>1</v>
      </c>
      <c r="F2012" s="30">
        <v>4100</v>
      </c>
      <c r="G2012" s="30">
        <f t="shared" si="122"/>
        <v>4900</v>
      </c>
      <c r="H2012" s="30">
        <f t="shared" si="123"/>
        <v>7400</v>
      </c>
      <c r="I2012" s="212"/>
      <c r="J2012" s="212"/>
      <c r="K2012" s="212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</row>
    <row r="2013" spans="1:67" s="149" customFormat="1" ht="15.75" customHeight="1">
      <c r="A2013" s="36">
        <v>1924</v>
      </c>
      <c r="B2013" s="28" t="s">
        <v>3253</v>
      </c>
      <c r="C2013" s="29" t="s">
        <v>3254</v>
      </c>
      <c r="D2013" s="28" t="s">
        <v>271</v>
      </c>
      <c r="E2013" s="30">
        <v>1</v>
      </c>
      <c r="F2013" s="30">
        <v>3700</v>
      </c>
      <c r="G2013" s="30">
        <f t="shared" si="122"/>
        <v>4400</v>
      </c>
      <c r="H2013" s="30">
        <f t="shared" si="123"/>
        <v>6700</v>
      </c>
      <c r="I2013" s="212"/>
      <c r="J2013" s="212"/>
      <c r="K2013" s="212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</row>
    <row r="2014" spans="1:67" s="149" customFormat="1" ht="15.75" customHeight="1">
      <c r="A2014" s="36">
        <v>1925</v>
      </c>
      <c r="B2014" s="28" t="s">
        <v>3255</v>
      </c>
      <c r="C2014" s="29" t="s">
        <v>3256</v>
      </c>
      <c r="D2014" s="28" t="s">
        <v>271</v>
      </c>
      <c r="E2014" s="30">
        <v>1</v>
      </c>
      <c r="F2014" s="30">
        <v>3900</v>
      </c>
      <c r="G2014" s="30">
        <f t="shared" si="122"/>
        <v>4700</v>
      </c>
      <c r="H2014" s="30">
        <f t="shared" si="123"/>
        <v>7000</v>
      </c>
      <c r="I2014" s="212"/>
      <c r="J2014" s="212"/>
      <c r="K2014" s="212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</row>
    <row r="2015" spans="1:67" ht="15.75" customHeight="1">
      <c r="A2015" s="36">
        <v>1926</v>
      </c>
      <c r="B2015" s="28" t="s">
        <v>3257</v>
      </c>
      <c r="C2015" s="29" t="s">
        <v>3258</v>
      </c>
      <c r="D2015" s="28" t="s">
        <v>271</v>
      </c>
      <c r="E2015" s="30">
        <v>1</v>
      </c>
      <c r="F2015" s="30">
        <v>2800</v>
      </c>
      <c r="G2015" s="30">
        <f t="shared" si="122"/>
        <v>3400</v>
      </c>
      <c r="H2015" s="30">
        <f t="shared" si="123"/>
        <v>5000</v>
      </c>
      <c r="I2015" s="212"/>
      <c r="J2015" s="212"/>
      <c r="K2015" s="212"/>
    </row>
    <row r="2016" spans="1:67" s="149" customFormat="1" ht="31.5" customHeight="1">
      <c r="A2016" s="36">
        <v>1927</v>
      </c>
      <c r="B2016" s="28" t="s">
        <v>3259</v>
      </c>
      <c r="C2016" s="29" t="s">
        <v>3260</v>
      </c>
      <c r="D2016" s="28" t="s">
        <v>271</v>
      </c>
      <c r="E2016" s="30">
        <v>1</v>
      </c>
      <c r="F2016" s="30">
        <v>4400</v>
      </c>
      <c r="G2016" s="30">
        <f t="shared" si="122"/>
        <v>5300</v>
      </c>
      <c r="H2016" s="30">
        <f t="shared" si="123"/>
        <v>7900</v>
      </c>
      <c r="I2016" s="212"/>
      <c r="J2016" s="212"/>
      <c r="K2016" s="212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</row>
    <row r="2017" spans="1:67" s="149" customFormat="1" ht="31.5" customHeight="1">
      <c r="A2017" s="36">
        <v>1928</v>
      </c>
      <c r="B2017" s="28" t="s">
        <v>3261</v>
      </c>
      <c r="C2017" s="29" t="s">
        <v>3262</v>
      </c>
      <c r="D2017" s="28" t="s">
        <v>271</v>
      </c>
      <c r="E2017" s="30">
        <v>1</v>
      </c>
      <c r="F2017" s="30">
        <v>4100</v>
      </c>
      <c r="G2017" s="30">
        <f t="shared" si="122"/>
        <v>4900</v>
      </c>
      <c r="H2017" s="30">
        <f t="shared" si="123"/>
        <v>7400</v>
      </c>
      <c r="I2017" s="212"/>
      <c r="J2017" s="212"/>
      <c r="K2017" s="212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</row>
    <row r="2018" spans="1:67" s="149" customFormat="1" ht="31.5" customHeight="1">
      <c r="A2018" s="36">
        <v>1929</v>
      </c>
      <c r="B2018" s="28" t="s">
        <v>3263</v>
      </c>
      <c r="C2018" s="29" t="s">
        <v>3264</v>
      </c>
      <c r="D2018" s="28" t="s">
        <v>271</v>
      </c>
      <c r="E2018" s="30">
        <v>1</v>
      </c>
      <c r="F2018" s="30">
        <v>4700</v>
      </c>
      <c r="G2018" s="30">
        <f t="shared" si="122"/>
        <v>5600</v>
      </c>
      <c r="H2018" s="30">
        <f t="shared" si="123"/>
        <v>8500</v>
      </c>
      <c r="I2018" s="212"/>
      <c r="J2018" s="212"/>
      <c r="K2018" s="212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</row>
    <row r="2019" spans="1:67" s="149" customFormat="1" ht="15.75" customHeight="1">
      <c r="A2019" s="36">
        <v>1930</v>
      </c>
      <c r="B2019" s="28" t="s">
        <v>3265</v>
      </c>
      <c r="C2019" s="29" t="s">
        <v>3266</v>
      </c>
      <c r="D2019" s="28" t="s">
        <v>271</v>
      </c>
      <c r="E2019" s="30">
        <v>1</v>
      </c>
      <c r="F2019" s="30">
        <v>3700</v>
      </c>
      <c r="G2019" s="30">
        <f t="shared" si="122"/>
        <v>4400</v>
      </c>
      <c r="H2019" s="30">
        <f t="shared" si="123"/>
        <v>6700</v>
      </c>
      <c r="I2019" s="212"/>
      <c r="J2019" s="212"/>
      <c r="K2019" s="212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</row>
    <row r="2020" spans="1:67" s="149" customFormat="1" ht="15.75" customHeight="1">
      <c r="A2020" s="36">
        <v>1931</v>
      </c>
      <c r="B2020" s="28" t="s">
        <v>3267</v>
      </c>
      <c r="C2020" s="29" t="s">
        <v>3268</v>
      </c>
      <c r="D2020" s="28" t="s">
        <v>271</v>
      </c>
      <c r="E2020" s="30">
        <v>1</v>
      </c>
      <c r="F2020" s="30">
        <v>4400</v>
      </c>
      <c r="G2020" s="30">
        <f t="shared" si="122"/>
        <v>5300</v>
      </c>
      <c r="H2020" s="30">
        <f t="shared" si="123"/>
        <v>7900</v>
      </c>
      <c r="I2020" s="212"/>
      <c r="J2020" s="212"/>
      <c r="K2020" s="212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</row>
    <row r="2021" spans="1:67" ht="15.75" customHeight="1">
      <c r="A2021" s="36">
        <v>1932</v>
      </c>
      <c r="B2021" s="28" t="s">
        <v>3269</v>
      </c>
      <c r="C2021" s="29" t="s">
        <v>3270</v>
      </c>
      <c r="D2021" s="28" t="s">
        <v>271</v>
      </c>
      <c r="E2021" s="30">
        <v>1</v>
      </c>
      <c r="F2021" s="30">
        <v>1600</v>
      </c>
      <c r="G2021" s="30">
        <f t="shared" si="122"/>
        <v>1900</v>
      </c>
      <c r="H2021" s="30">
        <f t="shared" si="123"/>
        <v>2900</v>
      </c>
      <c r="I2021" s="212"/>
      <c r="J2021" s="212"/>
      <c r="K2021" s="212"/>
    </row>
    <row r="2022" spans="1:67" ht="15.75" customHeight="1">
      <c r="A2022" s="36">
        <v>1933</v>
      </c>
      <c r="B2022" s="28" t="s">
        <v>3271</v>
      </c>
      <c r="C2022" s="29" t="s">
        <v>3272</v>
      </c>
      <c r="D2022" s="28" t="s">
        <v>271</v>
      </c>
      <c r="E2022" s="30">
        <v>1</v>
      </c>
      <c r="F2022" s="30">
        <v>3150</v>
      </c>
      <c r="G2022" s="30">
        <f t="shared" si="122"/>
        <v>3800</v>
      </c>
      <c r="H2022" s="30">
        <f t="shared" si="123"/>
        <v>5700</v>
      </c>
      <c r="I2022" s="212"/>
      <c r="J2022" s="212"/>
      <c r="K2022" s="212"/>
    </row>
    <row r="2023" spans="1:67" ht="15.75" customHeight="1">
      <c r="A2023" s="36">
        <v>1934</v>
      </c>
      <c r="B2023" s="28" t="s">
        <v>3273</v>
      </c>
      <c r="C2023" s="29" t="s">
        <v>3274</v>
      </c>
      <c r="D2023" s="28" t="s">
        <v>271</v>
      </c>
      <c r="E2023" s="30">
        <v>1</v>
      </c>
      <c r="F2023" s="30">
        <v>3150</v>
      </c>
      <c r="G2023" s="30">
        <f t="shared" si="122"/>
        <v>3800</v>
      </c>
      <c r="H2023" s="30">
        <f t="shared" si="123"/>
        <v>5700</v>
      </c>
      <c r="I2023" s="212"/>
      <c r="J2023" s="212"/>
      <c r="K2023" s="212"/>
    </row>
    <row r="2024" spans="1:67" ht="15.75" customHeight="1">
      <c r="A2024" s="36">
        <v>1935</v>
      </c>
      <c r="B2024" s="28" t="s">
        <v>3275</v>
      </c>
      <c r="C2024" s="29" t="s">
        <v>3276</v>
      </c>
      <c r="D2024" s="28" t="s">
        <v>271</v>
      </c>
      <c r="E2024" s="30">
        <v>1</v>
      </c>
      <c r="F2024" s="30">
        <v>60600</v>
      </c>
      <c r="G2024" s="30">
        <f t="shared" si="122"/>
        <v>72700</v>
      </c>
      <c r="H2024" s="30">
        <f t="shared" si="123"/>
        <v>109100</v>
      </c>
      <c r="I2024" s="212"/>
      <c r="J2024" s="212"/>
      <c r="K2024" s="212"/>
    </row>
    <row r="2025" spans="1:67" ht="15.75" customHeight="1">
      <c r="A2025" s="36">
        <v>1936</v>
      </c>
      <c r="B2025" s="28" t="s">
        <v>3277</v>
      </c>
      <c r="C2025" s="29" t="s">
        <v>3278</v>
      </c>
      <c r="D2025" s="28" t="s">
        <v>271</v>
      </c>
      <c r="E2025" s="30">
        <v>1</v>
      </c>
      <c r="F2025" s="30">
        <v>2300</v>
      </c>
      <c r="G2025" s="30">
        <f t="shared" si="122"/>
        <v>2800</v>
      </c>
      <c r="H2025" s="30">
        <f t="shared" si="123"/>
        <v>4100</v>
      </c>
      <c r="I2025" s="212"/>
      <c r="J2025" s="212"/>
      <c r="K2025" s="212"/>
    </row>
    <row r="2026" spans="1:67" s="149" customFormat="1" ht="15.75" customHeight="1">
      <c r="A2026" s="36">
        <v>1937</v>
      </c>
      <c r="B2026" s="28" t="s">
        <v>3279</v>
      </c>
      <c r="C2026" s="29" t="s">
        <v>3280</v>
      </c>
      <c r="D2026" s="28" t="s">
        <v>271</v>
      </c>
      <c r="E2026" s="30">
        <v>1</v>
      </c>
      <c r="F2026" s="30">
        <v>3500</v>
      </c>
      <c r="G2026" s="30">
        <f t="shared" si="122"/>
        <v>4200</v>
      </c>
      <c r="H2026" s="30">
        <f t="shared" si="123"/>
        <v>6300</v>
      </c>
      <c r="I2026" s="212"/>
      <c r="J2026" s="212"/>
      <c r="K2026" s="212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</row>
    <row r="2027" spans="1:67" s="149" customFormat="1" ht="15.75" customHeight="1">
      <c r="A2027" s="36">
        <v>1938</v>
      </c>
      <c r="B2027" s="28" t="s">
        <v>3281</v>
      </c>
      <c r="C2027" s="29" t="s">
        <v>3282</v>
      </c>
      <c r="D2027" s="28" t="s">
        <v>271</v>
      </c>
      <c r="E2027" s="30">
        <v>1</v>
      </c>
      <c r="F2027" s="30">
        <v>4300</v>
      </c>
      <c r="G2027" s="30">
        <f t="shared" si="122"/>
        <v>5200</v>
      </c>
      <c r="H2027" s="30">
        <f t="shared" si="123"/>
        <v>7700</v>
      </c>
      <c r="I2027" s="212"/>
      <c r="J2027" s="212"/>
      <c r="K2027" s="212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</row>
    <row r="2028" spans="1:67" ht="15.75" customHeight="1">
      <c r="A2028" s="36">
        <v>1939</v>
      </c>
      <c r="B2028" s="28" t="s">
        <v>3283</v>
      </c>
      <c r="C2028" s="29" t="s">
        <v>3284</v>
      </c>
      <c r="D2028" s="28" t="s">
        <v>271</v>
      </c>
      <c r="E2028" s="30">
        <v>1</v>
      </c>
      <c r="F2028" s="30">
        <v>2100</v>
      </c>
      <c r="G2028" s="30">
        <f t="shared" si="122"/>
        <v>2500</v>
      </c>
      <c r="H2028" s="30">
        <f t="shared" si="123"/>
        <v>3800</v>
      </c>
      <c r="I2028" s="212"/>
      <c r="J2028" s="212"/>
      <c r="K2028" s="212"/>
    </row>
    <row r="2029" spans="1:67" ht="15.75" customHeight="1">
      <c r="A2029" s="36">
        <v>1940</v>
      </c>
      <c r="B2029" s="28" t="s">
        <v>3285</v>
      </c>
      <c r="C2029" s="29" t="s">
        <v>3286</v>
      </c>
      <c r="D2029" s="28" t="s">
        <v>271</v>
      </c>
      <c r="E2029" s="30">
        <v>1</v>
      </c>
      <c r="F2029" s="30">
        <v>4000</v>
      </c>
      <c r="G2029" s="30">
        <f t="shared" si="122"/>
        <v>4800</v>
      </c>
      <c r="H2029" s="30">
        <f t="shared" si="123"/>
        <v>7200</v>
      </c>
      <c r="I2029" s="212"/>
      <c r="J2029" s="212"/>
      <c r="K2029" s="212"/>
    </row>
    <row r="2030" spans="1:67" s="149" customFormat="1" ht="15.75" customHeight="1">
      <c r="A2030" s="36">
        <v>1941</v>
      </c>
      <c r="B2030" s="28" t="s">
        <v>3287</v>
      </c>
      <c r="C2030" s="29" t="s">
        <v>3288</v>
      </c>
      <c r="D2030" s="28" t="s">
        <v>271</v>
      </c>
      <c r="E2030" s="30">
        <v>1</v>
      </c>
      <c r="F2030" s="30">
        <v>2800</v>
      </c>
      <c r="G2030" s="30">
        <f t="shared" si="122"/>
        <v>3400</v>
      </c>
      <c r="H2030" s="30">
        <f t="shared" si="123"/>
        <v>5000</v>
      </c>
      <c r="I2030" s="212"/>
      <c r="J2030" s="212"/>
      <c r="K2030" s="212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</row>
    <row r="2031" spans="1:67" s="149" customFormat="1" ht="15.75" customHeight="1">
      <c r="A2031" s="36">
        <v>1942</v>
      </c>
      <c r="B2031" s="28" t="s">
        <v>3289</v>
      </c>
      <c r="C2031" s="29" t="s">
        <v>3290</v>
      </c>
      <c r="D2031" s="28" t="s">
        <v>271</v>
      </c>
      <c r="E2031" s="30">
        <v>1</v>
      </c>
      <c r="F2031" s="30">
        <v>3800</v>
      </c>
      <c r="G2031" s="30">
        <f t="shared" si="122"/>
        <v>4600</v>
      </c>
      <c r="H2031" s="30">
        <f t="shared" si="123"/>
        <v>6800</v>
      </c>
      <c r="I2031" s="212"/>
      <c r="J2031" s="212"/>
      <c r="K2031" s="212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</row>
    <row r="2032" spans="1:67" s="149" customFormat="1" ht="15.75" customHeight="1">
      <c r="A2032" s="36">
        <v>1943</v>
      </c>
      <c r="B2032" s="28" t="s">
        <v>3291</v>
      </c>
      <c r="C2032" s="29" t="s">
        <v>3292</v>
      </c>
      <c r="D2032" s="28" t="s">
        <v>271</v>
      </c>
      <c r="E2032" s="30">
        <v>1</v>
      </c>
      <c r="F2032" s="30">
        <v>4000</v>
      </c>
      <c r="G2032" s="30">
        <f t="shared" si="122"/>
        <v>4800</v>
      </c>
      <c r="H2032" s="30">
        <f t="shared" si="123"/>
        <v>7200</v>
      </c>
      <c r="I2032" s="212"/>
      <c r="J2032" s="212"/>
      <c r="K2032" s="212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</row>
    <row r="2033" spans="1:67" s="149" customFormat="1" ht="15.75" customHeight="1">
      <c r="A2033" s="36">
        <v>1944</v>
      </c>
      <c r="B2033" s="28" t="s">
        <v>3293</v>
      </c>
      <c r="C2033" s="29" t="s">
        <v>3294</v>
      </c>
      <c r="D2033" s="28" t="s">
        <v>271</v>
      </c>
      <c r="E2033" s="30">
        <v>1</v>
      </c>
      <c r="F2033" s="30">
        <v>3700</v>
      </c>
      <c r="G2033" s="30">
        <f t="shared" si="122"/>
        <v>4400</v>
      </c>
      <c r="H2033" s="30">
        <f t="shared" si="123"/>
        <v>6700</v>
      </c>
      <c r="I2033" s="212"/>
      <c r="J2033" s="212"/>
      <c r="K2033" s="212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</row>
    <row r="2034" spans="1:67" s="149" customFormat="1" ht="15.75" customHeight="1">
      <c r="A2034" s="36">
        <v>1945</v>
      </c>
      <c r="B2034" s="28" t="s">
        <v>3295</v>
      </c>
      <c r="C2034" s="29" t="s">
        <v>3296</v>
      </c>
      <c r="D2034" s="28" t="s">
        <v>271</v>
      </c>
      <c r="E2034" s="30">
        <v>1</v>
      </c>
      <c r="F2034" s="30">
        <v>3500</v>
      </c>
      <c r="G2034" s="30">
        <f t="shared" si="122"/>
        <v>4200</v>
      </c>
      <c r="H2034" s="30">
        <f t="shared" si="123"/>
        <v>6300</v>
      </c>
      <c r="I2034" s="212"/>
      <c r="J2034" s="212"/>
      <c r="K2034" s="212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</row>
    <row r="2035" spans="1:67" ht="15.75" customHeight="1">
      <c r="A2035" s="36">
        <v>1946</v>
      </c>
      <c r="B2035" s="28" t="s">
        <v>3297</v>
      </c>
      <c r="C2035" s="29" t="s">
        <v>3298</v>
      </c>
      <c r="D2035" s="28" t="s">
        <v>271</v>
      </c>
      <c r="E2035" s="30">
        <v>1</v>
      </c>
      <c r="F2035" s="30">
        <v>1600</v>
      </c>
      <c r="G2035" s="30">
        <f t="shared" si="122"/>
        <v>1900</v>
      </c>
      <c r="H2035" s="30">
        <f t="shared" si="123"/>
        <v>2900</v>
      </c>
      <c r="I2035" s="212"/>
      <c r="J2035" s="212"/>
      <c r="K2035" s="212"/>
    </row>
    <row r="2036" spans="1:67" s="149" customFormat="1" ht="15.75" customHeight="1">
      <c r="A2036" s="36">
        <v>1947</v>
      </c>
      <c r="B2036" s="28" t="s">
        <v>3299</v>
      </c>
      <c r="C2036" s="29" t="s">
        <v>3300</v>
      </c>
      <c r="D2036" s="28" t="s">
        <v>271</v>
      </c>
      <c r="E2036" s="30">
        <v>1</v>
      </c>
      <c r="F2036" s="30">
        <v>5500</v>
      </c>
      <c r="G2036" s="30">
        <f t="shared" si="122"/>
        <v>6600</v>
      </c>
      <c r="H2036" s="30">
        <f t="shared" si="123"/>
        <v>9900</v>
      </c>
      <c r="I2036" s="212"/>
      <c r="J2036" s="212"/>
      <c r="K2036" s="212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</row>
    <row r="2037" spans="1:67" s="149" customFormat="1" ht="15.75" customHeight="1">
      <c r="A2037" s="36">
        <v>1948</v>
      </c>
      <c r="B2037" s="28" t="s">
        <v>3301</v>
      </c>
      <c r="C2037" s="29" t="s">
        <v>3302</v>
      </c>
      <c r="D2037" s="28" t="s">
        <v>271</v>
      </c>
      <c r="E2037" s="30">
        <v>1</v>
      </c>
      <c r="F2037" s="30">
        <v>2900</v>
      </c>
      <c r="G2037" s="30">
        <f t="shared" si="122"/>
        <v>3500</v>
      </c>
      <c r="H2037" s="30">
        <f t="shared" si="123"/>
        <v>5200</v>
      </c>
      <c r="I2037" s="212"/>
      <c r="J2037" s="212"/>
      <c r="K2037" s="212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</row>
    <row r="2038" spans="1:67" ht="15.75" customHeight="1">
      <c r="A2038" s="36">
        <v>1949</v>
      </c>
      <c r="B2038" s="28" t="s">
        <v>3303</v>
      </c>
      <c r="C2038" s="29" t="s">
        <v>3304</v>
      </c>
      <c r="D2038" s="28" t="s">
        <v>51</v>
      </c>
      <c r="E2038" s="30">
        <v>1</v>
      </c>
      <c r="F2038" s="30">
        <v>112350</v>
      </c>
      <c r="G2038" s="30">
        <f t="shared" ref="G2038:G2061" si="124">ROUND(F2038*1.2,-2)</f>
        <v>134800</v>
      </c>
      <c r="H2038" s="30">
        <f t="shared" ref="H2038:H2061" si="125">ROUND(F2038*1.8,-2)</f>
        <v>202200</v>
      </c>
      <c r="I2038" s="212"/>
      <c r="J2038" s="212"/>
      <c r="K2038" s="212"/>
    </row>
    <row r="2039" spans="1:67" ht="15.75" customHeight="1">
      <c r="A2039" s="36">
        <v>1950</v>
      </c>
      <c r="B2039" s="28" t="s">
        <v>3305</v>
      </c>
      <c r="C2039" s="29" t="s">
        <v>3306</v>
      </c>
      <c r="D2039" s="28" t="s">
        <v>271</v>
      </c>
      <c r="E2039" s="30">
        <v>1</v>
      </c>
      <c r="F2039" s="30">
        <v>84000</v>
      </c>
      <c r="G2039" s="30">
        <f t="shared" si="124"/>
        <v>100800</v>
      </c>
      <c r="H2039" s="30">
        <f t="shared" si="125"/>
        <v>151200</v>
      </c>
      <c r="I2039" s="212"/>
      <c r="J2039" s="212"/>
      <c r="K2039" s="212"/>
    </row>
    <row r="2040" spans="1:67" ht="15.75" customHeight="1">
      <c r="A2040" s="36">
        <v>1951</v>
      </c>
      <c r="B2040" s="28" t="s">
        <v>3307</v>
      </c>
      <c r="C2040" s="29" t="s">
        <v>3308</v>
      </c>
      <c r="D2040" s="28" t="s">
        <v>271</v>
      </c>
      <c r="E2040" s="30">
        <v>1</v>
      </c>
      <c r="F2040" s="30">
        <v>2600</v>
      </c>
      <c r="G2040" s="30">
        <f t="shared" si="124"/>
        <v>3100</v>
      </c>
      <c r="H2040" s="30">
        <f t="shared" si="125"/>
        <v>4700</v>
      </c>
      <c r="I2040" s="212"/>
      <c r="J2040" s="212"/>
      <c r="K2040" s="212"/>
    </row>
    <row r="2041" spans="1:67" ht="15.75" customHeight="1">
      <c r="A2041" s="36">
        <v>1952</v>
      </c>
      <c r="B2041" s="28" t="s">
        <v>3309</v>
      </c>
      <c r="C2041" s="29" t="s">
        <v>3310</v>
      </c>
      <c r="D2041" s="28" t="s">
        <v>271</v>
      </c>
      <c r="E2041" s="30">
        <v>1</v>
      </c>
      <c r="F2041" s="30">
        <v>13500</v>
      </c>
      <c r="G2041" s="30">
        <f t="shared" si="124"/>
        <v>16200</v>
      </c>
      <c r="H2041" s="30">
        <f t="shared" si="125"/>
        <v>24300</v>
      </c>
      <c r="I2041" s="212"/>
      <c r="J2041" s="212"/>
      <c r="K2041" s="212"/>
    </row>
    <row r="2042" spans="1:67" ht="15.75" customHeight="1">
      <c r="A2042" s="36">
        <v>1953</v>
      </c>
      <c r="B2042" s="28" t="s">
        <v>3311</v>
      </c>
      <c r="C2042" s="29" t="s">
        <v>3312</v>
      </c>
      <c r="D2042" s="28" t="s">
        <v>271</v>
      </c>
      <c r="E2042" s="30">
        <v>1</v>
      </c>
      <c r="F2042" s="30">
        <v>21000</v>
      </c>
      <c r="G2042" s="30">
        <f t="shared" si="124"/>
        <v>25200</v>
      </c>
      <c r="H2042" s="30">
        <f t="shared" si="125"/>
        <v>37800</v>
      </c>
      <c r="I2042" s="212"/>
      <c r="J2042" s="212"/>
      <c r="K2042" s="212"/>
    </row>
    <row r="2043" spans="1:67" ht="15.75" customHeight="1">
      <c r="A2043" s="36">
        <v>1954</v>
      </c>
      <c r="B2043" s="28" t="s">
        <v>3313</v>
      </c>
      <c r="C2043" s="29" t="s">
        <v>3314</v>
      </c>
      <c r="D2043" s="28" t="s">
        <v>271</v>
      </c>
      <c r="E2043" s="30">
        <v>1</v>
      </c>
      <c r="F2043" s="30">
        <v>24800</v>
      </c>
      <c r="G2043" s="30">
        <f t="shared" si="124"/>
        <v>29800</v>
      </c>
      <c r="H2043" s="30">
        <f t="shared" si="125"/>
        <v>44600</v>
      </c>
      <c r="I2043" s="212"/>
      <c r="J2043" s="212"/>
      <c r="K2043" s="212"/>
    </row>
    <row r="2044" spans="1:67" ht="15.75" customHeight="1">
      <c r="A2044" s="36">
        <v>1955</v>
      </c>
      <c r="B2044" s="28" t="s">
        <v>3315</v>
      </c>
      <c r="C2044" s="29" t="s">
        <v>3316</v>
      </c>
      <c r="D2044" s="28" t="s">
        <v>271</v>
      </c>
      <c r="E2044" s="30">
        <v>1</v>
      </c>
      <c r="F2044" s="30">
        <v>28200</v>
      </c>
      <c r="G2044" s="30">
        <f t="shared" si="124"/>
        <v>33800</v>
      </c>
      <c r="H2044" s="30">
        <f t="shared" si="125"/>
        <v>50800</v>
      </c>
      <c r="I2044" s="212"/>
      <c r="J2044" s="212"/>
      <c r="K2044" s="212"/>
    </row>
    <row r="2045" spans="1:67" ht="15.75" customHeight="1">
      <c r="A2045" s="36">
        <v>1956</v>
      </c>
      <c r="B2045" s="28" t="s">
        <v>3317</v>
      </c>
      <c r="C2045" s="29" t="s">
        <v>3318</v>
      </c>
      <c r="D2045" s="28" t="s">
        <v>271</v>
      </c>
      <c r="E2045" s="30">
        <v>1</v>
      </c>
      <c r="F2045" s="30">
        <v>4200</v>
      </c>
      <c r="G2045" s="30">
        <f t="shared" si="124"/>
        <v>5000</v>
      </c>
      <c r="H2045" s="30">
        <f t="shared" si="125"/>
        <v>7600</v>
      </c>
      <c r="I2045" s="212"/>
      <c r="J2045" s="212"/>
      <c r="K2045" s="212"/>
    </row>
    <row r="2046" spans="1:67" ht="15.75" customHeight="1">
      <c r="A2046" s="36">
        <v>1957</v>
      </c>
      <c r="B2046" s="28" t="s">
        <v>3319</v>
      </c>
      <c r="C2046" s="29" t="s">
        <v>3320</v>
      </c>
      <c r="D2046" s="28" t="s">
        <v>271</v>
      </c>
      <c r="E2046" s="30">
        <v>1</v>
      </c>
      <c r="F2046" s="30">
        <v>157500</v>
      </c>
      <c r="G2046" s="30">
        <f t="shared" si="124"/>
        <v>189000</v>
      </c>
      <c r="H2046" s="30">
        <f t="shared" si="125"/>
        <v>283500</v>
      </c>
      <c r="I2046" s="212"/>
      <c r="J2046" s="212"/>
      <c r="K2046" s="212"/>
    </row>
    <row r="2047" spans="1:67" ht="15.75" customHeight="1">
      <c r="A2047" s="36">
        <v>1958</v>
      </c>
      <c r="B2047" s="28" t="s">
        <v>3321</v>
      </c>
      <c r="C2047" s="29" t="s">
        <v>3322</v>
      </c>
      <c r="D2047" s="28" t="s">
        <v>271</v>
      </c>
      <c r="E2047" s="30">
        <v>1</v>
      </c>
      <c r="F2047" s="30">
        <v>3800</v>
      </c>
      <c r="G2047" s="30">
        <f t="shared" si="124"/>
        <v>4600</v>
      </c>
      <c r="H2047" s="30">
        <f t="shared" si="125"/>
        <v>6800</v>
      </c>
      <c r="I2047" s="212"/>
      <c r="J2047" s="212"/>
      <c r="K2047" s="212"/>
    </row>
    <row r="2048" spans="1:67" s="149" customFormat="1" ht="15.75" customHeight="1">
      <c r="A2048" s="36">
        <v>1959</v>
      </c>
      <c r="B2048" s="28" t="s">
        <v>3323</v>
      </c>
      <c r="C2048" s="29" t="s">
        <v>3324</v>
      </c>
      <c r="D2048" s="28" t="s">
        <v>271</v>
      </c>
      <c r="E2048" s="30">
        <v>1</v>
      </c>
      <c r="F2048" s="30">
        <v>16400</v>
      </c>
      <c r="G2048" s="30">
        <f t="shared" si="124"/>
        <v>19700</v>
      </c>
      <c r="H2048" s="30">
        <f t="shared" si="125"/>
        <v>29500</v>
      </c>
      <c r="I2048" s="212"/>
      <c r="J2048" s="212"/>
      <c r="K2048" s="212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</row>
    <row r="2049" spans="1:67" ht="15.75" customHeight="1">
      <c r="A2049" s="36">
        <v>1960</v>
      </c>
      <c r="B2049" s="28" t="s">
        <v>3325</v>
      </c>
      <c r="C2049" s="29" t="s">
        <v>3326</v>
      </c>
      <c r="D2049" s="28" t="s">
        <v>271</v>
      </c>
      <c r="E2049" s="30">
        <v>1</v>
      </c>
      <c r="F2049" s="30">
        <v>4400</v>
      </c>
      <c r="G2049" s="30">
        <f t="shared" si="124"/>
        <v>5300</v>
      </c>
      <c r="H2049" s="30">
        <f t="shared" si="125"/>
        <v>7900</v>
      </c>
      <c r="I2049" s="212"/>
      <c r="J2049" s="212"/>
      <c r="K2049" s="212"/>
    </row>
    <row r="2050" spans="1:67" ht="15.75" customHeight="1">
      <c r="A2050" s="36">
        <v>1961</v>
      </c>
      <c r="B2050" s="28" t="s">
        <v>3327</v>
      </c>
      <c r="C2050" s="29" t="s">
        <v>3328</v>
      </c>
      <c r="D2050" s="28" t="s">
        <v>271</v>
      </c>
      <c r="E2050" s="30">
        <v>1</v>
      </c>
      <c r="F2050" s="30">
        <v>4400</v>
      </c>
      <c r="G2050" s="30">
        <f t="shared" si="124"/>
        <v>5300</v>
      </c>
      <c r="H2050" s="30">
        <f t="shared" si="125"/>
        <v>7900</v>
      </c>
      <c r="I2050" s="212"/>
      <c r="J2050" s="212"/>
      <c r="K2050" s="212"/>
    </row>
    <row r="2051" spans="1:67" s="149" customFormat="1" ht="15.75" customHeight="1">
      <c r="A2051" s="36">
        <v>1962</v>
      </c>
      <c r="B2051" s="28" t="s">
        <v>3329</v>
      </c>
      <c r="C2051" s="29" t="s">
        <v>3330</v>
      </c>
      <c r="D2051" s="28" t="s">
        <v>271</v>
      </c>
      <c r="E2051" s="30">
        <v>1</v>
      </c>
      <c r="F2051" s="30">
        <v>7500</v>
      </c>
      <c r="G2051" s="30">
        <f t="shared" si="124"/>
        <v>9000</v>
      </c>
      <c r="H2051" s="30">
        <f t="shared" si="125"/>
        <v>13500</v>
      </c>
      <c r="I2051" s="212"/>
      <c r="J2051" s="212"/>
      <c r="K2051" s="212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</row>
    <row r="2052" spans="1:67" s="149" customFormat="1" ht="15.75" customHeight="1">
      <c r="A2052" s="36">
        <v>1963</v>
      </c>
      <c r="B2052" s="28" t="s">
        <v>3331</v>
      </c>
      <c r="C2052" s="29" t="s">
        <v>3332</v>
      </c>
      <c r="D2052" s="28" t="s">
        <v>271</v>
      </c>
      <c r="E2052" s="30">
        <v>1</v>
      </c>
      <c r="F2052" s="30">
        <v>8100</v>
      </c>
      <c r="G2052" s="30">
        <f t="shared" si="124"/>
        <v>9700</v>
      </c>
      <c r="H2052" s="30">
        <f t="shared" si="125"/>
        <v>14600</v>
      </c>
      <c r="I2052" s="212"/>
      <c r="J2052" s="212"/>
      <c r="K2052" s="212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</row>
    <row r="2053" spans="1:67" ht="15.75" customHeight="1">
      <c r="A2053" s="36">
        <v>1964</v>
      </c>
      <c r="B2053" s="28" t="s">
        <v>3333</v>
      </c>
      <c r="C2053" s="29" t="s">
        <v>3334</v>
      </c>
      <c r="D2053" s="28" t="s">
        <v>271</v>
      </c>
      <c r="E2053" s="30">
        <v>1</v>
      </c>
      <c r="F2053" s="30">
        <v>3800</v>
      </c>
      <c r="G2053" s="30">
        <f t="shared" si="124"/>
        <v>4600</v>
      </c>
      <c r="H2053" s="30">
        <f t="shared" si="125"/>
        <v>6800</v>
      </c>
      <c r="I2053" s="212"/>
      <c r="J2053" s="212"/>
      <c r="K2053" s="212"/>
    </row>
    <row r="2054" spans="1:67" ht="15.75" customHeight="1">
      <c r="A2054" s="36">
        <v>1965</v>
      </c>
      <c r="B2054" s="28" t="s">
        <v>3335</v>
      </c>
      <c r="C2054" s="29" t="s">
        <v>3336</v>
      </c>
      <c r="D2054" s="28" t="s">
        <v>271</v>
      </c>
      <c r="E2054" s="30">
        <v>1</v>
      </c>
      <c r="F2054" s="30">
        <v>5700</v>
      </c>
      <c r="G2054" s="30">
        <f t="shared" si="124"/>
        <v>6800</v>
      </c>
      <c r="H2054" s="30">
        <f t="shared" si="125"/>
        <v>10300</v>
      </c>
      <c r="I2054" s="212"/>
      <c r="J2054" s="212"/>
      <c r="K2054" s="212"/>
    </row>
    <row r="2055" spans="1:67" ht="15.75" customHeight="1">
      <c r="A2055" s="36">
        <v>1966</v>
      </c>
      <c r="B2055" s="28" t="s">
        <v>3337</v>
      </c>
      <c r="C2055" s="29" t="s">
        <v>3338</v>
      </c>
      <c r="D2055" s="28" t="s">
        <v>271</v>
      </c>
      <c r="E2055" s="30">
        <v>1</v>
      </c>
      <c r="F2055" s="30">
        <v>3800</v>
      </c>
      <c r="G2055" s="30">
        <f t="shared" si="124"/>
        <v>4600</v>
      </c>
      <c r="H2055" s="30">
        <f t="shared" si="125"/>
        <v>6800</v>
      </c>
      <c r="I2055" s="212"/>
      <c r="J2055" s="212"/>
      <c r="K2055" s="212"/>
    </row>
    <row r="2056" spans="1:67" ht="15.75" customHeight="1">
      <c r="A2056" s="36">
        <v>1967</v>
      </c>
      <c r="B2056" s="28" t="s">
        <v>3339</v>
      </c>
      <c r="C2056" s="29" t="s">
        <v>3340</v>
      </c>
      <c r="D2056" s="28" t="s">
        <v>271</v>
      </c>
      <c r="E2056" s="30">
        <v>1</v>
      </c>
      <c r="F2056" s="30">
        <v>15750</v>
      </c>
      <c r="G2056" s="30">
        <f t="shared" si="124"/>
        <v>18900</v>
      </c>
      <c r="H2056" s="30">
        <f t="shared" si="125"/>
        <v>28400</v>
      </c>
      <c r="I2056" s="212"/>
      <c r="J2056" s="212"/>
      <c r="K2056" s="212"/>
    </row>
    <row r="2057" spans="1:67" ht="15.75" customHeight="1">
      <c r="A2057" s="36">
        <v>1968</v>
      </c>
      <c r="B2057" s="28" t="s">
        <v>3341</v>
      </c>
      <c r="C2057" s="29" t="s">
        <v>3342</v>
      </c>
      <c r="D2057" s="28" t="s">
        <v>271</v>
      </c>
      <c r="E2057" s="30">
        <v>1</v>
      </c>
      <c r="F2057" s="30">
        <v>15750</v>
      </c>
      <c r="G2057" s="30">
        <f t="shared" si="124"/>
        <v>18900</v>
      </c>
      <c r="H2057" s="30">
        <f t="shared" si="125"/>
        <v>28400</v>
      </c>
      <c r="I2057" s="212"/>
      <c r="J2057" s="212"/>
      <c r="K2057" s="212"/>
    </row>
    <row r="2058" spans="1:67" ht="15.75" customHeight="1">
      <c r="A2058" s="36">
        <v>1969</v>
      </c>
      <c r="B2058" s="28" t="s">
        <v>3343</v>
      </c>
      <c r="C2058" s="29" t="s">
        <v>3344</v>
      </c>
      <c r="D2058" s="28" t="s">
        <v>271</v>
      </c>
      <c r="E2058" s="30">
        <v>1</v>
      </c>
      <c r="F2058" s="30">
        <v>15750</v>
      </c>
      <c r="G2058" s="30">
        <f t="shared" si="124"/>
        <v>18900</v>
      </c>
      <c r="H2058" s="30">
        <f t="shared" si="125"/>
        <v>28400</v>
      </c>
      <c r="I2058" s="212"/>
      <c r="J2058" s="212"/>
      <c r="K2058" s="212"/>
    </row>
    <row r="2059" spans="1:67" s="149" customFormat="1" ht="15.75" customHeight="1">
      <c r="A2059" s="36">
        <v>1970</v>
      </c>
      <c r="B2059" s="28" t="s">
        <v>3345</v>
      </c>
      <c r="C2059" s="29" t="s">
        <v>3346</v>
      </c>
      <c r="D2059" s="28" t="s">
        <v>271</v>
      </c>
      <c r="E2059" s="30">
        <v>1</v>
      </c>
      <c r="F2059" s="30">
        <v>2200</v>
      </c>
      <c r="G2059" s="30">
        <f t="shared" si="124"/>
        <v>2600</v>
      </c>
      <c r="H2059" s="30">
        <f t="shared" si="125"/>
        <v>4000</v>
      </c>
      <c r="I2059" s="212"/>
      <c r="J2059" s="212"/>
      <c r="K2059" s="212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</row>
    <row r="2060" spans="1:67" ht="15.75" customHeight="1">
      <c r="A2060" s="36">
        <v>1971</v>
      </c>
      <c r="B2060" s="28" t="s">
        <v>3347</v>
      </c>
      <c r="C2060" s="29" t="s">
        <v>3348</v>
      </c>
      <c r="D2060" s="28" t="s">
        <v>271</v>
      </c>
      <c r="E2060" s="30">
        <v>1</v>
      </c>
      <c r="F2060" s="30">
        <v>1300</v>
      </c>
      <c r="G2060" s="30">
        <f t="shared" si="124"/>
        <v>1600</v>
      </c>
      <c r="H2060" s="30">
        <f t="shared" si="125"/>
        <v>2300</v>
      </c>
      <c r="I2060" s="212"/>
      <c r="J2060" s="212"/>
      <c r="K2060" s="212"/>
    </row>
    <row r="2061" spans="1:67" ht="15.75" customHeight="1">
      <c r="A2061" s="36">
        <v>1972</v>
      </c>
      <c r="B2061" s="28" t="s">
        <v>3349</v>
      </c>
      <c r="C2061" s="29" t="s">
        <v>3350</v>
      </c>
      <c r="D2061" s="28" t="s">
        <v>271</v>
      </c>
      <c r="E2061" s="30">
        <v>1</v>
      </c>
      <c r="F2061" s="30">
        <v>5250</v>
      </c>
      <c r="G2061" s="30">
        <f t="shared" si="124"/>
        <v>6300</v>
      </c>
      <c r="H2061" s="30">
        <f t="shared" si="125"/>
        <v>9500</v>
      </c>
      <c r="I2061" s="212"/>
      <c r="J2061" s="212"/>
      <c r="K2061" s="212"/>
    </row>
    <row r="2062" spans="1:67" s="9" customFormat="1" ht="15.75" customHeight="1">
      <c r="A2062" s="42"/>
      <c r="B2062" s="42"/>
      <c r="C2062" s="33" t="s">
        <v>3351</v>
      </c>
      <c r="D2062" s="42"/>
      <c r="E2062" s="43"/>
      <c r="F2062" s="43"/>
      <c r="G2062" s="35"/>
      <c r="H2062" s="35"/>
      <c r="I2062" s="212"/>
      <c r="J2062" s="212"/>
      <c r="K2062" s="212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</row>
    <row r="2063" spans="1:67" s="149" customFormat="1" ht="31.5" customHeight="1">
      <c r="A2063" s="36">
        <v>1973</v>
      </c>
      <c r="B2063" s="28" t="s">
        <v>3352</v>
      </c>
      <c r="C2063" s="29" t="s">
        <v>3353</v>
      </c>
      <c r="D2063" s="28" t="s">
        <v>271</v>
      </c>
      <c r="E2063" s="30">
        <v>1</v>
      </c>
      <c r="F2063" s="30">
        <v>82250</v>
      </c>
      <c r="G2063" s="30">
        <f t="shared" ref="G2063:G2075" si="126">ROUND(F2063*1.2,-2)</f>
        <v>98700</v>
      </c>
      <c r="H2063" s="30">
        <f t="shared" ref="H2063:H2075" si="127">ROUND(F2063*1.8,-2)</f>
        <v>148100</v>
      </c>
      <c r="I2063" s="212"/>
      <c r="J2063" s="212"/>
      <c r="K2063" s="212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</row>
    <row r="2064" spans="1:67" s="149" customFormat="1" ht="15.75" customHeight="1">
      <c r="A2064" s="36">
        <v>1974</v>
      </c>
      <c r="B2064" s="28" t="s">
        <v>3354</v>
      </c>
      <c r="C2064" s="29" t="s">
        <v>3355</v>
      </c>
      <c r="D2064" s="28" t="s">
        <v>271</v>
      </c>
      <c r="E2064" s="30">
        <v>1</v>
      </c>
      <c r="F2064" s="30">
        <v>63000</v>
      </c>
      <c r="G2064" s="30">
        <f t="shared" si="126"/>
        <v>75600</v>
      </c>
      <c r="H2064" s="30">
        <f t="shared" si="127"/>
        <v>113400</v>
      </c>
      <c r="I2064" s="212"/>
      <c r="J2064" s="212"/>
      <c r="K2064" s="212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</row>
    <row r="2065" spans="1:67" s="149" customFormat="1" ht="15.75" customHeight="1">
      <c r="A2065" s="36">
        <v>1975</v>
      </c>
      <c r="B2065" s="28" t="s">
        <v>3356</v>
      </c>
      <c r="C2065" s="29" t="s">
        <v>3357</v>
      </c>
      <c r="D2065" s="28" t="s">
        <v>271</v>
      </c>
      <c r="E2065" s="30">
        <v>1</v>
      </c>
      <c r="F2065" s="30">
        <v>133300</v>
      </c>
      <c r="G2065" s="30">
        <f t="shared" si="126"/>
        <v>160000</v>
      </c>
      <c r="H2065" s="30">
        <f t="shared" si="127"/>
        <v>239900</v>
      </c>
      <c r="I2065" s="212"/>
      <c r="J2065" s="212"/>
      <c r="K2065" s="212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</row>
    <row r="2066" spans="1:67" s="149" customFormat="1" ht="15.75" customHeight="1">
      <c r="A2066" s="36">
        <v>1976</v>
      </c>
      <c r="B2066" s="28" t="s">
        <v>3358</v>
      </c>
      <c r="C2066" s="29" t="s">
        <v>3359</v>
      </c>
      <c r="D2066" s="28" t="s">
        <v>271</v>
      </c>
      <c r="E2066" s="30">
        <v>1</v>
      </c>
      <c r="F2066" s="30">
        <v>133300</v>
      </c>
      <c r="G2066" s="30">
        <f t="shared" si="126"/>
        <v>160000</v>
      </c>
      <c r="H2066" s="30">
        <f t="shared" si="127"/>
        <v>239900</v>
      </c>
      <c r="I2066" s="212"/>
      <c r="J2066" s="212"/>
      <c r="K2066" s="212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</row>
    <row r="2067" spans="1:67" s="149" customFormat="1" ht="15.75" customHeight="1">
      <c r="A2067" s="36">
        <v>1977</v>
      </c>
      <c r="B2067" s="28" t="s">
        <v>3360</v>
      </c>
      <c r="C2067" s="29" t="s">
        <v>3361</v>
      </c>
      <c r="D2067" s="28" t="s">
        <v>271</v>
      </c>
      <c r="E2067" s="30">
        <v>1</v>
      </c>
      <c r="F2067" s="30">
        <v>60700</v>
      </c>
      <c r="G2067" s="30">
        <f t="shared" si="126"/>
        <v>72800</v>
      </c>
      <c r="H2067" s="30">
        <f t="shared" si="127"/>
        <v>109300</v>
      </c>
      <c r="I2067" s="212"/>
      <c r="J2067" s="212"/>
      <c r="K2067" s="212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</row>
    <row r="2068" spans="1:67" s="149" customFormat="1" ht="15.75" customHeight="1">
      <c r="A2068" s="36">
        <v>1978</v>
      </c>
      <c r="B2068" s="28" t="s">
        <v>3362</v>
      </c>
      <c r="C2068" s="29" t="s">
        <v>3363</v>
      </c>
      <c r="D2068" s="28" t="s">
        <v>271</v>
      </c>
      <c r="E2068" s="30">
        <v>1</v>
      </c>
      <c r="F2068" s="30">
        <v>127500</v>
      </c>
      <c r="G2068" s="30">
        <f t="shared" si="126"/>
        <v>153000</v>
      </c>
      <c r="H2068" s="30">
        <f t="shared" si="127"/>
        <v>229500</v>
      </c>
      <c r="I2068" s="212"/>
      <c r="J2068" s="212"/>
      <c r="K2068" s="212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</row>
    <row r="2069" spans="1:67" s="149" customFormat="1" ht="15.75" customHeight="1">
      <c r="A2069" s="36">
        <v>1979</v>
      </c>
      <c r="B2069" s="28" t="s">
        <v>3364</v>
      </c>
      <c r="C2069" s="29" t="s">
        <v>3365</v>
      </c>
      <c r="D2069" s="28" t="s">
        <v>271</v>
      </c>
      <c r="E2069" s="30">
        <v>1</v>
      </c>
      <c r="F2069" s="30">
        <v>67500</v>
      </c>
      <c r="G2069" s="30">
        <f t="shared" si="126"/>
        <v>81000</v>
      </c>
      <c r="H2069" s="30">
        <f t="shared" si="127"/>
        <v>121500</v>
      </c>
      <c r="I2069" s="212"/>
      <c r="J2069" s="212"/>
      <c r="K2069" s="212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</row>
    <row r="2070" spans="1:67" s="149" customFormat="1" ht="15.75" customHeight="1">
      <c r="A2070" s="36">
        <v>1980</v>
      </c>
      <c r="B2070" s="28" t="s">
        <v>3366</v>
      </c>
      <c r="C2070" s="29" t="s">
        <v>3367</v>
      </c>
      <c r="D2070" s="28" t="s">
        <v>271</v>
      </c>
      <c r="E2070" s="30">
        <v>1</v>
      </c>
      <c r="F2070" s="30">
        <v>75000</v>
      </c>
      <c r="G2070" s="30">
        <f t="shared" si="126"/>
        <v>90000</v>
      </c>
      <c r="H2070" s="30">
        <f t="shared" si="127"/>
        <v>135000</v>
      </c>
      <c r="I2070" s="212"/>
      <c r="J2070" s="212"/>
      <c r="K2070" s="212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</row>
    <row r="2071" spans="1:67" s="149" customFormat="1" ht="15.75" customHeight="1">
      <c r="A2071" s="36">
        <v>1981</v>
      </c>
      <c r="B2071" s="28" t="s">
        <v>3368</v>
      </c>
      <c r="C2071" s="29" t="s">
        <v>3369</v>
      </c>
      <c r="D2071" s="28" t="s">
        <v>271</v>
      </c>
      <c r="E2071" s="30">
        <v>1</v>
      </c>
      <c r="F2071" s="30">
        <v>55700</v>
      </c>
      <c r="G2071" s="30">
        <f t="shared" si="126"/>
        <v>66800</v>
      </c>
      <c r="H2071" s="30">
        <f t="shared" si="127"/>
        <v>100300</v>
      </c>
      <c r="I2071" s="212"/>
      <c r="J2071" s="212"/>
      <c r="K2071" s="212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</row>
    <row r="2072" spans="1:67" s="149" customFormat="1" ht="15.75" customHeight="1">
      <c r="A2072" s="36">
        <v>1982</v>
      </c>
      <c r="B2072" s="28" t="s">
        <v>3370</v>
      </c>
      <c r="C2072" s="29" t="s">
        <v>3371</v>
      </c>
      <c r="D2072" s="28" t="s">
        <v>271</v>
      </c>
      <c r="E2072" s="30">
        <v>1</v>
      </c>
      <c r="F2072" s="30">
        <v>75000</v>
      </c>
      <c r="G2072" s="30">
        <f t="shared" si="126"/>
        <v>90000</v>
      </c>
      <c r="H2072" s="30">
        <f t="shared" si="127"/>
        <v>135000</v>
      </c>
      <c r="I2072" s="212"/>
      <c r="J2072" s="212"/>
      <c r="K2072" s="212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</row>
    <row r="2073" spans="1:67" s="149" customFormat="1" ht="15.75" customHeight="1">
      <c r="A2073" s="36">
        <v>1983</v>
      </c>
      <c r="B2073" s="28" t="s">
        <v>3372</v>
      </c>
      <c r="C2073" s="29" t="s">
        <v>6507</v>
      </c>
      <c r="D2073" s="28" t="s">
        <v>271</v>
      </c>
      <c r="E2073" s="30">
        <v>1</v>
      </c>
      <c r="F2073" s="30">
        <v>66900</v>
      </c>
      <c r="G2073" s="30">
        <f t="shared" si="126"/>
        <v>80300</v>
      </c>
      <c r="H2073" s="30">
        <f t="shared" si="127"/>
        <v>120400</v>
      </c>
      <c r="I2073" s="212"/>
      <c r="J2073" s="212"/>
      <c r="K2073" s="212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</row>
    <row r="2074" spans="1:67" s="149" customFormat="1" ht="15.75" customHeight="1">
      <c r="A2074" s="36">
        <v>1984</v>
      </c>
      <c r="B2074" s="28" t="s">
        <v>3373</v>
      </c>
      <c r="C2074" s="29" t="s">
        <v>3374</v>
      </c>
      <c r="D2074" s="28" t="s">
        <v>271</v>
      </c>
      <c r="E2074" s="30">
        <v>1</v>
      </c>
      <c r="F2074" s="30">
        <v>25000</v>
      </c>
      <c r="G2074" s="30">
        <f t="shared" si="126"/>
        <v>30000</v>
      </c>
      <c r="H2074" s="30">
        <f t="shared" si="127"/>
        <v>45000</v>
      </c>
      <c r="I2074" s="212"/>
      <c r="J2074" s="212"/>
      <c r="K2074" s="212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</row>
    <row r="2075" spans="1:67" s="149" customFormat="1" ht="15.75" customHeight="1">
      <c r="A2075" s="36">
        <v>1985</v>
      </c>
      <c r="B2075" s="28" t="s">
        <v>3375</v>
      </c>
      <c r="C2075" s="29" t="s">
        <v>3376</v>
      </c>
      <c r="D2075" s="28" t="s">
        <v>271</v>
      </c>
      <c r="E2075" s="30">
        <v>1</v>
      </c>
      <c r="F2075" s="30">
        <v>70100</v>
      </c>
      <c r="G2075" s="30">
        <f t="shared" si="126"/>
        <v>84100</v>
      </c>
      <c r="H2075" s="30">
        <f t="shared" si="127"/>
        <v>126200</v>
      </c>
      <c r="I2075" s="212"/>
      <c r="J2075" s="212"/>
      <c r="K2075" s="212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</row>
    <row r="2076" spans="1:67" s="9" customFormat="1" ht="15.75" customHeight="1">
      <c r="A2076" s="42"/>
      <c r="B2076" s="42"/>
      <c r="C2076" s="33" t="s">
        <v>3377</v>
      </c>
      <c r="D2076" s="42"/>
      <c r="E2076" s="43"/>
      <c r="F2076" s="43"/>
      <c r="G2076" s="35"/>
      <c r="H2076" s="35"/>
      <c r="I2076" s="212"/>
      <c r="J2076" s="212"/>
      <c r="K2076" s="212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</row>
    <row r="2077" spans="1:67" s="149" customFormat="1" ht="15.75" customHeight="1">
      <c r="A2077" s="36">
        <v>1986</v>
      </c>
      <c r="B2077" s="28" t="s">
        <v>3378</v>
      </c>
      <c r="C2077" s="29" t="s">
        <v>3379</v>
      </c>
      <c r="D2077" s="28" t="s">
        <v>271</v>
      </c>
      <c r="E2077" s="30">
        <v>1</v>
      </c>
      <c r="F2077" s="30">
        <v>9500</v>
      </c>
      <c r="G2077" s="30">
        <f t="shared" ref="G2077:G2101" si="128">ROUND(F2077*1.2,-2)</f>
        <v>11400</v>
      </c>
      <c r="H2077" s="30">
        <f t="shared" ref="H2077:H2101" si="129">ROUND(F2077*1.8,-2)</f>
        <v>17100</v>
      </c>
      <c r="I2077" s="212"/>
      <c r="J2077" s="212"/>
      <c r="K2077" s="212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</row>
    <row r="2078" spans="1:67" s="149" customFormat="1" ht="15.75" customHeight="1">
      <c r="A2078" s="36">
        <v>1987</v>
      </c>
      <c r="B2078" s="28" t="s">
        <v>3380</v>
      </c>
      <c r="C2078" s="29" t="s">
        <v>3381</v>
      </c>
      <c r="D2078" s="28" t="s">
        <v>271</v>
      </c>
      <c r="E2078" s="30">
        <v>1</v>
      </c>
      <c r="F2078" s="30">
        <v>9000</v>
      </c>
      <c r="G2078" s="30">
        <f t="shared" si="128"/>
        <v>10800</v>
      </c>
      <c r="H2078" s="30">
        <f t="shared" si="129"/>
        <v>16200</v>
      </c>
      <c r="I2078" s="212"/>
      <c r="J2078" s="212"/>
      <c r="K2078" s="212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</row>
    <row r="2079" spans="1:67" ht="15.75" customHeight="1">
      <c r="A2079" s="36">
        <v>1988</v>
      </c>
      <c r="B2079" s="28" t="s">
        <v>3382</v>
      </c>
      <c r="C2079" s="29" t="s">
        <v>3383</v>
      </c>
      <c r="D2079" s="28" t="s">
        <v>271</v>
      </c>
      <c r="E2079" s="30">
        <v>1</v>
      </c>
      <c r="F2079" s="30">
        <v>8000</v>
      </c>
      <c r="G2079" s="30">
        <f t="shared" si="128"/>
        <v>9600</v>
      </c>
      <c r="H2079" s="30">
        <f t="shared" si="129"/>
        <v>14400</v>
      </c>
      <c r="I2079" s="212"/>
      <c r="J2079" s="212"/>
      <c r="K2079" s="212"/>
    </row>
    <row r="2080" spans="1:67" s="149" customFormat="1" ht="31">
      <c r="A2080" s="36">
        <v>1989</v>
      </c>
      <c r="B2080" s="28" t="s">
        <v>3384</v>
      </c>
      <c r="C2080" s="29" t="s">
        <v>3385</v>
      </c>
      <c r="D2080" s="28" t="s">
        <v>271</v>
      </c>
      <c r="E2080" s="30">
        <v>1</v>
      </c>
      <c r="F2080" s="30">
        <v>10000</v>
      </c>
      <c r="G2080" s="30">
        <f t="shared" si="128"/>
        <v>12000</v>
      </c>
      <c r="H2080" s="30">
        <f t="shared" si="129"/>
        <v>18000</v>
      </c>
      <c r="I2080" s="212"/>
      <c r="J2080" s="212"/>
      <c r="K2080" s="212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</row>
    <row r="2081" spans="1:67" s="149" customFormat="1" ht="15.75" customHeight="1">
      <c r="A2081" s="36">
        <v>1990</v>
      </c>
      <c r="B2081" s="28" t="s">
        <v>3386</v>
      </c>
      <c r="C2081" s="29" t="s">
        <v>3387</v>
      </c>
      <c r="D2081" s="28" t="s">
        <v>271</v>
      </c>
      <c r="E2081" s="30">
        <v>1</v>
      </c>
      <c r="F2081" s="30">
        <v>9000</v>
      </c>
      <c r="G2081" s="30">
        <f t="shared" si="128"/>
        <v>10800</v>
      </c>
      <c r="H2081" s="30">
        <f t="shared" si="129"/>
        <v>16200</v>
      </c>
      <c r="I2081" s="212"/>
      <c r="J2081" s="212"/>
      <c r="K2081" s="212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</row>
    <row r="2082" spans="1:67" s="149" customFormat="1" ht="15.75" customHeight="1">
      <c r="A2082" s="36">
        <v>1991</v>
      </c>
      <c r="B2082" s="28" t="s">
        <v>3388</v>
      </c>
      <c r="C2082" s="29" t="s">
        <v>3389</v>
      </c>
      <c r="D2082" s="28" t="s">
        <v>271</v>
      </c>
      <c r="E2082" s="30">
        <v>1</v>
      </c>
      <c r="F2082" s="30">
        <v>9000</v>
      </c>
      <c r="G2082" s="30">
        <f t="shared" si="128"/>
        <v>10800</v>
      </c>
      <c r="H2082" s="30">
        <f t="shared" si="129"/>
        <v>16200</v>
      </c>
      <c r="I2082" s="212"/>
      <c r="J2082" s="212"/>
      <c r="K2082" s="212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</row>
    <row r="2083" spans="1:67" s="149" customFormat="1" ht="15.75" customHeight="1">
      <c r="A2083" s="36">
        <v>1992</v>
      </c>
      <c r="B2083" s="28" t="s">
        <v>3390</v>
      </c>
      <c r="C2083" s="29" t="s">
        <v>3391</v>
      </c>
      <c r="D2083" s="28" t="s">
        <v>271</v>
      </c>
      <c r="E2083" s="30">
        <v>1</v>
      </c>
      <c r="F2083" s="30">
        <v>9000</v>
      </c>
      <c r="G2083" s="30">
        <f t="shared" si="128"/>
        <v>10800</v>
      </c>
      <c r="H2083" s="30">
        <f t="shared" si="129"/>
        <v>16200</v>
      </c>
      <c r="I2083" s="212"/>
      <c r="J2083" s="212"/>
      <c r="K2083" s="212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</row>
    <row r="2084" spans="1:67" s="149" customFormat="1" ht="15.75" customHeight="1">
      <c r="A2084" s="36">
        <v>1993</v>
      </c>
      <c r="B2084" s="28" t="s">
        <v>3392</v>
      </c>
      <c r="C2084" s="29" t="s">
        <v>3393</v>
      </c>
      <c r="D2084" s="28" t="s">
        <v>271</v>
      </c>
      <c r="E2084" s="30">
        <v>1</v>
      </c>
      <c r="F2084" s="30">
        <v>9000</v>
      </c>
      <c r="G2084" s="30">
        <f t="shared" si="128"/>
        <v>10800</v>
      </c>
      <c r="H2084" s="30">
        <f t="shared" si="129"/>
        <v>16200</v>
      </c>
      <c r="I2084" s="212"/>
      <c r="J2084" s="212"/>
      <c r="K2084" s="212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</row>
    <row r="2085" spans="1:67" s="149" customFormat="1" ht="15.75" customHeight="1">
      <c r="A2085" s="36">
        <v>1994</v>
      </c>
      <c r="B2085" s="28" t="s">
        <v>3394</v>
      </c>
      <c r="C2085" s="29" t="s">
        <v>3395</v>
      </c>
      <c r="D2085" s="28" t="s">
        <v>271</v>
      </c>
      <c r="E2085" s="30">
        <v>1</v>
      </c>
      <c r="F2085" s="30">
        <v>9000</v>
      </c>
      <c r="G2085" s="30">
        <f t="shared" si="128"/>
        <v>10800</v>
      </c>
      <c r="H2085" s="30">
        <f t="shared" si="129"/>
        <v>16200</v>
      </c>
      <c r="I2085" s="212"/>
      <c r="J2085" s="212"/>
      <c r="K2085" s="212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</row>
    <row r="2086" spans="1:67" s="149" customFormat="1" ht="15.75" customHeight="1">
      <c r="A2086" s="36">
        <v>1995</v>
      </c>
      <c r="B2086" s="28" t="s">
        <v>3396</v>
      </c>
      <c r="C2086" s="29" t="s">
        <v>3397</v>
      </c>
      <c r="D2086" s="28" t="s">
        <v>271</v>
      </c>
      <c r="E2086" s="30">
        <v>1</v>
      </c>
      <c r="F2086" s="30">
        <v>9000</v>
      </c>
      <c r="G2086" s="30">
        <f t="shared" si="128"/>
        <v>10800</v>
      </c>
      <c r="H2086" s="30">
        <f t="shared" si="129"/>
        <v>16200</v>
      </c>
      <c r="I2086" s="212"/>
      <c r="J2086" s="212"/>
      <c r="K2086" s="212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</row>
    <row r="2087" spans="1:67" s="149" customFormat="1" ht="15.75" customHeight="1">
      <c r="A2087" s="36">
        <v>1996</v>
      </c>
      <c r="B2087" s="28" t="s">
        <v>3398</v>
      </c>
      <c r="C2087" s="29" t="s">
        <v>3399</v>
      </c>
      <c r="D2087" s="28" t="s">
        <v>271</v>
      </c>
      <c r="E2087" s="30">
        <v>1</v>
      </c>
      <c r="F2087" s="30">
        <v>9000</v>
      </c>
      <c r="G2087" s="30">
        <f t="shared" si="128"/>
        <v>10800</v>
      </c>
      <c r="H2087" s="30">
        <f t="shared" si="129"/>
        <v>16200</v>
      </c>
      <c r="I2087" s="212"/>
      <c r="J2087" s="212"/>
      <c r="K2087" s="212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</row>
    <row r="2088" spans="1:67" s="149" customFormat="1" ht="15.75" customHeight="1">
      <c r="A2088" s="36">
        <v>1997</v>
      </c>
      <c r="B2088" s="28" t="s">
        <v>3400</v>
      </c>
      <c r="C2088" s="29" t="s">
        <v>3401</v>
      </c>
      <c r="D2088" s="28" t="s">
        <v>271</v>
      </c>
      <c r="E2088" s="30">
        <v>1</v>
      </c>
      <c r="F2088" s="30">
        <v>9000</v>
      </c>
      <c r="G2088" s="30">
        <f t="shared" si="128"/>
        <v>10800</v>
      </c>
      <c r="H2088" s="30">
        <f t="shared" si="129"/>
        <v>16200</v>
      </c>
      <c r="I2088" s="212"/>
      <c r="J2088" s="212"/>
      <c r="K2088" s="212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</row>
    <row r="2089" spans="1:67" s="149" customFormat="1" ht="15.75" customHeight="1">
      <c r="A2089" s="36">
        <v>1998</v>
      </c>
      <c r="B2089" s="28" t="s">
        <v>3402</v>
      </c>
      <c r="C2089" s="29" t="s">
        <v>3403</v>
      </c>
      <c r="D2089" s="28" t="s">
        <v>271</v>
      </c>
      <c r="E2089" s="30">
        <v>1</v>
      </c>
      <c r="F2089" s="30">
        <v>10000</v>
      </c>
      <c r="G2089" s="30">
        <f t="shared" si="128"/>
        <v>12000</v>
      </c>
      <c r="H2089" s="30">
        <f t="shared" si="129"/>
        <v>18000</v>
      </c>
      <c r="I2089" s="212"/>
      <c r="J2089" s="212"/>
      <c r="K2089" s="212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</row>
    <row r="2090" spans="1:67" s="149" customFormat="1" ht="15.75" customHeight="1">
      <c r="A2090" s="36">
        <v>1999</v>
      </c>
      <c r="B2090" s="28" t="s">
        <v>3404</v>
      </c>
      <c r="C2090" s="29" t="s">
        <v>3405</v>
      </c>
      <c r="D2090" s="28" t="s">
        <v>271</v>
      </c>
      <c r="E2090" s="30">
        <v>1</v>
      </c>
      <c r="F2090" s="30">
        <v>9000</v>
      </c>
      <c r="G2090" s="30">
        <f t="shared" si="128"/>
        <v>10800</v>
      </c>
      <c r="H2090" s="30">
        <f t="shared" si="129"/>
        <v>16200</v>
      </c>
      <c r="I2090" s="212"/>
      <c r="J2090" s="212"/>
      <c r="K2090" s="212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</row>
    <row r="2091" spans="1:67" ht="15.75" customHeight="1">
      <c r="A2091" s="36">
        <v>2000</v>
      </c>
      <c r="B2091" s="28" t="s">
        <v>3406</v>
      </c>
      <c r="C2091" s="29" t="s">
        <v>3407</v>
      </c>
      <c r="D2091" s="28" t="s">
        <v>271</v>
      </c>
      <c r="E2091" s="30">
        <v>1</v>
      </c>
      <c r="F2091" s="30">
        <v>8000</v>
      </c>
      <c r="G2091" s="30">
        <f t="shared" si="128"/>
        <v>9600</v>
      </c>
      <c r="H2091" s="30">
        <f t="shared" si="129"/>
        <v>14400</v>
      </c>
      <c r="I2091" s="212"/>
      <c r="J2091" s="212"/>
      <c r="K2091" s="212"/>
    </row>
    <row r="2092" spans="1:67" s="149" customFormat="1" ht="15.75" customHeight="1">
      <c r="A2092" s="36">
        <v>2001</v>
      </c>
      <c r="B2092" s="28" t="s">
        <v>3408</v>
      </c>
      <c r="C2092" s="29" t="s">
        <v>3409</v>
      </c>
      <c r="D2092" s="28" t="s">
        <v>271</v>
      </c>
      <c r="E2092" s="30">
        <v>1</v>
      </c>
      <c r="F2092" s="30">
        <v>9000</v>
      </c>
      <c r="G2092" s="30">
        <f t="shared" si="128"/>
        <v>10800</v>
      </c>
      <c r="H2092" s="30">
        <f t="shared" si="129"/>
        <v>16200</v>
      </c>
      <c r="I2092" s="212"/>
      <c r="J2092" s="212"/>
      <c r="K2092" s="212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</row>
    <row r="2093" spans="1:67" ht="15.75" customHeight="1">
      <c r="A2093" s="36">
        <v>2002</v>
      </c>
      <c r="B2093" s="28" t="s">
        <v>3410</v>
      </c>
      <c r="C2093" s="29" t="s">
        <v>3411</v>
      </c>
      <c r="D2093" s="28" t="s">
        <v>271</v>
      </c>
      <c r="E2093" s="30">
        <v>1</v>
      </c>
      <c r="F2093" s="30">
        <v>8000</v>
      </c>
      <c r="G2093" s="30">
        <f t="shared" si="128"/>
        <v>9600</v>
      </c>
      <c r="H2093" s="30">
        <f t="shared" si="129"/>
        <v>14400</v>
      </c>
      <c r="I2093" s="212"/>
      <c r="J2093" s="212"/>
      <c r="K2093" s="212"/>
    </row>
    <row r="2094" spans="1:67" ht="15.75" customHeight="1">
      <c r="A2094" s="36">
        <v>2003</v>
      </c>
      <c r="B2094" s="28" t="s">
        <v>3412</v>
      </c>
      <c r="C2094" s="29" t="s">
        <v>3413</v>
      </c>
      <c r="D2094" s="28" t="s">
        <v>271</v>
      </c>
      <c r="E2094" s="30">
        <v>1</v>
      </c>
      <c r="F2094" s="30">
        <v>8000</v>
      </c>
      <c r="G2094" s="30">
        <f t="shared" si="128"/>
        <v>9600</v>
      </c>
      <c r="H2094" s="30">
        <f t="shared" si="129"/>
        <v>14400</v>
      </c>
      <c r="I2094" s="212"/>
      <c r="J2094" s="212"/>
      <c r="K2094" s="212"/>
    </row>
    <row r="2095" spans="1:67" s="149" customFormat="1" ht="15.75" customHeight="1">
      <c r="A2095" s="36">
        <v>2004</v>
      </c>
      <c r="B2095" s="28" t="s">
        <v>3414</v>
      </c>
      <c r="C2095" s="29" t="s">
        <v>3415</v>
      </c>
      <c r="D2095" s="28" t="s">
        <v>271</v>
      </c>
      <c r="E2095" s="30">
        <v>1</v>
      </c>
      <c r="F2095" s="30">
        <v>9500</v>
      </c>
      <c r="G2095" s="30">
        <f t="shared" si="128"/>
        <v>11400</v>
      </c>
      <c r="H2095" s="30">
        <f t="shared" si="129"/>
        <v>17100</v>
      </c>
      <c r="I2095" s="212"/>
      <c r="J2095" s="212"/>
      <c r="K2095" s="212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</row>
    <row r="2096" spans="1:67" s="149" customFormat="1" ht="15.75" customHeight="1">
      <c r="A2096" s="36">
        <v>2005</v>
      </c>
      <c r="B2096" s="28" t="s">
        <v>3416</v>
      </c>
      <c r="C2096" s="29" t="s">
        <v>3417</v>
      </c>
      <c r="D2096" s="28" t="s">
        <v>271</v>
      </c>
      <c r="E2096" s="30">
        <v>1</v>
      </c>
      <c r="F2096" s="30">
        <v>10000</v>
      </c>
      <c r="G2096" s="30">
        <f t="shared" si="128"/>
        <v>12000</v>
      </c>
      <c r="H2096" s="30">
        <f t="shared" si="129"/>
        <v>18000</v>
      </c>
      <c r="I2096" s="212"/>
      <c r="J2096" s="212"/>
      <c r="K2096" s="212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</row>
    <row r="2097" spans="1:67" s="149" customFormat="1" ht="15.75" customHeight="1">
      <c r="A2097" s="36">
        <v>2006</v>
      </c>
      <c r="B2097" s="28" t="s">
        <v>3418</v>
      </c>
      <c r="C2097" s="29" t="s">
        <v>3419</v>
      </c>
      <c r="D2097" s="28" t="s">
        <v>271</v>
      </c>
      <c r="E2097" s="30">
        <v>1</v>
      </c>
      <c r="F2097" s="30">
        <v>10000</v>
      </c>
      <c r="G2097" s="30">
        <f t="shared" si="128"/>
        <v>12000</v>
      </c>
      <c r="H2097" s="30">
        <f t="shared" si="129"/>
        <v>18000</v>
      </c>
      <c r="I2097" s="212"/>
      <c r="J2097" s="212"/>
      <c r="K2097" s="212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</row>
    <row r="2098" spans="1:67" s="149" customFormat="1" ht="20.25" customHeight="1">
      <c r="A2098" s="36">
        <v>2007</v>
      </c>
      <c r="B2098" s="28" t="s">
        <v>3420</v>
      </c>
      <c r="C2098" s="29" t="s">
        <v>3421</v>
      </c>
      <c r="D2098" s="28" t="s">
        <v>271</v>
      </c>
      <c r="E2098" s="30">
        <v>1</v>
      </c>
      <c r="F2098" s="30">
        <v>10000</v>
      </c>
      <c r="G2098" s="30">
        <f t="shared" si="128"/>
        <v>12000</v>
      </c>
      <c r="H2098" s="30">
        <f t="shared" si="129"/>
        <v>18000</v>
      </c>
      <c r="I2098" s="212"/>
      <c r="J2098" s="212"/>
      <c r="K2098" s="212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</row>
    <row r="2099" spans="1:67" s="149" customFormat="1" ht="15.75" customHeight="1">
      <c r="A2099" s="36">
        <v>2008</v>
      </c>
      <c r="B2099" s="28" t="s">
        <v>3422</v>
      </c>
      <c r="C2099" s="29" t="s">
        <v>3423</v>
      </c>
      <c r="D2099" s="28" t="s">
        <v>271</v>
      </c>
      <c r="E2099" s="30">
        <v>1</v>
      </c>
      <c r="F2099" s="30">
        <v>12000</v>
      </c>
      <c r="G2099" s="30">
        <f t="shared" si="128"/>
        <v>14400</v>
      </c>
      <c r="H2099" s="30">
        <f t="shared" si="129"/>
        <v>21600</v>
      </c>
      <c r="I2099" s="212"/>
      <c r="J2099" s="212"/>
      <c r="K2099" s="212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</row>
    <row r="2100" spans="1:67" s="149" customFormat="1" ht="15.75" customHeight="1">
      <c r="A2100" s="36">
        <v>2009</v>
      </c>
      <c r="B2100" s="28" t="s">
        <v>3424</v>
      </c>
      <c r="C2100" s="29" t="s">
        <v>3425</v>
      </c>
      <c r="D2100" s="28" t="s">
        <v>271</v>
      </c>
      <c r="E2100" s="30">
        <v>1</v>
      </c>
      <c r="F2100" s="30">
        <v>12000</v>
      </c>
      <c r="G2100" s="30">
        <f t="shared" si="128"/>
        <v>14400</v>
      </c>
      <c r="H2100" s="30">
        <f t="shared" si="129"/>
        <v>21600</v>
      </c>
      <c r="I2100" s="212"/>
      <c r="J2100" s="212"/>
      <c r="K2100" s="212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</row>
    <row r="2101" spans="1:67" ht="15.75" customHeight="1">
      <c r="A2101" s="36">
        <v>2010</v>
      </c>
      <c r="B2101" s="28" t="s">
        <v>3426</v>
      </c>
      <c r="C2101" s="29" t="s">
        <v>3427</v>
      </c>
      <c r="D2101" s="28" t="s">
        <v>271</v>
      </c>
      <c r="E2101" s="30">
        <v>1</v>
      </c>
      <c r="F2101" s="30">
        <v>4200</v>
      </c>
      <c r="G2101" s="30">
        <f t="shared" si="128"/>
        <v>5000</v>
      </c>
      <c r="H2101" s="30">
        <f t="shared" si="129"/>
        <v>7600</v>
      </c>
      <c r="I2101" s="212"/>
      <c r="J2101" s="212"/>
      <c r="K2101" s="212"/>
    </row>
    <row r="2102" spans="1:67" s="12" customFormat="1" ht="18.75" customHeight="1">
      <c r="A2102" s="32"/>
      <c r="B2102" s="32"/>
      <c r="C2102" s="33" t="s">
        <v>3428</v>
      </c>
      <c r="D2102" s="32"/>
      <c r="E2102" s="34"/>
      <c r="F2102" s="34"/>
      <c r="G2102" s="44"/>
      <c r="H2102" s="44"/>
      <c r="I2102" s="212"/>
      <c r="J2102" s="212"/>
      <c r="K2102" s="212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  <c r="BK2102" s="10"/>
      <c r="BL2102" s="10"/>
      <c r="BM2102" s="10"/>
      <c r="BN2102" s="10"/>
      <c r="BO2102" s="10"/>
    </row>
    <row r="2103" spans="1:67" s="149" customFormat="1" ht="15.75" customHeight="1">
      <c r="A2103" s="36">
        <v>2011</v>
      </c>
      <c r="B2103" s="28" t="s">
        <v>3429</v>
      </c>
      <c r="C2103" s="29" t="s">
        <v>3430</v>
      </c>
      <c r="D2103" s="28" t="s">
        <v>271</v>
      </c>
      <c r="E2103" s="30">
        <v>1</v>
      </c>
      <c r="F2103" s="30">
        <v>3000</v>
      </c>
      <c r="G2103" s="30">
        <f t="shared" ref="G2103:G2167" si="130">ROUND(F2103*1.2,-2)</f>
        <v>3600</v>
      </c>
      <c r="H2103" s="30">
        <f t="shared" ref="H2103:H2167" si="131">ROUND(F2103*1.8,-2)</f>
        <v>5400</v>
      </c>
      <c r="I2103" s="212"/>
      <c r="J2103" s="212"/>
      <c r="K2103" s="212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</row>
    <row r="2104" spans="1:67" ht="15.75" customHeight="1">
      <c r="A2104" s="36">
        <v>2012</v>
      </c>
      <c r="B2104" s="28" t="s">
        <v>3431</v>
      </c>
      <c r="C2104" s="29" t="s">
        <v>3432</v>
      </c>
      <c r="D2104" s="28" t="s">
        <v>271</v>
      </c>
      <c r="E2104" s="30">
        <v>1</v>
      </c>
      <c r="F2104" s="30">
        <v>3700</v>
      </c>
      <c r="G2104" s="30">
        <f t="shared" si="130"/>
        <v>4400</v>
      </c>
      <c r="H2104" s="30">
        <f t="shared" si="131"/>
        <v>6700</v>
      </c>
      <c r="I2104" s="212"/>
      <c r="J2104" s="212"/>
      <c r="K2104" s="212"/>
    </row>
    <row r="2105" spans="1:67" ht="15.75" customHeight="1">
      <c r="A2105" s="36">
        <v>2013</v>
      </c>
      <c r="B2105" s="28" t="s">
        <v>3433</v>
      </c>
      <c r="C2105" s="29" t="s">
        <v>3434</v>
      </c>
      <c r="D2105" s="28" t="s">
        <v>271</v>
      </c>
      <c r="E2105" s="30">
        <v>1</v>
      </c>
      <c r="F2105" s="30">
        <v>3700</v>
      </c>
      <c r="G2105" s="30">
        <f t="shared" si="130"/>
        <v>4400</v>
      </c>
      <c r="H2105" s="30">
        <f t="shared" si="131"/>
        <v>6700</v>
      </c>
      <c r="I2105" s="212"/>
      <c r="J2105" s="212"/>
      <c r="K2105" s="212"/>
    </row>
    <row r="2106" spans="1:67" s="149" customFormat="1" ht="15.75" customHeight="1">
      <c r="A2106" s="36">
        <v>2014</v>
      </c>
      <c r="B2106" s="28" t="s">
        <v>3435</v>
      </c>
      <c r="C2106" s="29" t="s">
        <v>3436</v>
      </c>
      <c r="D2106" s="28" t="s">
        <v>271</v>
      </c>
      <c r="E2106" s="30">
        <v>1</v>
      </c>
      <c r="F2106" s="30">
        <v>4500</v>
      </c>
      <c r="G2106" s="30">
        <f t="shared" si="130"/>
        <v>5400</v>
      </c>
      <c r="H2106" s="30">
        <f t="shared" si="131"/>
        <v>8100</v>
      </c>
      <c r="I2106" s="212"/>
      <c r="J2106" s="212"/>
      <c r="K2106" s="212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</row>
    <row r="2107" spans="1:67" s="149" customFormat="1" ht="15.75" customHeight="1">
      <c r="A2107" s="36">
        <v>2015</v>
      </c>
      <c r="B2107" s="28" t="s">
        <v>3437</v>
      </c>
      <c r="C2107" s="29" t="s">
        <v>3438</v>
      </c>
      <c r="D2107" s="28" t="s">
        <v>271</v>
      </c>
      <c r="E2107" s="30">
        <v>1</v>
      </c>
      <c r="F2107" s="30">
        <v>4500</v>
      </c>
      <c r="G2107" s="30">
        <f t="shared" si="130"/>
        <v>5400</v>
      </c>
      <c r="H2107" s="30">
        <f t="shared" si="131"/>
        <v>8100</v>
      </c>
      <c r="I2107" s="212"/>
      <c r="J2107" s="212"/>
      <c r="K2107" s="212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</row>
    <row r="2108" spans="1:67" s="149" customFormat="1" ht="15.75" customHeight="1">
      <c r="A2108" s="36">
        <v>2016</v>
      </c>
      <c r="B2108" s="28" t="s">
        <v>3439</v>
      </c>
      <c r="C2108" s="29" t="s">
        <v>3440</v>
      </c>
      <c r="D2108" s="28" t="s">
        <v>271</v>
      </c>
      <c r="E2108" s="30">
        <v>1</v>
      </c>
      <c r="F2108" s="30">
        <v>3000</v>
      </c>
      <c r="G2108" s="30">
        <f t="shared" si="130"/>
        <v>3600</v>
      </c>
      <c r="H2108" s="30">
        <f t="shared" si="131"/>
        <v>5400</v>
      </c>
      <c r="I2108" s="212"/>
      <c r="J2108" s="212"/>
      <c r="K2108" s="212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</row>
    <row r="2109" spans="1:67" s="149" customFormat="1" ht="15.75" customHeight="1">
      <c r="A2109" s="36">
        <v>2017</v>
      </c>
      <c r="B2109" s="28" t="s">
        <v>3441</v>
      </c>
      <c r="C2109" s="29" t="s">
        <v>3442</v>
      </c>
      <c r="D2109" s="28" t="s">
        <v>271</v>
      </c>
      <c r="E2109" s="30">
        <v>1</v>
      </c>
      <c r="F2109" s="30">
        <v>3000</v>
      </c>
      <c r="G2109" s="30">
        <f t="shared" si="130"/>
        <v>3600</v>
      </c>
      <c r="H2109" s="30">
        <f t="shared" si="131"/>
        <v>5400</v>
      </c>
      <c r="I2109" s="212"/>
      <c r="J2109" s="212"/>
      <c r="K2109" s="212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</row>
    <row r="2110" spans="1:67" s="149" customFormat="1" ht="15.75" customHeight="1">
      <c r="A2110" s="36">
        <v>2018</v>
      </c>
      <c r="B2110" s="28" t="s">
        <v>3443</v>
      </c>
      <c r="C2110" s="29" t="s">
        <v>3444</v>
      </c>
      <c r="D2110" s="28" t="s">
        <v>271</v>
      </c>
      <c r="E2110" s="30">
        <v>1</v>
      </c>
      <c r="F2110" s="30">
        <v>7000</v>
      </c>
      <c r="G2110" s="30">
        <f t="shared" si="130"/>
        <v>8400</v>
      </c>
      <c r="H2110" s="30">
        <f t="shared" si="131"/>
        <v>12600</v>
      </c>
      <c r="I2110" s="212"/>
      <c r="J2110" s="212"/>
      <c r="K2110" s="212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</row>
    <row r="2111" spans="1:67" s="149" customFormat="1" ht="15.75" customHeight="1">
      <c r="A2111" s="36">
        <v>2019</v>
      </c>
      <c r="B2111" s="28" t="s">
        <v>3445</v>
      </c>
      <c r="C2111" s="29" t="s">
        <v>3446</v>
      </c>
      <c r="D2111" s="28" t="s">
        <v>271</v>
      </c>
      <c r="E2111" s="30">
        <v>1</v>
      </c>
      <c r="F2111" s="30">
        <v>6500</v>
      </c>
      <c r="G2111" s="30">
        <f t="shared" si="130"/>
        <v>7800</v>
      </c>
      <c r="H2111" s="30">
        <f t="shared" si="131"/>
        <v>11700</v>
      </c>
      <c r="I2111" s="212"/>
      <c r="J2111" s="212"/>
      <c r="K2111" s="212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</row>
    <row r="2112" spans="1:67" s="149" customFormat="1" ht="15.75" customHeight="1">
      <c r="A2112" s="36">
        <v>2020</v>
      </c>
      <c r="B2112" s="28" t="s">
        <v>3447</v>
      </c>
      <c r="C2112" s="29" t="s">
        <v>3448</v>
      </c>
      <c r="D2112" s="28" t="s">
        <v>271</v>
      </c>
      <c r="E2112" s="30">
        <v>1</v>
      </c>
      <c r="F2112" s="30">
        <v>6500</v>
      </c>
      <c r="G2112" s="30">
        <f t="shared" si="130"/>
        <v>7800</v>
      </c>
      <c r="H2112" s="30">
        <f t="shared" si="131"/>
        <v>11700</v>
      </c>
      <c r="I2112" s="212"/>
      <c r="J2112" s="212"/>
      <c r="K2112" s="212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</row>
    <row r="2113" spans="1:67" ht="15.75" customHeight="1">
      <c r="A2113" s="36">
        <v>2021</v>
      </c>
      <c r="B2113" s="28" t="s">
        <v>3449</v>
      </c>
      <c r="C2113" s="29" t="s">
        <v>3450</v>
      </c>
      <c r="D2113" s="28" t="s">
        <v>271</v>
      </c>
      <c r="E2113" s="30">
        <v>1</v>
      </c>
      <c r="F2113" s="30">
        <v>5000</v>
      </c>
      <c r="G2113" s="30">
        <f t="shared" si="130"/>
        <v>6000</v>
      </c>
      <c r="H2113" s="30">
        <f t="shared" si="131"/>
        <v>9000</v>
      </c>
      <c r="I2113" s="212"/>
      <c r="J2113" s="212"/>
      <c r="K2113" s="212"/>
    </row>
    <row r="2114" spans="1:67" ht="15.75" customHeight="1">
      <c r="A2114" s="36">
        <v>2022</v>
      </c>
      <c r="B2114" s="28" t="s">
        <v>3451</v>
      </c>
      <c r="C2114" s="29" t="s">
        <v>3452</v>
      </c>
      <c r="D2114" s="28" t="s">
        <v>271</v>
      </c>
      <c r="E2114" s="30">
        <v>1</v>
      </c>
      <c r="F2114" s="30">
        <v>5000</v>
      </c>
      <c r="G2114" s="30">
        <f t="shared" si="130"/>
        <v>6000</v>
      </c>
      <c r="H2114" s="30">
        <f t="shared" si="131"/>
        <v>9000</v>
      </c>
      <c r="I2114" s="212"/>
      <c r="J2114" s="212"/>
      <c r="K2114" s="212"/>
    </row>
    <row r="2115" spans="1:67" s="149" customFormat="1" ht="15.75" customHeight="1">
      <c r="A2115" s="36">
        <v>2023</v>
      </c>
      <c r="B2115" s="28" t="s">
        <v>3453</v>
      </c>
      <c r="C2115" s="29" t="s">
        <v>3454</v>
      </c>
      <c r="D2115" s="28" t="s">
        <v>271</v>
      </c>
      <c r="E2115" s="30">
        <v>1</v>
      </c>
      <c r="F2115" s="30">
        <v>10000</v>
      </c>
      <c r="G2115" s="30">
        <f t="shared" si="130"/>
        <v>12000</v>
      </c>
      <c r="H2115" s="30">
        <f t="shared" si="131"/>
        <v>18000</v>
      </c>
      <c r="I2115" s="212"/>
      <c r="J2115" s="212"/>
      <c r="K2115" s="212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</row>
    <row r="2116" spans="1:67" s="149" customFormat="1" ht="15.75" customHeight="1">
      <c r="A2116" s="36">
        <v>2024</v>
      </c>
      <c r="B2116" s="28" t="s">
        <v>3455</v>
      </c>
      <c r="C2116" s="29" t="s">
        <v>3456</v>
      </c>
      <c r="D2116" s="28" t="s">
        <v>271</v>
      </c>
      <c r="E2116" s="30">
        <v>1</v>
      </c>
      <c r="F2116" s="30">
        <v>8000</v>
      </c>
      <c r="G2116" s="30">
        <f t="shared" si="130"/>
        <v>9600</v>
      </c>
      <c r="H2116" s="30">
        <f t="shared" si="131"/>
        <v>14400</v>
      </c>
      <c r="I2116" s="212"/>
      <c r="J2116" s="212"/>
      <c r="K2116" s="212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</row>
    <row r="2117" spans="1:67" s="149" customFormat="1" ht="15.75" customHeight="1">
      <c r="A2117" s="36">
        <v>2025</v>
      </c>
      <c r="B2117" s="28" t="s">
        <v>3457</v>
      </c>
      <c r="C2117" s="29" t="s">
        <v>3458</v>
      </c>
      <c r="D2117" s="28" t="s">
        <v>271</v>
      </c>
      <c r="E2117" s="30">
        <v>1</v>
      </c>
      <c r="F2117" s="30">
        <v>7000</v>
      </c>
      <c r="G2117" s="30">
        <f t="shared" si="130"/>
        <v>8400</v>
      </c>
      <c r="H2117" s="30">
        <f t="shared" si="131"/>
        <v>12600</v>
      </c>
      <c r="I2117" s="212"/>
      <c r="J2117" s="212"/>
      <c r="K2117" s="212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</row>
    <row r="2118" spans="1:67" ht="15.75" customHeight="1">
      <c r="A2118" s="36">
        <v>2026</v>
      </c>
      <c r="B2118" s="28" t="s">
        <v>3459</v>
      </c>
      <c r="C2118" s="29" t="s">
        <v>3460</v>
      </c>
      <c r="D2118" s="28" t="s">
        <v>271</v>
      </c>
      <c r="E2118" s="30">
        <v>1</v>
      </c>
      <c r="F2118" s="30">
        <v>6000</v>
      </c>
      <c r="G2118" s="30">
        <f t="shared" si="130"/>
        <v>7200</v>
      </c>
      <c r="H2118" s="30">
        <f t="shared" si="131"/>
        <v>10800</v>
      </c>
      <c r="I2118" s="212"/>
      <c r="J2118" s="212"/>
      <c r="K2118" s="212"/>
    </row>
    <row r="2119" spans="1:67" s="149" customFormat="1" ht="15.75" customHeight="1">
      <c r="A2119" s="36">
        <v>2027</v>
      </c>
      <c r="B2119" s="28" t="s">
        <v>3461</v>
      </c>
      <c r="C2119" s="29" t="s">
        <v>3462</v>
      </c>
      <c r="D2119" s="28" t="s">
        <v>271</v>
      </c>
      <c r="E2119" s="30">
        <v>1</v>
      </c>
      <c r="F2119" s="30">
        <v>9000</v>
      </c>
      <c r="G2119" s="30">
        <f t="shared" si="130"/>
        <v>10800</v>
      </c>
      <c r="H2119" s="30">
        <f t="shared" si="131"/>
        <v>16200</v>
      </c>
      <c r="I2119" s="212"/>
      <c r="J2119" s="212"/>
      <c r="K2119" s="212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</row>
    <row r="2120" spans="1:67" s="149" customFormat="1" ht="15.75" customHeight="1">
      <c r="A2120" s="36">
        <v>2028</v>
      </c>
      <c r="B2120" s="28" t="s">
        <v>3463</v>
      </c>
      <c r="C2120" s="29" t="s">
        <v>3464</v>
      </c>
      <c r="D2120" s="28" t="s">
        <v>271</v>
      </c>
      <c r="E2120" s="30">
        <v>1</v>
      </c>
      <c r="F2120" s="30">
        <v>8000</v>
      </c>
      <c r="G2120" s="30">
        <f t="shared" si="130"/>
        <v>9600</v>
      </c>
      <c r="H2120" s="30">
        <f t="shared" si="131"/>
        <v>14400</v>
      </c>
      <c r="I2120" s="212"/>
      <c r="J2120" s="212"/>
      <c r="K2120" s="212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</row>
    <row r="2121" spans="1:67" s="149" customFormat="1" ht="15.75" customHeight="1">
      <c r="A2121" s="36">
        <v>2029</v>
      </c>
      <c r="B2121" s="28" t="s">
        <v>3465</v>
      </c>
      <c r="C2121" s="29" t="s">
        <v>3466</v>
      </c>
      <c r="D2121" s="28" t="s">
        <v>271</v>
      </c>
      <c r="E2121" s="30">
        <v>1</v>
      </c>
      <c r="F2121" s="30">
        <v>10000</v>
      </c>
      <c r="G2121" s="30">
        <f t="shared" si="130"/>
        <v>12000</v>
      </c>
      <c r="H2121" s="30">
        <f t="shared" si="131"/>
        <v>18000</v>
      </c>
      <c r="I2121" s="212"/>
      <c r="J2121" s="212"/>
      <c r="K2121" s="212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</row>
    <row r="2122" spans="1:67" s="149" customFormat="1" ht="15.75" customHeight="1">
      <c r="A2122" s="36">
        <v>2030</v>
      </c>
      <c r="B2122" s="28" t="s">
        <v>3467</v>
      </c>
      <c r="C2122" s="29" t="s">
        <v>3468</v>
      </c>
      <c r="D2122" s="28" t="s">
        <v>271</v>
      </c>
      <c r="E2122" s="30">
        <v>1</v>
      </c>
      <c r="F2122" s="30">
        <v>8000</v>
      </c>
      <c r="G2122" s="30">
        <f t="shared" si="130"/>
        <v>9600</v>
      </c>
      <c r="H2122" s="30">
        <f t="shared" si="131"/>
        <v>14400</v>
      </c>
      <c r="I2122" s="212"/>
      <c r="J2122" s="212"/>
      <c r="K2122" s="212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</row>
    <row r="2123" spans="1:67" s="125" customFormat="1" ht="15.75" customHeight="1">
      <c r="A2123" s="36">
        <v>2031</v>
      </c>
      <c r="B2123" s="28" t="s">
        <v>3469</v>
      </c>
      <c r="C2123" s="29" t="s">
        <v>7532</v>
      </c>
      <c r="D2123" s="28" t="s">
        <v>271</v>
      </c>
      <c r="E2123" s="30">
        <v>1</v>
      </c>
      <c r="F2123" s="30">
        <v>9000</v>
      </c>
      <c r="G2123" s="30">
        <f t="shared" si="130"/>
        <v>10800</v>
      </c>
      <c r="H2123" s="30">
        <f t="shared" si="131"/>
        <v>16200</v>
      </c>
      <c r="I2123" s="212"/>
      <c r="J2123" s="212"/>
      <c r="K2123" s="212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</row>
    <row r="2124" spans="1:67" ht="15.75" customHeight="1">
      <c r="A2124" s="36">
        <v>2032</v>
      </c>
      <c r="B2124" s="28" t="s">
        <v>3470</v>
      </c>
      <c r="C2124" s="29" t="s">
        <v>3471</v>
      </c>
      <c r="D2124" s="28" t="s">
        <v>271</v>
      </c>
      <c r="E2124" s="30">
        <v>1</v>
      </c>
      <c r="F2124" s="30">
        <v>15750</v>
      </c>
      <c r="G2124" s="30">
        <f t="shared" si="130"/>
        <v>18900</v>
      </c>
      <c r="H2124" s="30">
        <f t="shared" si="131"/>
        <v>28400</v>
      </c>
      <c r="I2124" s="212"/>
      <c r="J2124" s="212"/>
      <c r="K2124" s="212"/>
    </row>
    <row r="2125" spans="1:67" ht="15.75" customHeight="1">
      <c r="A2125" s="36">
        <v>2033</v>
      </c>
      <c r="B2125" s="28" t="s">
        <v>3472</v>
      </c>
      <c r="C2125" s="29" t="s">
        <v>3473</v>
      </c>
      <c r="D2125" s="28" t="s">
        <v>271</v>
      </c>
      <c r="E2125" s="30">
        <v>1</v>
      </c>
      <c r="F2125" s="30">
        <v>3150</v>
      </c>
      <c r="G2125" s="30">
        <f t="shared" si="130"/>
        <v>3800</v>
      </c>
      <c r="H2125" s="30">
        <f t="shared" si="131"/>
        <v>5700</v>
      </c>
      <c r="I2125" s="212"/>
      <c r="J2125" s="212"/>
      <c r="K2125" s="212"/>
    </row>
    <row r="2126" spans="1:67" ht="15.75" customHeight="1">
      <c r="A2126" s="36">
        <v>2034</v>
      </c>
      <c r="B2126" s="28" t="s">
        <v>3474</v>
      </c>
      <c r="C2126" s="29" t="s">
        <v>3475</v>
      </c>
      <c r="D2126" s="28" t="s">
        <v>271</v>
      </c>
      <c r="E2126" s="30">
        <v>1</v>
      </c>
      <c r="F2126" s="30">
        <v>4000</v>
      </c>
      <c r="G2126" s="30">
        <f t="shared" si="130"/>
        <v>4800</v>
      </c>
      <c r="H2126" s="30">
        <f t="shared" si="131"/>
        <v>7200</v>
      </c>
      <c r="I2126" s="212"/>
      <c r="J2126" s="212"/>
      <c r="K2126" s="212"/>
    </row>
    <row r="2127" spans="1:67" ht="15.75" customHeight="1">
      <c r="A2127" s="36">
        <v>2035</v>
      </c>
      <c r="B2127" s="28" t="s">
        <v>3476</v>
      </c>
      <c r="C2127" s="29" t="s">
        <v>3477</v>
      </c>
      <c r="D2127" s="28" t="s">
        <v>271</v>
      </c>
      <c r="E2127" s="30">
        <v>1</v>
      </c>
      <c r="F2127" s="30">
        <v>4000</v>
      </c>
      <c r="G2127" s="30">
        <f t="shared" si="130"/>
        <v>4800</v>
      </c>
      <c r="H2127" s="30">
        <f t="shared" si="131"/>
        <v>7200</v>
      </c>
      <c r="I2127" s="212"/>
      <c r="J2127" s="212"/>
      <c r="K2127" s="212"/>
    </row>
    <row r="2128" spans="1:67" s="149" customFormat="1" ht="15.75" customHeight="1">
      <c r="A2128" s="36">
        <v>2036</v>
      </c>
      <c r="B2128" s="28" t="s">
        <v>3478</v>
      </c>
      <c r="C2128" s="29" t="s">
        <v>3479</v>
      </c>
      <c r="D2128" s="28" t="s">
        <v>271</v>
      </c>
      <c r="E2128" s="30">
        <v>1</v>
      </c>
      <c r="F2128" s="30">
        <v>8000</v>
      </c>
      <c r="G2128" s="30">
        <f t="shared" si="130"/>
        <v>9600</v>
      </c>
      <c r="H2128" s="30">
        <f t="shared" si="131"/>
        <v>14400</v>
      </c>
      <c r="I2128" s="212"/>
      <c r="J2128" s="212"/>
      <c r="K2128" s="212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</row>
    <row r="2129" spans="1:67" s="149" customFormat="1" ht="15.75" customHeight="1">
      <c r="A2129" s="36">
        <v>2037</v>
      </c>
      <c r="B2129" s="28" t="s">
        <v>3480</v>
      </c>
      <c r="C2129" s="29" t="s">
        <v>3481</v>
      </c>
      <c r="D2129" s="28" t="s">
        <v>271</v>
      </c>
      <c r="E2129" s="30">
        <v>1</v>
      </c>
      <c r="F2129" s="30">
        <v>8000</v>
      </c>
      <c r="G2129" s="30">
        <f t="shared" si="130"/>
        <v>9600</v>
      </c>
      <c r="H2129" s="30">
        <f t="shared" si="131"/>
        <v>14400</v>
      </c>
      <c r="I2129" s="212"/>
      <c r="J2129" s="212"/>
      <c r="K2129" s="212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</row>
    <row r="2130" spans="1:67" s="149" customFormat="1" ht="15.75" customHeight="1">
      <c r="A2130" s="36">
        <v>2038</v>
      </c>
      <c r="B2130" s="28" t="s">
        <v>3482</v>
      </c>
      <c r="C2130" s="29" t="s">
        <v>3483</v>
      </c>
      <c r="D2130" s="28" t="s">
        <v>271</v>
      </c>
      <c r="E2130" s="30">
        <v>1</v>
      </c>
      <c r="F2130" s="30">
        <v>8000</v>
      </c>
      <c r="G2130" s="30">
        <f t="shared" si="130"/>
        <v>9600</v>
      </c>
      <c r="H2130" s="30">
        <f t="shared" si="131"/>
        <v>14400</v>
      </c>
      <c r="I2130" s="212"/>
      <c r="J2130" s="212"/>
      <c r="K2130" s="212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</row>
    <row r="2131" spans="1:67" s="149" customFormat="1" ht="15.75" customHeight="1">
      <c r="A2131" s="36">
        <v>2039</v>
      </c>
      <c r="B2131" s="28" t="s">
        <v>3484</v>
      </c>
      <c r="C2131" s="29" t="s">
        <v>3485</v>
      </c>
      <c r="D2131" s="28" t="s">
        <v>271</v>
      </c>
      <c r="E2131" s="30">
        <v>1</v>
      </c>
      <c r="F2131" s="30">
        <v>8000</v>
      </c>
      <c r="G2131" s="30">
        <f t="shared" si="130"/>
        <v>9600</v>
      </c>
      <c r="H2131" s="30">
        <f t="shared" si="131"/>
        <v>14400</v>
      </c>
      <c r="I2131" s="212"/>
      <c r="J2131" s="212"/>
      <c r="K2131" s="212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</row>
    <row r="2132" spans="1:67" s="149" customFormat="1" ht="15.75" customHeight="1">
      <c r="A2132" s="36">
        <v>2040</v>
      </c>
      <c r="B2132" s="28" t="s">
        <v>3486</v>
      </c>
      <c r="C2132" s="29" t="s">
        <v>3487</v>
      </c>
      <c r="D2132" s="28" t="s">
        <v>271</v>
      </c>
      <c r="E2132" s="30">
        <v>1</v>
      </c>
      <c r="F2132" s="30">
        <v>8000</v>
      </c>
      <c r="G2132" s="30">
        <f t="shared" si="130"/>
        <v>9600</v>
      </c>
      <c r="H2132" s="30">
        <f t="shared" si="131"/>
        <v>14400</v>
      </c>
      <c r="I2132" s="212"/>
      <c r="J2132" s="212"/>
      <c r="K2132" s="212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</row>
    <row r="2133" spans="1:67" s="149" customFormat="1" ht="15.75" customHeight="1">
      <c r="A2133" s="36">
        <v>2041</v>
      </c>
      <c r="B2133" s="28" t="s">
        <v>3488</v>
      </c>
      <c r="C2133" s="29" t="s">
        <v>3489</v>
      </c>
      <c r="D2133" s="28" t="s">
        <v>271</v>
      </c>
      <c r="E2133" s="30">
        <v>1</v>
      </c>
      <c r="F2133" s="30">
        <v>8000</v>
      </c>
      <c r="G2133" s="30">
        <f t="shared" si="130"/>
        <v>9600</v>
      </c>
      <c r="H2133" s="30">
        <f t="shared" si="131"/>
        <v>14400</v>
      </c>
      <c r="I2133" s="212"/>
      <c r="J2133" s="212"/>
      <c r="K2133" s="212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</row>
    <row r="2134" spans="1:67" s="149" customFormat="1" ht="15.75" customHeight="1">
      <c r="A2134" s="36">
        <v>2042</v>
      </c>
      <c r="B2134" s="28" t="s">
        <v>3490</v>
      </c>
      <c r="C2134" s="29" t="s">
        <v>3491</v>
      </c>
      <c r="D2134" s="28" t="s">
        <v>271</v>
      </c>
      <c r="E2134" s="30">
        <v>1</v>
      </c>
      <c r="F2134" s="30">
        <v>8000</v>
      </c>
      <c r="G2134" s="30">
        <f t="shared" si="130"/>
        <v>9600</v>
      </c>
      <c r="H2134" s="30">
        <f t="shared" si="131"/>
        <v>14400</v>
      </c>
      <c r="I2134" s="212"/>
      <c r="J2134" s="212"/>
      <c r="K2134" s="212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</row>
    <row r="2135" spans="1:67" s="149" customFormat="1" ht="15.75" customHeight="1">
      <c r="A2135" s="36">
        <v>2043</v>
      </c>
      <c r="B2135" s="28" t="s">
        <v>3492</v>
      </c>
      <c r="C2135" s="29" t="s">
        <v>3493</v>
      </c>
      <c r="D2135" s="28" t="s">
        <v>271</v>
      </c>
      <c r="E2135" s="30">
        <v>1</v>
      </c>
      <c r="F2135" s="30">
        <v>8000</v>
      </c>
      <c r="G2135" s="30">
        <f t="shared" si="130"/>
        <v>9600</v>
      </c>
      <c r="H2135" s="30">
        <f t="shared" si="131"/>
        <v>14400</v>
      </c>
      <c r="I2135" s="212"/>
      <c r="J2135" s="212"/>
      <c r="K2135" s="212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</row>
    <row r="2136" spans="1:67" s="149" customFormat="1" ht="15.75" customHeight="1">
      <c r="A2136" s="36">
        <v>2044</v>
      </c>
      <c r="B2136" s="28" t="s">
        <v>3494</v>
      </c>
      <c r="C2136" s="29" t="s">
        <v>3495</v>
      </c>
      <c r="D2136" s="28" t="s">
        <v>271</v>
      </c>
      <c r="E2136" s="30">
        <v>1</v>
      </c>
      <c r="F2136" s="30">
        <v>7000</v>
      </c>
      <c r="G2136" s="30">
        <f t="shared" si="130"/>
        <v>8400</v>
      </c>
      <c r="H2136" s="30">
        <f t="shared" si="131"/>
        <v>12600</v>
      </c>
      <c r="I2136" s="212"/>
      <c r="J2136" s="212"/>
      <c r="K2136" s="212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</row>
    <row r="2137" spans="1:67" s="149" customFormat="1" ht="31">
      <c r="A2137" s="36">
        <v>2045</v>
      </c>
      <c r="B2137" s="28" t="s">
        <v>3496</v>
      </c>
      <c r="C2137" s="29" t="s">
        <v>3497</v>
      </c>
      <c r="D2137" s="28" t="s">
        <v>271</v>
      </c>
      <c r="E2137" s="30">
        <v>1</v>
      </c>
      <c r="F2137" s="30">
        <v>8000</v>
      </c>
      <c r="G2137" s="30">
        <f t="shared" si="130"/>
        <v>9600</v>
      </c>
      <c r="H2137" s="30">
        <f t="shared" si="131"/>
        <v>14400</v>
      </c>
      <c r="I2137" s="212"/>
      <c r="J2137" s="212"/>
      <c r="K2137" s="212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</row>
    <row r="2138" spans="1:67" s="149" customFormat="1" ht="15.75" customHeight="1">
      <c r="A2138" s="36">
        <v>2046</v>
      </c>
      <c r="B2138" s="28" t="s">
        <v>3498</v>
      </c>
      <c r="C2138" s="29" t="s">
        <v>3499</v>
      </c>
      <c r="D2138" s="28" t="s">
        <v>271</v>
      </c>
      <c r="E2138" s="30">
        <v>1</v>
      </c>
      <c r="F2138" s="30">
        <v>8000</v>
      </c>
      <c r="G2138" s="30">
        <f t="shared" si="130"/>
        <v>9600</v>
      </c>
      <c r="H2138" s="30">
        <f t="shared" si="131"/>
        <v>14400</v>
      </c>
      <c r="I2138" s="212"/>
      <c r="J2138" s="212"/>
      <c r="K2138" s="212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</row>
    <row r="2139" spans="1:67" s="149" customFormat="1" ht="15.75" customHeight="1">
      <c r="A2139" s="36">
        <v>2047</v>
      </c>
      <c r="B2139" s="28" t="s">
        <v>3500</v>
      </c>
      <c r="C2139" s="29" t="s">
        <v>3501</v>
      </c>
      <c r="D2139" s="28" t="s">
        <v>271</v>
      </c>
      <c r="E2139" s="30">
        <v>1</v>
      </c>
      <c r="F2139" s="30">
        <v>7000</v>
      </c>
      <c r="G2139" s="30">
        <f t="shared" si="130"/>
        <v>8400</v>
      </c>
      <c r="H2139" s="30">
        <f t="shared" si="131"/>
        <v>12600</v>
      </c>
      <c r="I2139" s="212"/>
      <c r="J2139" s="212"/>
      <c r="K2139" s="212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</row>
    <row r="2140" spans="1:67" s="149" customFormat="1" ht="15.75" customHeight="1">
      <c r="A2140" s="36">
        <v>2048</v>
      </c>
      <c r="B2140" s="28" t="s">
        <v>3502</v>
      </c>
      <c r="C2140" s="29" t="s">
        <v>3503</v>
      </c>
      <c r="D2140" s="28" t="s">
        <v>271</v>
      </c>
      <c r="E2140" s="30">
        <v>1</v>
      </c>
      <c r="F2140" s="30">
        <v>7000</v>
      </c>
      <c r="G2140" s="30">
        <f t="shared" si="130"/>
        <v>8400</v>
      </c>
      <c r="H2140" s="30">
        <f t="shared" si="131"/>
        <v>12600</v>
      </c>
      <c r="I2140" s="212"/>
      <c r="J2140" s="212"/>
      <c r="K2140" s="212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</row>
    <row r="2141" spans="1:67" s="149" customFormat="1" ht="15.75" customHeight="1">
      <c r="A2141" s="36">
        <v>2049</v>
      </c>
      <c r="B2141" s="28" t="s">
        <v>3504</v>
      </c>
      <c r="C2141" s="29" t="s">
        <v>3505</v>
      </c>
      <c r="D2141" s="28" t="s">
        <v>271</v>
      </c>
      <c r="E2141" s="30">
        <v>1</v>
      </c>
      <c r="F2141" s="30">
        <v>5000</v>
      </c>
      <c r="G2141" s="30">
        <f t="shared" si="130"/>
        <v>6000</v>
      </c>
      <c r="H2141" s="30">
        <f t="shared" si="131"/>
        <v>9000</v>
      </c>
      <c r="I2141" s="212"/>
      <c r="J2141" s="212"/>
      <c r="K2141" s="212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</row>
    <row r="2142" spans="1:67" s="149" customFormat="1" ht="15.75" customHeight="1">
      <c r="A2142" s="36">
        <v>2050</v>
      </c>
      <c r="B2142" s="28" t="s">
        <v>3506</v>
      </c>
      <c r="C2142" s="29" t="s">
        <v>3507</v>
      </c>
      <c r="D2142" s="28" t="s">
        <v>271</v>
      </c>
      <c r="E2142" s="30">
        <v>1</v>
      </c>
      <c r="F2142" s="30">
        <v>8000</v>
      </c>
      <c r="G2142" s="30">
        <f t="shared" si="130"/>
        <v>9600</v>
      </c>
      <c r="H2142" s="30">
        <f t="shared" si="131"/>
        <v>14400</v>
      </c>
      <c r="I2142" s="212"/>
      <c r="J2142" s="212"/>
      <c r="K2142" s="212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</row>
    <row r="2143" spans="1:67" s="149" customFormat="1" ht="15.75" customHeight="1">
      <c r="A2143" s="36">
        <v>2051</v>
      </c>
      <c r="B2143" s="28" t="s">
        <v>3508</v>
      </c>
      <c r="C2143" s="29" t="s">
        <v>3509</v>
      </c>
      <c r="D2143" s="28" t="s">
        <v>271</v>
      </c>
      <c r="E2143" s="30">
        <v>1</v>
      </c>
      <c r="F2143" s="30">
        <v>8000</v>
      </c>
      <c r="G2143" s="30">
        <f t="shared" si="130"/>
        <v>9600</v>
      </c>
      <c r="H2143" s="30">
        <f t="shared" si="131"/>
        <v>14400</v>
      </c>
      <c r="I2143" s="212"/>
      <c r="J2143" s="212"/>
      <c r="K2143" s="212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</row>
    <row r="2144" spans="1:67" ht="15.75" customHeight="1">
      <c r="A2144" s="36">
        <v>2052</v>
      </c>
      <c r="B2144" s="28" t="s">
        <v>3510</v>
      </c>
      <c r="C2144" s="29" t="s">
        <v>3511</v>
      </c>
      <c r="D2144" s="28" t="s">
        <v>271</v>
      </c>
      <c r="E2144" s="30">
        <v>1</v>
      </c>
      <c r="F2144" s="30">
        <v>8000</v>
      </c>
      <c r="G2144" s="30">
        <f t="shared" si="130"/>
        <v>9600</v>
      </c>
      <c r="H2144" s="30">
        <f t="shared" si="131"/>
        <v>14400</v>
      </c>
      <c r="I2144" s="212"/>
      <c r="J2144" s="212"/>
      <c r="K2144" s="212"/>
    </row>
    <row r="2145" spans="1:67" s="117" customFormat="1" ht="15.75" customHeight="1" outlineLevel="1">
      <c r="A2145" s="36">
        <v>2053</v>
      </c>
      <c r="B2145" s="28" t="s">
        <v>537</v>
      </c>
      <c r="C2145" s="29" t="s">
        <v>538</v>
      </c>
      <c r="D2145" s="28" t="s">
        <v>271</v>
      </c>
      <c r="E2145" s="30">
        <v>1</v>
      </c>
      <c r="F2145" s="30">
        <v>8000</v>
      </c>
      <c r="G2145" s="30">
        <f t="shared" si="130"/>
        <v>9600</v>
      </c>
      <c r="H2145" s="30">
        <f t="shared" si="131"/>
        <v>14400</v>
      </c>
      <c r="I2145" s="212"/>
      <c r="J2145" s="212"/>
      <c r="K2145" s="212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</row>
    <row r="2146" spans="1:67" ht="15.75" customHeight="1">
      <c r="A2146" s="36">
        <v>2054</v>
      </c>
      <c r="B2146" s="28" t="s">
        <v>3512</v>
      </c>
      <c r="C2146" s="29" t="s">
        <v>3513</v>
      </c>
      <c r="D2146" s="28" t="s">
        <v>271</v>
      </c>
      <c r="E2146" s="30">
        <v>1</v>
      </c>
      <c r="F2146" s="30">
        <v>8000</v>
      </c>
      <c r="G2146" s="30">
        <f t="shared" si="130"/>
        <v>9600</v>
      </c>
      <c r="H2146" s="30">
        <f t="shared" si="131"/>
        <v>14400</v>
      </c>
      <c r="I2146" s="212"/>
      <c r="J2146" s="212"/>
      <c r="K2146" s="212"/>
    </row>
    <row r="2147" spans="1:67" ht="15.75" customHeight="1">
      <c r="A2147" s="36">
        <v>2055</v>
      </c>
      <c r="B2147" s="28" t="s">
        <v>3514</v>
      </c>
      <c r="C2147" s="29" t="s">
        <v>3515</v>
      </c>
      <c r="D2147" s="28" t="s">
        <v>271</v>
      </c>
      <c r="E2147" s="30">
        <v>1</v>
      </c>
      <c r="F2147" s="30">
        <v>8000</v>
      </c>
      <c r="G2147" s="30">
        <f t="shared" si="130"/>
        <v>9600</v>
      </c>
      <c r="H2147" s="30">
        <f t="shared" si="131"/>
        <v>14400</v>
      </c>
      <c r="I2147" s="212"/>
      <c r="J2147" s="212"/>
      <c r="K2147" s="212"/>
    </row>
    <row r="2148" spans="1:67" s="149" customFormat="1" ht="15.75" customHeight="1">
      <c r="A2148" s="36">
        <v>2056</v>
      </c>
      <c r="B2148" s="28" t="s">
        <v>3516</v>
      </c>
      <c r="C2148" s="29" t="s">
        <v>3517</v>
      </c>
      <c r="D2148" s="28" t="s">
        <v>271</v>
      </c>
      <c r="E2148" s="30">
        <v>1</v>
      </c>
      <c r="F2148" s="30">
        <v>6000</v>
      </c>
      <c r="G2148" s="30">
        <f t="shared" si="130"/>
        <v>7200</v>
      </c>
      <c r="H2148" s="30">
        <f t="shared" si="131"/>
        <v>10800</v>
      </c>
      <c r="I2148" s="212"/>
      <c r="J2148" s="212"/>
      <c r="K2148" s="212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</row>
    <row r="2149" spans="1:67" s="149" customFormat="1" ht="15.75" customHeight="1">
      <c r="A2149" s="36">
        <v>2057</v>
      </c>
      <c r="B2149" s="28" t="s">
        <v>3518</v>
      </c>
      <c r="C2149" s="29" t="s">
        <v>3519</v>
      </c>
      <c r="D2149" s="28" t="s">
        <v>271</v>
      </c>
      <c r="E2149" s="30">
        <v>1</v>
      </c>
      <c r="F2149" s="30">
        <v>6000</v>
      </c>
      <c r="G2149" s="30">
        <f t="shared" si="130"/>
        <v>7200</v>
      </c>
      <c r="H2149" s="30">
        <f t="shared" si="131"/>
        <v>10800</v>
      </c>
      <c r="I2149" s="212"/>
      <c r="J2149" s="212"/>
      <c r="K2149" s="212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</row>
    <row r="2150" spans="1:67" ht="15.75" customHeight="1">
      <c r="A2150" s="36">
        <v>2058</v>
      </c>
      <c r="B2150" s="28" t="s">
        <v>3520</v>
      </c>
      <c r="C2150" s="29" t="s">
        <v>3521</v>
      </c>
      <c r="D2150" s="28" t="s">
        <v>271</v>
      </c>
      <c r="E2150" s="30">
        <v>1</v>
      </c>
      <c r="F2150" s="30">
        <v>6000</v>
      </c>
      <c r="G2150" s="30">
        <f t="shared" si="130"/>
        <v>7200</v>
      </c>
      <c r="H2150" s="30">
        <f t="shared" si="131"/>
        <v>10800</v>
      </c>
      <c r="I2150" s="212"/>
      <c r="J2150" s="212"/>
      <c r="K2150" s="212"/>
    </row>
    <row r="2151" spans="1:67" ht="15.75" customHeight="1">
      <c r="A2151" s="36">
        <v>2059</v>
      </c>
      <c r="B2151" s="28" t="s">
        <v>1031</v>
      </c>
      <c r="C2151" s="29" t="s">
        <v>1032</v>
      </c>
      <c r="D2151" s="28" t="s">
        <v>271</v>
      </c>
      <c r="E2151" s="30">
        <v>1</v>
      </c>
      <c r="F2151" s="30">
        <v>6000</v>
      </c>
      <c r="G2151" s="30">
        <f t="shared" si="130"/>
        <v>7200</v>
      </c>
      <c r="H2151" s="30">
        <f t="shared" si="131"/>
        <v>10800</v>
      </c>
      <c r="I2151" s="212"/>
      <c r="J2151" s="212"/>
      <c r="K2151" s="212"/>
    </row>
    <row r="2152" spans="1:67" ht="15.75" customHeight="1">
      <c r="A2152" s="36">
        <v>2060</v>
      </c>
      <c r="B2152" s="28" t="s">
        <v>3522</v>
      </c>
      <c r="C2152" s="29" t="s">
        <v>3523</v>
      </c>
      <c r="D2152" s="28" t="s">
        <v>271</v>
      </c>
      <c r="E2152" s="30">
        <v>1</v>
      </c>
      <c r="F2152" s="30">
        <v>6000</v>
      </c>
      <c r="G2152" s="30">
        <f t="shared" si="130"/>
        <v>7200</v>
      </c>
      <c r="H2152" s="30">
        <f t="shared" si="131"/>
        <v>10800</v>
      </c>
      <c r="I2152" s="212"/>
      <c r="J2152" s="212"/>
      <c r="K2152" s="212"/>
    </row>
    <row r="2153" spans="1:67" ht="15.75" customHeight="1">
      <c r="A2153" s="36">
        <v>2061</v>
      </c>
      <c r="B2153" s="28" t="s">
        <v>3524</v>
      </c>
      <c r="C2153" s="29" t="s">
        <v>3525</v>
      </c>
      <c r="D2153" s="28" t="s">
        <v>271</v>
      </c>
      <c r="E2153" s="30">
        <v>1</v>
      </c>
      <c r="F2153" s="30">
        <v>12000</v>
      </c>
      <c r="G2153" s="30">
        <f t="shared" si="130"/>
        <v>14400</v>
      </c>
      <c r="H2153" s="30">
        <f t="shared" si="131"/>
        <v>21600</v>
      </c>
      <c r="I2153" s="212"/>
      <c r="J2153" s="212"/>
      <c r="K2153" s="212"/>
    </row>
    <row r="2154" spans="1:67" s="149" customFormat="1" ht="31">
      <c r="A2154" s="36">
        <v>2062</v>
      </c>
      <c r="B2154" s="28" t="s">
        <v>3526</v>
      </c>
      <c r="C2154" s="29" t="s">
        <v>3527</v>
      </c>
      <c r="D2154" s="28" t="s">
        <v>271</v>
      </c>
      <c r="E2154" s="30">
        <v>1</v>
      </c>
      <c r="F2154" s="30">
        <v>10000</v>
      </c>
      <c r="G2154" s="30">
        <f t="shared" si="130"/>
        <v>12000</v>
      </c>
      <c r="H2154" s="30">
        <f t="shared" si="131"/>
        <v>18000</v>
      </c>
      <c r="I2154" s="212"/>
      <c r="J2154" s="212"/>
      <c r="K2154" s="212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</row>
    <row r="2155" spans="1:67" ht="15.75" customHeight="1">
      <c r="A2155" s="36">
        <v>2063</v>
      </c>
      <c r="B2155" s="28" t="s">
        <v>3528</v>
      </c>
      <c r="C2155" s="29" t="s">
        <v>3529</v>
      </c>
      <c r="D2155" s="28" t="s">
        <v>271</v>
      </c>
      <c r="E2155" s="30">
        <v>1</v>
      </c>
      <c r="F2155" s="30">
        <v>10000</v>
      </c>
      <c r="G2155" s="30">
        <f t="shared" si="130"/>
        <v>12000</v>
      </c>
      <c r="H2155" s="30">
        <f t="shared" si="131"/>
        <v>18000</v>
      </c>
      <c r="I2155" s="212"/>
      <c r="J2155" s="212"/>
      <c r="K2155" s="212"/>
    </row>
    <row r="2156" spans="1:67" ht="15.75" customHeight="1">
      <c r="A2156" s="36">
        <v>2064</v>
      </c>
      <c r="B2156" s="28" t="s">
        <v>3530</v>
      </c>
      <c r="C2156" s="29" t="s">
        <v>3531</v>
      </c>
      <c r="D2156" s="28" t="s">
        <v>271</v>
      </c>
      <c r="E2156" s="30">
        <v>1</v>
      </c>
      <c r="F2156" s="30">
        <v>10000</v>
      </c>
      <c r="G2156" s="30">
        <f t="shared" si="130"/>
        <v>12000</v>
      </c>
      <c r="H2156" s="30">
        <f t="shared" si="131"/>
        <v>18000</v>
      </c>
      <c r="I2156" s="212"/>
      <c r="J2156" s="212"/>
      <c r="K2156" s="212"/>
    </row>
    <row r="2157" spans="1:67" ht="15.75" customHeight="1">
      <c r="A2157" s="36">
        <v>2065</v>
      </c>
      <c r="B2157" s="28" t="s">
        <v>3532</v>
      </c>
      <c r="C2157" s="29" t="s">
        <v>3533</v>
      </c>
      <c r="D2157" s="28" t="s">
        <v>271</v>
      </c>
      <c r="E2157" s="30">
        <v>1</v>
      </c>
      <c r="F2157" s="30">
        <v>10000</v>
      </c>
      <c r="G2157" s="30">
        <f t="shared" si="130"/>
        <v>12000</v>
      </c>
      <c r="H2157" s="30">
        <f t="shared" si="131"/>
        <v>18000</v>
      </c>
      <c r="I2157" s="212"/>
      <c r="J2157" s="212"/>
      <c r="K2157" s="212"/>
    </row>
    <row r="2158" spans="1:67" s="149" customFormat="1" ht="15.75" customHeight="1">
      <c r="A2158" s="36">
        <v>2066</v>
      </c>
      <c r="B2158" s="28" t="s">
        <v>3534</v>
      </c>
      <c r="C2158" s="29" t="s">
        <v>3535</v>
      </c>
      <c r="D2158" s="28" t="s">
        <v>271</v>
      </c>
      <c r="E2158" s="30">
        <v>1</v>
      </c>
      <c r="F2158" s="30">
        <v>8000</v>
      </c>
      <c r="G2158" s="30">
        <f t="shared" si="130"/>
        <v>9600</v>
      </c>
      <c r="H2158" s="30">
        <f t="shared" si="131"/>
        <v>14400</v>
      </c>
      <c r="I2158" s="212"/>
      <c r="J2158" s="212"/>
      <c r="K2158" s="212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</row>
    <row r="2159" spans="1:67" s="149" customFormat="1" ht="15.75" customHeight="1">
      <c r="A2159" s="36">
        <v>2067</v>
      </c>
      <c r="B2159" s="28" t="s">
        <v>3536</v>
      </c>
      <c r="C2159" s="29" t="s">
        <v>3537</v>
      </c>
      <c r="D2159" s="28" t="s">
        <v>271</v>
      </c>
      <c r="E2159" s="30">
        <v>1</v>
      </c>
      <c r="F2159" s="30">
        <v>8000</v>
      </c>
      <c r="G2159" s="30">
        <f t="shared" si="130"/>
        <v>9600</v>
      </c>
      <c r="H2159" s="30">
        <f t="shared" si="131"/>
        <v>14400</v>
      </c>
      <c r="I2159" s="212"/>
      <c r="J2159" s="212"/>
      <c r="K2159" s="212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</row>
    <row r="2160" spans="1:67" s="149" customFormat="1" ht="15.75" customHeight="1">
      <c r="A2160" s="36">
        <v>2068</v>
      </c>
      <c r="B2160" s="28" t="s">
        <v>3538</v>
      </c>
      <c r="C2160" s="29" t="s">
        <v>3539</v>
      </c>
      <c r="D2160" s="28" t="s">
        <v>271</v>
      </c>
      <c r="E2160" s="30">
        <v>1</v>
      </c>
      <c r="F2160" s="30">
        <v>8000</v>
      </c>
      <c r="G2160" s="30">
        <f t="shared" si="130"/>
        <v>9600</v>
      </c>
      <c r="H2160" s="30">
        <f t="shared" si="131"/>
        <v>14400</v>
      </c>
      <c r="I2160" s="212"/>
      <c r="J2160" s="212"/>
      <c r="K2160" s="212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</row>
    <row r="2161" spans="1:67" s="149" customFormat="1" ht="15.75" customHeight="1">
      <c r="A2161" s="36">
        <v>2069</v>
      </c>
      <c r="B2161" s="28" t="s">
        <v>3540</v>
      </c>
      <c r="C2161" s="29" t="s">
        <v>3541</v>
      </c>
      <c r="D2161" s="28" t="s">
        <v>271</v>
      </c>
      <c r="E2161" s="30">
        <v>1</v>
      </c>
      <c r="F2161" s="30">
        <v>9000</v>
      </c>
      <c r="G2161" s="30">
        <f t="shared" si="130"/>
        <v>10800</v>
      </c>
      <c r="H2161" s="30">
        <f t="shared" si="131"/>
        <v>16200</v>
      </c>
      <c r="I2161" s="212"/>
      <c r="J2161" s="212"/>
      <c r="K2161" s="212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</row>
    <row r="2162" spans="1:67" ht="15.75" customHeight="1">
      <c r="A2162" s="36">
        <v>2070</v>
      </c>
      <c r="B2162" s="28" t="s">
        <v>6759</v>
      </c>
      <c r="C2162" s="29" t="s">
        <v>6760</v>
      </c>
      <c r="D2162" s="28" t="s">
        <v>271</v>
      </c>
      <c r="E2162" s="30">
        <v>1</v>
      </c>
      <c r="F2162" s="30">
        <v>7000</v>
      </c>
      <c r="G2162" s="30">
        <f>ROUND(F2162*1.2,-2)</f>
        <v>8400</v>
      </c>
      <c r="H2162" s="30">
        <f>ROUND(F2162*1.8,-2)</f>
        <v>12600</v>
      </c>
      <c r="I2162" s="212"/>
      <c r="J2162" s="212"/>
      <c r="K2162" s="212"/>
    </row>
    <row r="2163" spans="1:67" s="149" customFormat="1" ht="15.75" customHeight="1">
      <c r="A2163" s="36">
        <v>2071</v>
      </c>
      <c r="B2163" s="28" t="s">
        <v>3542</v>
      </c>
      <c r="C2163" s="29" t="s">
        <v>3543</v>
      </c>
      <c r="D2163" s="28" t="s">
        <v>271</v>
      </c>
      <c r="E2163" s="30">
        <v>1</v>
      </c>
      <c r="F2163" s="30">
        <v>12000</v>
      </c>
      <c r="G2163" s="30">
        <f t="shared" si="130"/>
        <v>14400</v>
      </c>
      <c r="H2163" s="30">
        <f t="shared" si="131"/>
        <v>21600</v>
      </c>
      <c r="I2163" s="212"/>
      <c r="J2163" s="212"/>
      <c r="K2163" s="212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</row>
    <row r="2164" spans="1:67" ht="15.75" customHeight="1">
      <c r="A2164" s="36">
        <v>2072</v>
      </c>
      <c r="B2164" s="28" t="s">
        <v>3544</v>
      </c>
      <c r="C2164" s="29" t="s">
        <v>3545</v>
      </c>
      <c r="D2164" s="28" t="s">
        <v>271</v>
      </c>
      <c r="E2164" s="30">
        <v>1</v>
      </c>
      <c r="F2164" s="30">
        <v>15000</v>
      </c>
      <c r="G2164" s="30">
        <f t="shared" si="130"/>
        <v>18000</v>
      </c>
      <c r="H2164" s="30">
        <f t="shared" si="131"/>
        <v>27000</v>
      </c>
      <c r="I2164" s="212"/>
      <c r="J2164" s="212"/>
      <c r="K2164" s="212"/>
    </row>
    <row r="2165" spans="1:67" ht="31.5" customHeight="1">
      <c r="A2165" s="36">
        <v>2073</v>
      </c>
      <c r="B2165" s="28" t="s">
        <v>3546</v>
      </c>
      <c r="C2165" s="29" t="s">
        <v>3547</v>
      </c>
      <c r="D2165" s="28" t="s">
        <v>271</v>
      </c>
      <c r="E2165" s="30">
        <v>1</v>
      </c>
      <c r="F2165" s="30">
        <v>13000</v>
      </c>
      <c r="G2165" s="30">
        <f t="shared" si="130"/>
        <v>15600</v>
      </c>
      <c r="H2165" s="30">
        <f t="shared" si="131"/>
        <v>23400</v>
      </c>
      <c r="I2165" s="212"/>
      <c r="J2165" s="212"/>
      <c r="K2165" s="212"/>
    </row>
    <row r="2166" spans="1:67" ht="31.5" customHeight="1">
      <c r="A2166" s="36">
        <v>2074</v>
      </c>
      <c r="B2166" s="28" t="s">
        <v>3548</v>
      </c>
      <c r="C2166" s="29" t="s">
        <v>3549</v>
      </c>
      <c r="D2166" s="28" t="s">
        <v>271</v>
      </c>
      <c r="E2166" s="30">
        <v>1</v>
      </c>
      <c r="F2166" s="30">
        <v>15750</v>
      </c>
      <c r="G2166" s="30">
        <f t="shared" si="130"/>
        <v>18900</v>
      </c>
      <c r="H2166" s="30">
        <f t="shared" si="131"/>
        <v>28400</v>
      </c>
      <c r="I2166" s="212"/>
      <c r="J2166" s="212"/>
      <c r="K2166" s="212"/>
    </row>
    <row r="2167" spans="1:67" ht="15.75" customHeight="1">
      <c r="A2167" s="36">
        <v>2075</v>
      </c>
      <c r="B2167" s="28" t="s">
        <v>3550</v>
      </c>
      <c r="C2167" s="29" t="s">
        <v>3551</v>
      </c>
      <c r="D2167" s="28" t="s">
        <v>271</v>
      </c>
      <c r="E2167" s="30">
        <v>1</v>
      </c>
      <c r="F2167" s="30">
        <v>14000</v>
      </c>
      <c r="G2167" s="30">
        <f t="shared" si="130"/>
        <v>16800</v>
      </c>
      <c r="H2167" s="30">
        <f t="shared" si="131"/>
        <v>25200</v>
      </c>
      <c r="I2167" s="212"/>
      <c r="J2167" s="212"/>
      <c r="K2167" s="212"/>
    </row>
    <row r="2168" spans="1:67" ht="15.75" customHeight="1">
      <c r="A2168" s="36">
        <v>2076</v>
      </c>
      <c r="B2168" s="28" t="s">
        <v>3552</v>
      </c>
      <c r="C2168" s="29" t="s">
        <v>3553</v>
      </c>
      <c r="D2168" s="28" t="s">
        <v>271</v>
      </c>
      <c r="E2168" s="30">
        <v>1</v>
      </c>
      <c r="F2168" s="30">
        <v>14000</v>
      </c>
      <c r="G2168" s="30">
        <f t="shared" ref="G2168:G2231" si="132">ROUND(F2168*1.2,-2)</f>
        <v>16800</v>
      </c>
      <c r="H2168" s="30">
        <f t="shared" ref="H2168:H2231" si="133">ROUND(F2168*1.8,-2)</f>
        <v>25200</v>
      </c>
      <c r="I2168" s="212"/>
      <c r="J2168" s="212"/>
      <c r="K2168" s="212"/>
    </row>
    <row r="2169" spans="1:67" ht="15.75" customHeight="1">
      <c r="A2169" s="36">
        <v>2077</v>
      </c>
      <c r="B2169" s="28" t="s">
        <v>3554</v>
      </c>
      <c r="C2169" s="29" t="s">
        <v>3555</v>
      </c>
      <c r="D2169" s="28" t="s">
        <v>271</v>
      </c>
      <c r="E2169" s="30">
        <v>1</v>
      </c>
      <c r="F2169" s="30">
        <v>16000</v>
      </c>
      <c r="G2169" s="30">
        <f t="shared" si="132"/>
        <v>19200</v>
      </c>
      <c r="H2169" s="30">
        <f t="shared" si="133"/>
        <v>28800</v>
      </c>
      <c r="I2169" s="212"/>
      <c r="J2169" s="212"/>
      <c r="K2169" s="212"/>
    </row>
    <row r="2170" spans="1:67" ht="15.75" customHeight="1">
      <c r="A2170" s="36">
        <v>2078</v>
      </c>
      <c r="B2170" s="28" t="s">
        <v>3556</v>
      </c>
      <c r="C2170" s="29" t="s">
        <v>3557</v>
      </c>
      <c r="D2170" s="28" t="s">
        <v>271</v>
      </c>
      <c r="E2170" s="30">
        <v>1</v>
      </c>
      <c r="F2170" s="30">
        <v>16000</v>
      </c>
      <c r="G2170" s="30">
        <f t="shared" si="132"/>
        <v>19200</v>
      </c>
      <c r="H2170" s="30">
        <f t="shared" si="133"/>
        <v>28800</v>
      </c>
      <c r="I2170" s="212"/>
      <c r="J2170" s="212"/>
      <c r="K2170" s="212"/>
    </row>
    <row r="2171" spans="1:67" s="149" customFormat="1" ht="15.75" customHeight="1">
      <c r="A2171" s="36">
        <v>2079</v>
      </c>
      <c r="B2171" s="28" t="s">
        <v>3558</v>
      </c>
      <c r="C2171" s="29" t="s">
        <v>3559</v>
      </c>
      <c r="D2171" s="28" t="s">
        <v>271</v>
      </c>
      <c r="E2171" s="30">
        <v>1</v>
      </c>
      <c r="F2171" s="30">
        <v>10000</v>
      </c>
      <c r="G2171" s="30">
        <f t="shared" si="132"/>
        <v>12000</v>
      </c>
      <c r="H2171" s="30">
        <f t="shared" si="133"/>
        <v>18000</v>
      </c>
      <c r="I2171" s="212"/>
      <c r="J2171" s="212"/>
      <c r="K2171" s="212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</row>
    <row r="2172" spans="1:67" s="149" customFormat="1" ht="31.5" customHeight="1">
      <c r="A2172" s="36">
        <v>2080</v>
      </c>
      <c r="B2172" s="28" t="s">
        <v>3560</v>
      </c>
      <c r="C2172" s="29" t="s">
        <v>3561</v>
      </c>
      <c r="D2172" s="28" t="s">
        <v>271</v>
      </c>
      <c r="E2172" s="30">
        <v>1</v>
      </c>
      <c r="F2172" s="30">
        <v>14000</v>
      </c>
      <c r="G2172" s="30">
        <f t="shared" si="132"/>
        <v>16800</v>
      </c>
      <c r="H2172" s="30">
        <f t="shared" si="133"/>
        <v>25200</v>
      </c>
      <c r="I2172" s="212"/>
      <c r="J2172" s="212"/>
      <c r="K2172" s="212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</row>
    <row r="2173" spans="1:67" ht="15.75" customHeight="1">
      <c r="A2173" s="36">
        <v>2081</v>
      </c>
      <c r="B2173" s="28" t="s">
        <v>3562</v>
      </c>
      <c r="C2173" s="29" t="s">
        <v>3563</v>
      </c>
      <c r="D2173" s="28" t="s">
        <v>271</v>
      </c>
      <c r="E2173" s="30">
        <v>1</v>
      </c>
      <c r="F2173" s="30">
        <v>16000</v>
      </c>
      <c r="G2173" s="30">
        <f t="shared" si="132"/>
        <v>19200</v>
      </c>
      <c r="H2173" s="30">
        <f t="shared" si="133"/>
        <v>28800</v>
      </c>
      <c r="I2173" s="212"/>
      <c r="J2173" s="212"/>
      <c r="K2173" s="212"/>
    </row>
    <row r="2174" spans="1:67" ht="31.5" customHeight="1">
      <c r="A2174" s="36">
        <v>2082</v>
      </c>
      <c r="B2174" s="28" t="s">
        <v>3564</v>
      </c>
      <c r="C2174" s="29" t="s">
        <v>3565</v>
      </c>
      <c r="D2174" s="28" t="s">
        <v>271</v>
      </c>
      <c r="E2174" s="30">
        <v>1</v>
      </c>
      <c r="F2174" s="30">
        <v>10500</v>
      </c>
      <c r="G2174" s="30">
        <f t="shared" si="132"/>
        <v>12600</v>
      </c>
      <c r="H2174" s="30">
        <f t="shared" si="133"/>
        <v>18900</v>
      </c>
      <c r="I2174" s="212"/>
      <c r="J2174" s="212"/>
      <c r="K2174" s="212"/>
    </row>
    <row r="2175" spans="1:67" ht="31.5" customHeight="1">
      <c r="A2175" s="36">
        <v>2083</v>
      </c>
      <c r="B2175" s="28" t="s">
        <v>3566</v>
      </c>
      <c r="C2175" s="29" t="s">
        <v>3567</v>
      </c>
      <c r="D2175" s="28" t="s">
        <v>271</v>
      </c>
      <c r="E2175" s="30">
        <v>1</v>
      </c>
      <c r="F2175" s="30">
        <v>17850</v>
      </c>
      <c r="G2175" s="30">
        <f t="shared" si="132"/>
        <v>21400</v>
      </c>
      <c r="H2175" s="30">
        <f t="shared" si="133"/>
        <v>32100</v>
      </c>
      <c r="I2175" s="212"/>
      <c r="J2175" s="212"/>
      <c r="K2175" s="212"/>
    </row>
    <row r="2176" spans="1:67" ht="15.75" customHeight="1">
      <c r="A2176" s="36">
        <v>2084</v>
      </c>
      <c r="B2176" s="49" t="s">
        <v>3568</v>
      </c>
      <c r="C2176" s="50" t="s">
        <v>3569</v>
      </c>
      <c r="D2176" s="49" t="s">
        <v>271</v>
      </c>
      <c r="E2176" s="51">
        <v>1</v>
      </c>
      <c r="F2176" s="51">
        <v>5000</v>
      </c>
      <c r="G2176" s="30">
        <f t="shared" si="132"/>
        <v>6000</v>
      </c>
      <c r="H2176" s="30">
        <f t="shared" si="133"/>
        <v>9000</v>
      </c>
      <c r="I2176" s="212"/>
      <c r="J2176" s="212"/>
      <c r="K2176" s="212"/>
    </row>
    <row r="2177" spans="1:67" ht="15.75" customHeight="1">
      <c r="A2177" s="36">
        <v>2085</v>
      </c>
      <c r="B2177" s="28" t="s">
        <v>3570</v>
      </c>
      <c r="C2177" s="29" t="s">
        <v>3571</v>
      </c>
      <c r="D2177" s="28" t="s">
        <v>271</v>
      </c>
      <c r="E2177" s="30">
        <v>1</v>
      </c>
      <c r="F2177" s="30">
        <v>12000</v>
      </c>
      <c r="G2177" s="30">
        <f t="shared" si="132"/>
        <v>14400</v>
      </c>
      <c r="H2177" s="30">
        <f t="shared" si="133"/>
        <v>21600</v>
      </c>
      <c r="I2177" s="212"/>
      <c r="J2177" s="212"/>
      <c r="K2177" s="212"/>
    </row>
    <row r="2178" spans="1:67" s="149" customFormat="1" ht="15.75" customHeight="1">
      <c r="A2178" s="36">
        <v>2086</v>
      </c>
      <c r="B2178" s="28" t="s">
        <v>3572</v>
      </c>
      <c r="C2178" s="29" t="s">
        <v>3573</v>
      </c>
      <c r="D2178" s="28" t="s">
        <v>271</v>
      </c>
      <c r="E2178" s="30">
        <v>1</v>
      </c>
      <c r="F2178" s="30">
        <v>4000</v>
      </c>
      <c r="G2178" s="30">
        <f t="shared" si="132"/>
        <v>4800</v>
      </c>
      <c r="H2178" s="30">
        <f t="shared" si="133"/>
        <v>7200</v>
      </c>
      <c r="I2178" s="212"/>
      <c r="J2178" s="212"/>
      <c r="K2178" s="212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</row>
    <row r="2179" spans="1:67" ht="15.75" customHeight="1">
      <c r="A2179" s="36">
        <v>2087</v>
      </c>
      <c r="B2179" s="28" t="s">
        <v>3574</v>
      </c>
      <c r="C2179" s="29" t="s">
        <v>3575</v>
      </c>
      <c r="D2179" s="28" t="s">
        <v>271</v>
      </c>
      <c r="E2179" s="30">
        <v>1</v>
      </c>
      <c r="F2179" s="30">
        <v>4500</v>
      </c>
      <c r="G2179" s="30">
        <f t="shared" si="132"/>
        <v>5400</v>
      </c>
      <c r="H2179" s="30">
        <f t="shared" si="133"/>
        <v>8100</v>
      </c>
      <c r="I2179" s="212"/>
      <c r="J2179" s="212"/>
      <c r="K2179" s="212"/>
    </row>
    <row r="2180" spans="1:67" ht="15.75" customHeight="1">
      <c r="A2180" s="36">
        <v>2088</v>
      </c>
      <c r="B2180" s="28" t="s">
        <v>3576</v>
      </c>
      <c r="C2180" s="29" t="s">
        <v>3577</v>
      </c>
      <c r="D2180" s="28" t="s">
        <v>271</v>
      </c>
      <c r="E2180" s="30">
        <v>1</v>
      </c>
      <c r="F2180" s="30">
        <v>4500</v>
      </c>
      <c r="G2180" s="30">
        <f t="shared" si="132"/>
        <v>5400</v>
      </c>
      <c r="H2180" s="30">
        <f t="shared" si="133"/>
        <v>8100</v>
      </c>
      <c r="I2180" s="212"/>
      <c r="J2180" s="212"/>
      <c r="K2180" s="212"/>
    </row>
    <row r="2181" spans="1:67" ht="15.75" customHeight="1">
      <c r="A2181" s="36">
        <v>2089</v>
      </c>
      <c r="B2181" s="28" t="s">
        <v>3578</v>
      </c>
      <c r="C2181" s="29" t="s">
        <v>3579</v>
      </c>
      <c r="D2181" s="28" t="s">
        <v>271</v>
      </c>
      <c r="E2181" s="30">
        <v>1</v>
      </c>
      <c r="F2181" s="30">
        <v>4500</v>
      </c>
      <c r="G2181" s="30">
        <f t="shared" si="132"/>
        <v>5400</v>
      </c>
      <c r="H2181" s="30">
        <f t="shared" si="133"/>
        <v>8100</v>
      </c>
      <c r="I2181" s="212"/>
      <c r="J2181" s="212"/>
      <c r="K2181" s="212"/>
    </row>
    <row r="2182" spans="1:67" ht="15.75" customHeight="1">
      <c r="A2182" s="36">
        <v>2090</v>
      </c>
      <c r="B2182" s="28" t="s">
        <v>3580</v>
      </c>
      <c r="C2182" s="29" t="s">
        <v>3581</v>
      </c>
      <c r="D2182" s="28" t="s">
        <v>271</v>
      </c>
      <c r="E2182" s="30">
        <v>1</v>
      </c>
      <c r="F2182" s="30">
        <v>4500</v>
      </c>
      <c r="G2182" s="30">
        <f t="shared" si="132"/>
        <v>5400</v>
      </c>
      <c r="H2182" s="30">
        <f t="shared" si="133"/>
        <v>8100</v>
      </c>
      <c r="I2182" s="212"/>
      <c r="J2182" s="212"/>
      <c r="K2182" s="212"/>
    </row>
    <row r="2183" spans="1:67" ht="15.75" customHeight="1">
      <c r="A2183" s="36">
        <v>2091</v>
      </c>
      <c r="B2183" s="28" t="s">
        <v>3582</v>
      </c>
      <c r="C2183" s="29" t="s">
        <v>3583</v>
      </c>
      <c r="D2183" s="28" t="s">
        <v>271</v>
      </c>
      <c r="E2183" s="30">
        <v>1</v>
      </c>
      <c r="F2183" s="30">
        <v>5000</v>
      </c>
      <c r="G2183" s="30">
        <f t="shared" si="132"/>
        <v>6000</v>
      </c>
      <c r="H2183" s="30">
        <f t="shared" si="133"/>
        <v>9000</v>
      </c>
      <c r="I2183" s="212"/>
      <c r="J2183" s="212"/>
      <c r="K2183" s="212"/>
    </row>
    <row r="2184" spans="1:67" ht="15.75" customHeight="1">
      <c r="A2184" s="36">
        <v>2092</v>
      </c>
      <c r="B2184" s="28" t="s">
        <v>3584</v>
      </c>
      <c r="C2184" s="29" t="s">
        <v>3585</v>
      </c>
      <c r="D2184" s="28" t="s">
        <v>271</v>
      </c>
      <c r="E2184" s="30">
        <v>1</v>
      </c>
      <c r="F2184" s="30">
        <v>4000</v>
      </c>
      <c r="G2184" s="30">
        <f t="shared" si="132"/>
        <v>4800</v>
      </c>
      <c r="H2184" s="30">
        <f t="shared" si="133"/>
        <v>7200</v>
      </c>
      <c r="I2184" s="212"/>
      <c r="J2184" s="212"/>
      <c r="K2184" s="212"/>
    </row>
    <row r="2185" spans="1:67" s="149" customFormat="1" ht="15.75" customHeight="1">
      <c r="A2185" s="36">
        <v>2093</v>
      </c>
      <c r="B2185" s="28" t="s">
        <v>3586</v>
      </c>
      <c r="C2185" s="29" t="s">
        <v>3587</v>
      </c>
      <c r="D2185" s="28" t="s">
        <v>271</v>
      </c>
      <c r="E2185" s="30">
        <v>1</v>
      </c>
      <c r="F2185" s="30">
        <v>5000</v>
      </c>
      <c r="G2185" s="30">
        <f t="shared" si="132"/>
        <v>6000</v>
      </c>
      <c r="H2185" s="30">
        <f t="shared" si="133"/>
        <v>9000</v>
      </c>
      <c r="I2185" s="212"/>
      <c r="J2185" s="212"/>
      <c r="K2185" s="212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</row>
    <row r="2186" spans="1:67" s="149" customFormat="1" ht="15.75" customHeight="1">
      <c r="A2186" s="36">
        <v>2094</v>
      </c>
      <c r="B2186" s="28" t="s">
        <v>3588</v>
      </c>
      <c r="C2186" s="29" t="s">
        <v>3589</v>
      </c>
      <c r="D2186" s="28" t="s">
        <v>271</v>
      </c>
      <c r="E2186" s="30">
        <v>1</v>
      </c>
      <c r="F2186" s="30">
        <v>5000</v>
      </c>
      <c r="G2186" s="30">
        <f t="shared" si="132"/>
        <v>6000</v>
      </c>
      <c r="H2186" s="30">
        <f t="shared" si="133"/>
        <v>9000</v>
      </c>
      <c r="I2186" s="212"/>
      <c r="J2186" s="212"/>
      <c r="K2186" s="212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</row>
    <row r="2187" spans="1:67" ht="15.75" customHeight="1">
      <c r="A2187" s="36">
        <v>2095</v>
      </c>
      <c r="B2187" s="28" t="s">
        <v>3590</v>
      </c>
      <c r="C2187" s="29" t="s">
        <v>3591</v>
      </c>
      <c r="D2187" s="28" t="s">
        <v>271</v>
      </c>
      <c r="E2187" s="30">
        <v>1</v>
      </c>
      <c r="F2187" s="30">
        <v>4500</v>
      </c>
      <c r="G2187" s="30">
        <f t="shared" si="132"/>
        <v>5400</v>
      </c>
      <c r="H2187" s="30">
        <f t="shared" si="133"/>
        <v>8100</v>
      </c>
      <c r="I2187" s="212"/>
      <c r="J2187" s="212"/>
      <c r="K2187" s="212"/>
    </row>
    <row r="2188" spans="1:67" ht="15.75" customHeight="1">
      <c r="A2188" s="36">
        <v>2096</v>
      </c>
      <c r="B2188" s="28" t="s">
        <v>3592</v>
      </c>
      <c r="C2188" s="29" t="s">
        <v>3593</v>
      </c>
      <c r="D2188" s="28" t="s">
        <v>271</v>
      </c>
      <c r="E2188" s="30">
        <v>1</v>
      </c>
      <c r="F2188" s="30">
        <v>4500</v>
      </c>
      <c r="G2188" s="30">
        <f t="shared" si="132"/>
        <v>5400</v>
      </c>
      <c r="H2188" s="30">
        <f t="shared" si="133"/>
        <v>8100</v>
      </c>
      <c r="I2188" s="212"/>
      <c r="J2188" s="212"/>
      <c r="K2188" s="212"/>
    </row>
    <row r="2189" spans="1:67" ht="15.75" customHeight="1">
      <c r="A2189" s="36">
        <v>2097</v>
      </c>
      <c r="B2189" s="28" t="s">
        <v>3594</v>
      </c>
      <c r="C2189" s="57" t="s">
        <v>3595</v>
      </c>
      <c r="D2189" s="28" t="s">
        <v>271</v>
      </c>
      <c r="E2189" s="30">
        <v>1</v>
      </c>
      <c r="F2189" s="30">
        <v>6000</v>
      </c>
      <c r="G2189" s="30">
        <f t="shared" si="132"/>
        <v>7200</v>
      </c>
      <c r="H2189" s="30">
        <f t="shared" si="133"/>
        <v>10800</v>
      </c>
      <c r="I2189" s="212"/>
      <c r="J2189" s="212"/>
      <c r="K2189" s="212"/>
    </row>
    <row r="2190" spans="1:67" ht="15.75" customHeight="1">
      <c r="A2190" s="36">
        <v>2098</v>
      </c>
      <c r="B2190" s="28" t="s">
        <v>3596</v>
      </c>
      <c r="C2190" s="57" t="s">
        <v>3597</v>
      </c>
      <c r="D2190" s="28" t="s">
        <v>271</v>
      </c>
      <c r="E2190" s="30">
        <v>1</v>
      </c>
      <c r="F2190" s="30">
        <v>6000</v>
      </c>
      <c r="G2190" s="30">
        <f t="shared" si="132"/>
        <v>7200</v>
      </c>
      <c r="H2190" s="30">
        <f t="shared" si="133"/>
        <v>10800</v>
      </c>
      <c r="I2190" s="212"/>
      <c r="J2190" s="212"/>
      <c r="K2190" s="212"/>
    </row>
    <row r="2191" spans="1:67" ht="15.75" customHeight="1">
      <c r="A2191" s="36">
        <v>2099</v>
      </c>
      <c r="B2191" s="28" t="s">
        <v>3598</v>
      </c>
      <c r="C2191" s="57" t="s">
        <v>3599</v>
      </c>
      <c r="D2191" s="28" t="s">
        <v>271</v>
      </c>
      <c r="E2191" s="30">
        <v>1</v>
      </c>
      <c r="F2191" s="30">
        <v>3000</v>
      </c>
      <c r="G2191" s="30">
        <f t="shared" si="132"/>
        <v>3600</v>
      </c>
      <c r="H2191" s="30">
        <f t="shared" si="133"/>
        <v>5400</v>
      </c>
      <c r="I2191" s="212"/>
      <c r="J2191" s="212"/>
      <c r="K2191" s="212"/>
    </row>
    <row r="2192" spans="1:67" ht="15.75" customHeight="1">
      <c r="A2192" s="36">
        <v>2100</v>
      </c>
      <c r="B2192" s="28" t="s">
        <v>3600</v>
      </c>
      <c r="C2192" s="57" t="s">
        <v>3601</v>
      </c>
      <c r="D2192" s="28" t="s">
        <v>271</v>
      </c>
      <c r="E2192" s="30">
        <v>1</v>
      </c>
      <c r="F2192" s="30">
        <v>3000</v>
      </c>
      <c r="G2192" s="30">
        <f t="shared" si="132"/>
        <v>3600</v>
      </c>
      <c r="H2192" s="30">
        <f t="shared" si="133"/>
        <v>5400</v>
      </c>
      <c r="I2192" s="212"/>
      <c r="J2192" s="212"/>
      <c r="K2192" s="212"/>
    </row>
    <row r="2193" spans="1:67" s="149" customFormat="1" ht="15.75" customHeight="1">
      <c r="A2193" s="36">
        <v>2101</v>
      </c>
      <c r="B2193" s="28" t="s">
        <v>3602</v>
      </c>
      <c r="C2193" s="57" t="s">
        <v>3603</v>
      </c>
      <c r="D2193" s="28" t="s">
        <v>271</v>
      </c>
      <c r="E2193" s="30">
        <v>1</v>
      </c>
      <c r="F2193" s="30">
        <v>4500</v>
      </c>
      <c r="G2193" s="30">
        <f t="shared" si="132"/>
        <v>5400</v>
      </c>
      <c r="H2193" s="30">
        <f t="shared" si="133"/>
        <v>8100</v>
      </c>
      <c r="I2193" s="212"/>
      <c r="J2193" s="212"/>
      <c r="K2193" s="212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</row>
    <row r="2194" spans="1:67" s="149" customFormat="1" ht="15.75" customHeight="1">
      <c r="A2194" s="36">
        <v>2102</v>
      </c>
      <c r="B2194" s="28" t="s">
        <v>3604</v>
      </c>
      <c r="C2194" s="57" t="s">
        <v>3605</v>
      </c>
      <c r="D2194" s="28" t="s">
        <v>271</v>
      </c>
      <c r="E2194" s="30">
        <v>1</v>
      </c>
      <c r="F2194" s="30">
        <v>4500</v>
      </c>
      <c r="G2194" s="30">
        <f t="shared" si="132"/>
        <v>5400</v>
      </c>
      <c r="H2194" s="30">
        <f t="shared" si="133"/>
        <v>8100</v>
      </c>
      <c r="I2194" s="212"/>
      <c r="J2194" s="212"/>
      <c r="K2194" s="212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</row>
    <row r="2195" spans="1:67" s="149" customFormat="1" ht="15.75" customHeight="1">
      <c r="A2195" s="36">
        <v>2103</v>
      </c>
      <c r="B2195" s="28" t="s">
        <v>3606</v>
      </c>
      <c r="C2195" s="57" t="s">
        <v>3607</v>
      </c>
      <c r="D2195" s="28" t="s">
        <v>271</v>
      </c>
      <c r="E2195" s="30">
        <v>1</v>
      </c>
      <c r="F2195" s="30">
        <v>4500</v>
      </c>
      <c r="G2195" s="30">
        <f t="shared" si="132"/>
        <v>5400</v>
      </c>
      <c r="H2195" s="30">
        <f t="shared" si="133"/>
        <v>8100</v>
      </c>
      <c r="I2195" s="212"/>
      <c r="J2195" s="212"/>
      <c r="K2195" s="212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</row>
    <row r="2196" spans="1:67" ht="17.25" customHeight="1">
      <c r="A2196" s="36">
        <v>2104</v>
      </c>
      <c r="B2196" s="28" t="s">
        <v>3608</v>
      </c>
      <c r="C2196" s="57" t="s">
        <v>3609</v>
      </c>
      <c r="D2196" s="28" t="s">
        <v>271</v>
      </c>
      <c r="E2196" s="30">
        <v>1</v>
      </c>
      <c r="F2196" s="30">
        <v>3000</v>
      </c>
      <c r="G2196" s="30">
        <f t="shared" si="132"/>
        <v>3600</v>
      </c>
      <c r="H2196" s="30">
        <f t="shared" si="133"/>
        <v>5400</v>
      </c>
      <c r="I2196" s="212"/>
      <c r="J2196" s="212"/>
      <c r="K2196" s="212"/>
    </row>
    <row r="2197" spans="1:67" ht="15.75" customHeight="1">
      <c r="A2197" s="36">
        <v>2105</v>
      </c>
      <c r="B2197" s="28" t="s">
        <v>3610</v>
      </c>
      <c r="C2197" s="57" t="s">
        <v>3611</v>
      </c>
      <c r="D2197" s="28" t="s">
        <v>271</v>
      </c>
      <c r="E2197" s="30">
        <v>1</v>
      </c>
      <c r="F2197" s="30">
        <v>3500</v>
      </c>
      <c r="G2197" s="30">
        <f t="shared" si="132"/>
        <v>4200</v>
      </c>
      <c r="H2197" s="30">
        <f t="shared" si="133"/>
        <v>6300</v>
      </c>
      <c r="I2197" s="212"/>
      <c r="J2197" s="212"/>
      <c r="K2197" s="212"/>
    </row>
    <row r="2198" spans="1:67" s="149" customFormat="1" ht="15.75" customHeight="1">
      <c r="A2198" s="36">
        <v>2106</v>
      </c>
      <c r="B2198" s="28" t="s">
        <v>3612</v>
      </c>
      <c r="C2198" s="57" t="s">
        <v>3613</v>
      </c>
      <c r="D2198" s="28" t="s">
        <v>271</v>
      </c>
      <c r="E2198" s="30">
        <v>1</v>
      </c>
      <c r="F2198" s="30">
        <v>5000</v>
      </c>
      <c r="G2198" s="30">
        <f t="shared" si="132"/>
        <v>6000</v>
      </c>
      <c r="H2198" s="30">
        <f t="shared" si="133"/>
        <v>9000</v>
      </c>
      <c r="I2198" s="212"/>
      <c r="J2198" s="212"/>
      <c r="K2198" s="212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</row>
    <row r="2199" spans="1:67" s="149" customFormat="1" ht="15.75" customHeight="1">
      <c r="A2199" s="36">
        <v>2107</v>
      </c>
      <c r="B2199" s="28" t="s">
        <v>3614</v>
      </c>
      <c r="C2199" s="57" t="s">
        <v>3615</v>
      </c>
      <c r="D2199" s="28" t="s">
        <v>271</v>
      </c>
      <c r="E2199" s="30">
        <v>1</v>
      </c>
      <c r="F2199" s="30">
        <v>5000</v>
      </c>
      <c r="G2199" s="30">
        <f t="shared" si="132"/>
        <v>6000</v>
      </c>
      <c r="H2199" s="30">
        <f t="shared" si="133"/>
        <v>9000</v>
      </c>
      <c r="I2199" s="212"/>
      <c r="J2199" s="212"/>
      <c r="K2199" s="212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</row>
    <row r="2200" spans="1:67" s="149" customFormat="1" ht="15.75" customHeight="1">
      <c r="A2200" s="36">
        <v>2108</v>
      </c>
      <c r="B2200" s="28" t="s">
        <v>3616</v>
      </c>
      <c r="C2200" s="57" t="s">
        <v>3617</v>
      </c>
      <c r="D2200" s="28" t="s">
        <v>271</v>
      </c>
      <c r="E2200" s="30">
        <v>1</v>
      </c>
      <c r="F2200" s="30">
        <v>6000</v>
      </c>
      <c r="G2200" s="30">
        <f t="shared" si="132"/>
        <v>7200</v>
      </c>
      <c r="H2200" s="30">
        <f t="shared" si="133"/>
        <v>10800</v>
      </c>
      <c r="I2200" s="212"/>
      <c r="J2200" s="212"/>
      <c r="K2200" s="212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</row>
    <row r="2201" spans="1:67" s="149" customFormat="1" ht="15.75" customHeight="1">
      <c r="A2201" s="36">
        <v>2109</v>
      </c>
      <c r="B2201" s="28" t="s">
        <v>3618</v>
      </c>
      <c r="C2201" s="57" t="s">
        <v>3619</v>
      </c>
      <c r="D2201" s="28" t="s">
        <v>271</v>
      </c>
      <c r="E2201" s="30">
        <v>1</v>
      </c>
      <c r="F2201" s="30">
        <v>6000</v>
      </c>
      <c r="G2201" s="30">
        <f t="shared" si="132"/>
        <v>7200</v>
      </c>
      <c r="H2201" s="30">
        <f t="shared" si="133"/>
        <v>10800</v>
      </c>
      <c r="I2201" s="212"/>
      <c r="J2201" s="212"/>
      <c r="K2201" s="212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</row>
    <row r="2202" spans="1:67" s="149" customFormat="1" ht="15.75" customHeight="1">
      <c r="A2202" s="36">
        <v>2110</v>
      </c>
      <c r="B2202" s="28" t="s">
        <v>3620</v>
      </c>
      <c r="C2202" s="57" t="s">
        <v>3621</v>
      </c>
      <c r="D2202" s="28" t="s">
        <v>271</v>
      </c>
      <c r="E2202" s="30">
        <v>1</v>
      </c>
      <c r="F2202" s="30">
        <v>6000</v>
      </c>
      <c r="G2202" s="30">
        <f t="shared" si="132"/>
        <v>7200</v>
      </c>
      <c r="H2202" s="30">
        <f t="shared" si="133"/>
        <v>10800</v>
      </c>
      <c r="I2202" s="212"/>
      <c r="J2202" s="212"/>
      <c r="K2202" s="212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</row>
    <row r="2203" spans="1:67" s="149" customFormat="1" ht="15.75" customHeight="1">
      <c r="A2203" s="36">
        <v>2111</v>
      </c>
      <c r="B2203" s="28" t="s">
        <v>3622</v>
      </c>
      <c r="C2203" s="57" t="s">
        <v>3623</v>
      </c>
      <c r="D2203" s="28" t="s">
        <v>271</v>
      </c>
      <c r="E2203" s="30">
        <v>1</v>
      </c>
      <c r="F2203" s="30">
        <v>6000</v>
      </c>
      <c r="G2203" s="30">
        <f t="shared" si="132"/>
        <v>7200</v>
      </c>
      <c r="H2203" s="30">
        <f t="shared" si="133"/>
        <v>10800</v>
      </c>
      <c r="I2203" s="212"/>
      <c r="J2203" s="212"/>
      <c r="K2203" s="212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</row>
    <row r="2204" spans="1:67" s="149" customFormat="1" ht="15.75" customHeight="1">
      <c r="A2204" s="36">
        <v>2112</v>
      </c>
      <c r="B2204" s="28" t="s">
        <v>3624</v>
      </c>
      <c r="C2204" s="57" t="s">
        <v>3625</v>
      </c>
      <c r="D2204" s="28" t="s">
        <v>271</v>
      </c>
      <c r="E2204" s="30">
        <v>1</v>
      </c>
      <c r="F2204" s="30">
        <v>6000</v>
      </c>
      <c r="G2204" s="30">
        <f t="shared" si="132"/>
        <v>7200</v>
      </c>
      <c r="H2204" s="30">
        <f t="shared" si="133"/>
        <v>10800</v>
      </c>
      <c r="I2204" s="212"/>
      <c r="J2204" s="212"/>
      <c r="K2204" s="212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</row>
    <row r="2205" spans="1:67" ht="15.75" customHeight="1">
      <c r="A2205" s="36">
        <v>2113</v>
      </c>
      <c r="B2205" s="28" t="s">
        <v>3626</v>
      </c>
      <c r="C2205" s="57" t="s">
        <v>3627</v>
      </c>
      <c r="D2205" s="28" t="s">
        <v>271</v>
      </c>
      <c r="E2205" s="30">
        <v>1</v>
      </c>
      <c r="F2205" s="30">
        <v>6000</v>
      </c>
      <c r="G2205" s="30">
        <f t="shared" si="132"/>
        <v>7200</v>
      </c>
      <c r="H2205" s="30">
        <f t="shared" si="133"/>
        <v>10800</v>
      </c>
      <c r="I2205" s="212"/>
      <c r="J2205" s="212"/>
      <c r="K2205" s="212"/>
    </row>
    <row r="2206" spans="1:67" s="149" customFormat="1" ht="15.75" customHeight="1">
      <c r="A2206" s="36">
        <v>2114</v>
      </c>
      <c r="B2206" s="28" t="s">
        <v>3628</v>
      </c>
      <c r="C2206" s="57" t="s">
        <v>3629</v>
      </c>
      <c r="D2206" s="28" t="s">
        <v>271</v>
      </c>
      <c r="E2206" s="30">
        <v>1</v>
      </c>
      <c r="F2206" s="30">
        <v>8000</v>
      </c>
      <c r="G2206" s="30">
        <f t="shared" si="132"/>
        <v>9600</v>
      </c>
      <c r="H2206" s="30">
        <f t="shared" si="133"/>
        <v>14400</v>
      </c>
      <c r="I2206" s="212"/>
      <c r="J2206" s="212"/>
      <c r="K2206" s="212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</row>
    <row r="2207" spans="1:67" s="149" customFormat="1" ht="15.75" customHeight="1">
      <c r="A2207" s="36">
        <v>2115</v>
      </c>
      <c r="B2207" s="28" t="s">
        <v>3630</v>
      </c>
      <c r="C2207" s="57" t="s">
        <v>3631</v>
      </c>
      <c r="D2207" s="28" t="s">
        <v>271</v>
      </c>
      <c r="E2207" s="30">
        <v>1</v>
      </c>
      <c r="F2207" s="30">
        <v>9000</v>
      </c>
      <c r="G2207" s="30">
        <f t="shared" si="132"/>
        <v>10800</v>
      </c>
      <c r="H2207" s="30">
        <f t="shared" si="133"/>
        <v>16200</v>
      </c>
      <c r="I2207" s="212"/>
      <c r="J2207" s="212"/>
      <c r="K2207" s="212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</row>
    <row r="2208" spans="1:67" s="149" customFormat="1" ht="15.75" customHeight="1">
      <c r="A2208" s="36">
        <v>2116</v>
      </c>
      <c r="B2208" s="28" t="s">
        <v>3632</v>
      </c>
      <c r="C2208" s="29" t="s">
        <v>3633</v>
      </c>
      <c r="D2208" s="28" t="s">
        <v>271</v>
      </c>
      <c r="E2208" s="30">
        <v>1</v>
      </c>
      <c r="F2208" s="30">
        <v>9000</v>
      </c>
      <c r="G2208" s="30">
        <f t="shared" si="132"/>
        <v>10800</v>
      </c>
      <c r="H2208" s="30">
        <f t="shared" si="133"/>
        <v>16200</v>
      </c>
      <c r="I2208" s="212"/>
      <c r="J2208" s="212"/>
      <c r="K2208" s="212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</row>
    <row r="2209" spans="1:67" s="149" customFormat="1" ht="15.75" customHeight="1">
      <c r="A2209" s="36">
        <v>2117</v>
      </c>
      <c r="B2209" s="28" t="s">
        <v>3634</v>
      </c>
      <c r="C2209" s="29" t="s">
        <v>3635</v>
      </c>
      <c r="D2209" s="28" t="s">
        <v>271</v>
      </c>
      <c r="E2209" s="30">
        <v>1</v>
      </c>
      <c r="F2209" s="30">
        <v>9000</v>
      </c>
      <c r="G2209" s="30">
        <f t="shared" si="132"/>
        <v>10800</v>
      </c>
      <c r="H2209" s="30">
        <f t="shared" si="133"/>
        <v>16200</v>
      </c>
      <c r="I2209" s="212"/>
      <c r="J2209" s="212"/>
      <c r="K2209" s="212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</row>
    <row r="2210" spans="1:67" s="149" customFormat="1" ht="15.75" customHeight="1">
      <c r="A2210" s="36">
        <v>2118</v>
      </c>
      <c r="B2210" s="28" t="s">
        <v>3636</v>
      </c>
      <c r="C2210" s="57" t="s">
        <v>3637</v>
      </c>
      <c r="D2210" s="28" t="s">
        <v>271</v>
      </c>
      <c r="E2210" s="30">
        <v>1</v>
      </c>
      <c r="F2210" s="30">
        <v>9000</v>
      </c>
      <c r="G2210" s="30">
        <f t="shared" si="132"/>
        <v>10800</v>
      </c>
      <c r="H2210" s="30">
        <f t="shared" si="133"/>
        <v>16200</v>
      </c>
      <c r="I2210" s="212"/>
      <c r="J2210" s="212"/>
      <c r="K2210" s="212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</row>
    <row r="2211" spans="1:67" s="149" customFormat="1" ht="15.75" customHeight="1">
      <c r="A2211" s="36">
        <v>2119</v>
      </c>
      <c r="B2211" s="28" t="s">
        <v>3638</v>
      </c>
      <c r="C2211" s="57" t="s">
        <v>3639</v>
      </c>
      <c r="D2211" s="28" t="s">
        <v>271</v>
      </c>
      <c r="E2211" s="30">
        <v>1</v>
      </c>
      <c r="F2211" s="30">
        <v>4000</v>
      </c>
      <c r="G2211" s="30">
        <f t="shared" si="132"/>
        <v>4800</v>
      </c>
      <c r="H2211" s="30">
        <f t="shared" si="133"/>
        <v>7200</v>
      </c>
      <c r="I2211" s="212"/>
      <c r="J2211" s="212"/>
      <c r="K2211" s="212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</row>
    <row r="2212" spans="1:67" s="149" customFormat="1" ht="15.75" customHeight="1">
      <c r="A2212" s="36">
        <v>2120</v>
      </c>
      <c r="B2212" s="28" t="s">
        <v>3640</v>
      </c>
      <c r="C2212" s="57" t="s">
        <v>3641</v>
      </c>
      <c r="D2212" s="28" t="s">
        <v>271</v>
      </c>
      <c r="E2212" s="30">
        <v>1</v>
      </c>
      <c r="F2212" s="30">
        <v>4000</v>
      </c>
      <c r="G2212" s="30">
        <f t="shared" si="132"/>
        <v>4800</v>
      </c>
      <c r="H2212" s="30">
        <f t="shared" si="133"/>
        <v>7200</v>
      </c>
      <c r="I2212" s="212"/>
      <c r="J2212" s="212"/>
      <c r="K2212" s="212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</row>
    <row r="2213" spans="1:67" s="149" customFormat="1" ht="15.75" customHeight="1">
      <c r="A2213" s="36">
        <v>2121</v>
      </c>
      <c r="B2213" s="28" t="s">
        <v>3642</v>
      </c>
      <c r="C2213" s="57" t="s">
        <v>3643</v>
      </c>
      <c r="D2213" s="28" t="s">
        <v>271</v>
      </c>
      <c r="E2213" s="30">
        <v>1</v>
      </c>
      <c r="F2213" s="30">
        <v>9000</v>
      </c>
      <c r="G2213" s="30">
        <f t="shared" si="132"/>
        <v>10800</v>
      </c>
      <c r="H2213" s="30">
        <f t="shared" si="133"/>
        <v>16200</v>
      </c>
      <c r="I2213" s="212"/>
      <c r="J2213" s="212"/>
      <c r="K2213" s="212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</row>
    <row r="2214" spans="1:67" s="149" customFormat="1" ht="15.75" customHeight="1">
      <c r="A2214" s="36">
        <v>2122</v>
      </c>
      <c r="B2214" s="28" t="s">
        <v>3644</v>
      </c>
      <c r="C2214" s="57" t="s">
        <v>3645</v>
      </c>
      <c r="D2214" s="28" t="s">
        <v>271</v>
      </c>
      <c r="E2214" s="30">
        <v>1</v>
      </c>
      <c r="F2214" s="30">
        <v>9000</v>
      </c>
      <c r="G2214" s="30">
        <f t="shared" si="132"/>
        <v>10800</v>
      </c>
      <c r="H2214" s="30">
        <f t="shared" si="133"/>
        <v>16200</v>
      </c>
      <c r="I2214" s="212"/>
      <c r="J2214" s="212"/>
      <c r="K2214" s="212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</row>
    <row r="2215" spans="1:67" s="149" customFormat="1" ht="15.75" customHeight="1">
      <c r="A2215" s="36">
        <v>2123</v>
      </c>
      <c r="B2215" s="28" t="s">
        <v>3646</v>
      </c>
      <c r="C2215" s="57" t="s">
        <v>3647</v>
      </c>
      <c r="D2215" s="28" t="s">
        <v>271</v>
      </c>
      <c r="E2215" s="30">
        <v>1</v>
      </c>
      <c r="F2215" s="30">
        <v>9000</v>
      </c>
      <c r="G2215" s="30">
        <f t="shared" si="132"/>
        <v>10800</v>
      </c>
      <c r="H2215" s="30">
        <f t="shared" si="133"/>
        <v>16200</v>
      </c>
      <c r="I2215" s="212"/>
      <c r="J2215" s="212"/>
      <c r="K2215" s="212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</row>
    <row r="2216" spans="1:67" s="149" customFormat="1" ht="15.75" customHeight="1">
      <c r="A2216" s="36">
        <v>2124</v>
      </c>
      <c r="B2216" s="28" t="s">
        <v>3648</v>
      </c>
      <c r="C2216" s="57" t="s">
        <v>3649</v>
      </c>
      <c r="D2216" s="28" t="s">
        <v>271</v>
      </c>
      <c r="E2216" s="30">
        <v>1</v>
      </c>
      <c r="F2216" s="30">
        <v>9000</v>
      </c>
      <c r="G2216" s="30">
        <f t="shared" si="132"/>
        <v>10800</v>
      </c>
      <c r="H2216" s="30">
        <f t="shared" si="133"/>
        <v>16200</v>
      </c>
      <c r="I2216" s="212"/>
      <c r="J2216" s="212"/>
      <c r="K2216" s="212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</row>
    <row r="2217" spans="1:67" s="149" customFormat="1" ht="15.75" customHeight="1">
      <c r="A2217" s="36">
        <v>2125</v>
      </c>
      <c r="B2217" s="28" t="s">
        <v>3650</v>
      </c>
      <c r="C2217" s="57" t="s">
        <v>3651</v>
      </c>
      <c r="D2217" s="28" t="s">
        <v>271</v>
      </c>
      <c r="E2217" s="30">
        <v>1</v>
      </c>
      <c r="F2217" s="30">
        <v>9000</v>
      </c>
      <c r="G2217" s="30">
        <f t="shared" si="132"/>
        <v>10800</v>
      </c>
      <c r="H2217" s="30">
        <f t="shared" si="133"/>
        <v>16200</v>
      </c>
      <c r="I2217" s="212"/>
      <c r="J2217" s="212"/>
      <c r="K2217" s="212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</row>
    <row r="2218" spans="1:67" s="149" customFormat="1" ht="15.75" customHeight="1">
      <c r="A2218" s="36">
        <v>2126</v>
      </c>
      <c r="B2218" s="28" t="s">
        <v>3652</v>
      </c>
      <c r="C2218" s="29" t="s">
        <v>3653</v>
      </c>
      <c r="D2218" s="28" t="s">
        <v>271</v>
      </c>
      <c r="E2218" s="30">
        <v>1</v>
      </c>
      <c r="F2218" s="30">
        <v>9000</v>
      </c>
      <c r="G2218" s="30">
        <f t="shared" si="132"/>
        <v>10800</v>
      </c>
      <c r="H2218" s="30">
        <f t="shared" si="133"/>
        <v>16200</v>
      </c>
      <c r="I2218" s="212"/>
      <c r="J2218" s="212"/>
      <c r="K2218" s="212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</row>
    <row r="2219" spans="1:67" s="149" customFormat="1" ht="15.75" customHeight="1">
      <c r="A2219" s="36">
        <v>2127</v>
      </c>
      <c r="B2219" s="28" t="s">
        <v>3654</v>
      </c>
      <c r="C2219" s="57" t="s">
        <v>3655</v>
      </c>
      <c r="D2219" s="28" t="s">
        <v>271</v>
      </c>
      <c r="E2219" s="30">
        <v>1</v>
      </c>
      <c r="F2219" s="30">
        <v>9000</v>
      </c>
      <c r="G2219" s="30">
        <f t="shared" si="132"/>
        <v>10800</v>
      </c>
      <c r="H2219" s="30">
        <f t="shared" si="133"/>
        <v>16200</v>
      </c>
      <c r="I2219" s="212"/>
      <c r="J2219" s="212"/>
      <c r="K2219" s="212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</row>
    <row r="2220" spans="1:67" s="149" customFormat="1" ht="15.75" customHeight="1">
      <c r="A2220" s="36">
        <v>2128</v>
      </c>
      <c r="B2220" s="28" t="s">
        <v>3656</v>
      </c>
      <c r="C2220" s="57" t="s">
        <v>3657</v>
      </c>
      <c r="D2220" s="28" t="s">
        <v>271</v>
      </c>
      <c r="E2220" s="30">
        <v>1</v>
      </c>
      <c r="F2220" s="30">
        <v>8000</v>
      </c>
      <c r="G2220" s="30">
        <f t="shared" si="132"/>
        <v>9600</v>
      </c>
      <c r="H2220" s="30">
        <f t="shared" si="133"/>
        <v>14400</v>
      </c>
      <c r="I2220" s="212"/>
      <c r="J2220" s="212"/>
      <c r="K2220" s="212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</row>
    <row r="2221" spans="1:67" s="149" customFormat="1" ht="15.75" customHeight="1">
      <c r="A2221" s="36">
        <v>2129</v>
      </c>
      <c r="B2221" s="28" t="s">
        <v>3658</v>
      </c>
      <c r="C2221" s="57" t="s">
        <v>3659</v>
      </c>
      <c r="D2221" s="28" t="s">
        <v>271</v>
      </c>
      <c r="E2221" s="30">
        <v>1</v>
      </c>
      <c r="F2221" s="30">
        <v>8000</v>
      </c>
      <c r="G2221" s="30">
        <f t="shared" si="132"/>
        <v>9600</v>
      </c>
      <c r="H2221" s="30">
        <f t="shared" si="133"/>
        <v>14400</v>
      </c>
      <c r="I2221" s="212"/>
      <c r="J2221" s="212"/>
      <c r="K2221" s="212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</row>
    <row r="2222" spans="1:67" s="149" customFormat="1" ht="31.5" customHeight="1">
      <c r="A2222" s="36">
        <v>2130</v>
      </c>
      <c r="B2222" s="28" t="s">
        <v>3660</v>
      </c>
      <c r="C2222" s="29" t="s">
        <v>3661</v>
      </c>
      <c r="D2222" s="28" t="s">
        <v>271</v>
      </c>
      <c r="E2222" s="30">
        <v>1</v>
      </c>
      <c r="F2222" s="30">
        <v>10000</v>
      </c>
      <c r="G2222" s="30">
        <f t="shared" si="132"/>
        <v>12000</v>
      </c>
      <c r="H2222" s="30">
        <f t="shared" si="133"/>
        <v>18000</v>
      </c>
      <c r="I2222" s="212"/>
      <c r="J2222" s="212"/>
      <c r="K2222" s="212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</row>
    <row r="2223" spans="1:67" ht="31.5" customHeight="1">
      <c r="A2223" s="36">
        <v>2131</v>
      </c>
      <c r="B2223" s="28" t="s">
        <v>3662</v>
      </c>
      <c r="C2223" s="29" t="s">
        <v>3663</v>
      </c>
      <c r="D2223" s="28" t="s">
        <v>271</v>
      </c>
      <c r="E2223" s="30">
        <v>1</v>
      </c>
      <c r="F2223" s="30">
        <v>12000</v>
      </c>
      <c r="G2223" s="30">
        <f t="shared" si="132"/>
        <v>14400</v>
      </c>
      <c r="H2223" s="30">
        <f t="shared" si="133"/>
        <v>21600</v>
      </c>
      <c r="I2223" s="212"/>
      <c r="J2223" s="212"/>
      <c r="K2223" s="212"/>
    </row>
    <row r="2224" spans="1:67" ht="15.75" customHeight="1">
      <c r="A2224" s="36">
        <v>2132</v>
      </c>
      <c r="B2224" s="28" t="s">
        <v>3664</v>
      </c>
      <c r="C2224" s="29" t="s">
        <v>3665</v>
      </c>
      <c r="D2224" s="28" t="s">
        <v>271</v>
      </c>
      <c r="E2224" s="30">
        <v>1</v>
      </c>
      <c r="F2224" s="30">
        <v>20000</v>
      </c>
      <c r="G2224" s="30">
        <f t="shared" si="132"/>
        <v>24000</v>
      </c>
      <c r="H2224" s="30">
        <f t="shared" si="133"/>
        <v>36000</v>
      </c>
      <c r="I2224" s="212"/>
      <c r="J2224" s="212"/>
      <c r="K2224" s="212"/>
    </row>
    <row r="2225" spans="1:67" ht="15.75" customHeight="1">
      <c r="A2225" s="36">
        <v>2133</v>
      </c>
      <c r="B2225" s="28" t="s">
        <v>3666</v>
      </c>
      <c r="C2225" s="29" t="s">
        <v>3667</v>
      </c>
      <c r="D2225" s="28" t="s">
        <v>271</v>
      </c>
      <c r="E2225" s="30">
        <v>1</v>
      </c>
      <c r="F2225" s="30">
        <v>3900</v>
      </c>
      <c r="G2225" s="30">
        <f t="shared" si="132"/>
        <v>4700</v>
      </c>
      <c r="H2225" s="30">
        <f t="shared" si="133"/>
        <v>7000</v>
      </c>
      <c r="I2225" s="212"/>
      <c r="J2225" s="212"/>
      <c r="K2225" s="212"/>
    </row>
    <row r="2226" spans="1:67" ht="15.75" customHeight="1">
      <c r="A2226" s="36">
        <v>2134</v>
      </c>
      <c r="B2226" s="28" t="s">
        <v>3668</v>
      </c>
      <c r="C2226" s="57" t="s">
        <v>3669</v>
      </c>
      <c r="D2226" s="28" t="s">
        <v>271</v>
      </c>
      <c r="E2226" s="30">
        <v>1</v>
      </c>
      <c r="F2226" s="30">
        <v>9000</v>
      </c>
      <c r="G2226" s="30">
        <f t="shared" si="132"/>
        <v>10800</v>
      </c>
      <c r="H2226" s="30">
        <f t="shared" si="133"/>
        <v>16200</v>
      </c>
      <c r="I2226" s="212"/>
      <c r="J2226" s="212"/>
      <c r="K2226" s="212"/>
    </row>
    <row r="2227" spans="1:67" ht="15.75" customHeight="1">
      <c r="A2227" s="36">
        <v>2135</v>
      </c>
      <c r="B2227" s="28" t="s">
        <v>3670</v>
      </c>
      <c r="C2227" s="57" t="s">
        <v>3671</v>
      </c>
      <c r="D2227" s="28" t="s">
        <v>271</v>
      </c>
      <c r="E2227" s="30">
        <v>1</v>
      </c>
      <c r="F2227" s="30">
        <v>9000</v>
      </c>
      <c r="G2227" s="30">
        <f t="shared" si="132"/>
        <v>10800</v>
      </c>
      <c r="H2227" s="30">
        <f t="shared" si="133"/>
        <v>16200</v>
      </c>
      <c r="I2227" s="212"/>
      <c r="J2227" s="212"/>
      <c r="K2227" s="212"/>
    </row>
    <row r="2228" spans="1:67" s="149" customFormat="1" ht="15.75" customHeight="1">
      <c r="A2228" s="36">
        <v>2136</v>
      </c>
      <c r="B2228" s="28" t="s">
        <v>3672</v>
      </c>
      <c r="C2228" s="57" t="s">
        <v>3673</v>
      </c>
      <c r="D2228" s="28" t="s">
        <v>271</v>
      </c>
      <c r="E2228" s="30">
        <v>1</v>
      </c>
      <c r="F2228" s="30">
        <v>10000</v>
      </c>
      <c r="G2228" s="30">
        <f t="shared" si="132"/>
        <v>12000</v>
      </c>
      <c r="H2228" s="30">
        <f t="shared" si="133"/>
        <v>18000</v>
      </c>
      <c r="I2228" s="212"/>
      <c r="J2228" s="212"/>
      <c r="K2228" s="212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</row>
    <row r="2229" spans="1:67" s="149" customFormat="1" ht="15.75" customHeight="1">
      <c r="A2229" s="36">
        <v>2137</v>
      </c>
      <c r="B2229" s="28" t="s">
        <v>3674</v>
      </c>
      <c r="C2229" s="29" t="s">
        <v>3675</v>
      </c>
      <c r="D2229" s="28" t="s">
        <v>271</v>
      </c>
      <c r="E2229" s="30">
        <v>1</v>
      </c>
      <c r="F2229" s="30">
        <v>8000</v>
      </c>
      <c r="G2229" s="30">
        <f t="shared" si="132"/>
        <v>9600</v>
      </c>
      <c r="H2229" s="30">
        <f t="shared" si="133"/>
        <v>14400</v>
      </c>
      <c r="I2229" s="212"/>
      <c r="J2229" s="212"/>
      <c r="K2229" s="212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</row>
    <row r="2230" spans="1:67" ht="15.75" customHeight="1">
      <c r="A2230" s="36">
        <v>2138</v>
      </c>
      <c r="B2230" s="28" t="s">
        <v>3676</v>
      </c>
      <c r="C2230" s="29" t="s">
        <v>3677</v>
      </c>
      <c r="D2230" s="28" t="s">
        <v>271</v>
      </c>
      <c r="E2230" s="30">
        <v>1</v>
      </c>
      <c r="F2230" s="30">
        <v>12000</v>
      </c>
      <c r="G2230" s="30">
        <f t="shared" si="132"/>
        <v>14400</v>
      </c>
      <c r="H2230" s="30">
        <f t="shared" si="133"/>
        <v>21600</v>
      </c>
      <c r="I2230" s="212"/>
      <c r="J2230" s="212"/>
      <c r="K2230" s="212"/>
    </row>
    <row r="2231" spans="1:67" ht="15.75" customHeight="1">
      <c r="A2231" s="36">
        <v>2139</v>
      </c>
      <c r="B2231" s="28" t="s">
        <v>6201</v>
      </c>
      <c r="C2231" s="29" t="s">
        <v>6761</v>
      </c>
      <c r="D2231" s="28" t="s">
        <v>271</v>
      </c>
      <c r="E2231" s="30">
        <v>1</v>
      </c>
      <c r="F2231" s="30">
        <v>8000</v>
      </c>
      <c r="G2231" s="30">
        <f t="shared" si="132"/>
        <v>9600</v>
      </c>
      <c r="H2231" s="30">
        <f t="shared" si="133"/>
        <v>14400</v>
      </c>
      <c r="I2231" s="212"/>
      <c r="J2231" s="212"/>
      <c r="K2231" s="212"/>
    </row>
    <row r="2232" spans="1:67" ht="15.75" customHeight="1">
      <c r="A2232" s="36">
        <v>2140</v>
      </c>
      <c r="B2232" s="28" t="s">
        <v>6762</v>
      </c>
      <c r="C2232" s="29" t="s">
        <v>6763</v>
      </c>
      <c r="D2232" s="28" t="s">
        <v>271</v>
      </c>
      <c r="E2232" s="30">
        <v>1</v>
      </c>
      <c r="F2232" s="30">
        <v>13000</v>
      </c>
      <c r="G2232" s="30">
        <f>ROUND(F2232*1.2,-2)</f>
        <v>15600</v>
      </c>
      <c r="H2232" s="30">
        <f>ROUND(F2232*1.8,-2)</f>
        <v>23400</v>
      </c>
      <c r="I2232" s="212"/>
      <c r="J2232" s="212"/>
      <c r="K2232" s="212"/>
    </row>
    <row r="2233" spans="1:67" ht="15.75" customHeight="1">
      <c r="A2233" s="36">
        <v>2141</v>
      </c>
      <c r="B2233" s="28" t="s">
        <v>6375</v>
      </c>
      <c r="C2233" s="29" t="s">
        <v>6376</v>
      </c>
      <c r="D2233" s="28" t="s">
        <v>271</v>
      </c>
      <c r="E2233" s="30">
        <v>1</v>
      </c>
      <c r="F2233" s="30">
        <v>8000</v>
      </c>
      <c r="G2233" s="30">
        <f>ROUND(F2233*1.2,-2)</f>
        <v>9600</v>
      </c>
      <c r="H2233" s="30">
        <f>ROUND(F2233*1.8,-2)</f>
        <v>14400</v>
      </c>
      <c r="I2233" s="212"/>
      <c r="J2233" s="212"/>
      <c r="K2233" s="212"/>
    </row>
    <row r="2234" spans="1:67" s="124" customFormat="1" ht="15.75" customHeight="1">
      <c r="A2234" s="36">
        <v>2142</v>
      </c>
      <c r="B2234" s="28" t="s">
        <v>7571</v>
      </c>
      <c r="C2234" s="140" t="s">
        <v>7533</v>
      </c>
      <c r="D2234" s="28" t="s">
        <v>271</v>
      </c>
      <c r="E2234" s="30">
        <v>1</v>
      </c>
      <c r="F2234" s="30">
        <v>9000</v>
      </c>
      <c r="G2234" s="30">
        <f>ROUND(F2234*1.2,-2)</f>
        <v>10800</v>
      </c>
      <c r="H2234" s="30">
        <f>ROUND(F2234*1.8,-2)</f>
        <v>16200</v>
      </c>
      <c r="I2234" s="212"/>
      <c r="J2234" s="212"/>
      <c r="K2234" s="212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</row>
    <row r="2235" spans="1:67" s="11" customFormat="1" ht="15.75" customHeight="1">
      <c r="A2235" s="25"/>
      <c r="B2235" s="25"/>
      <c r="C2235" s="26" t="s">
        <v>3678</v>
      </c>
      <c r="D2235" s="25"/>
      <c r="E2235" s="27"/>
      <c r="F2235" s="27"/>
      <c r="G2235" s="41"/>
      <c r="H2235" s="41"/>
      <c r="I2235" s="212"/>
      <c r="J2235" s="212"/>
      <c r="K2235" s="212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  <c r="BK2235" s="10"/>
      <c r="BL2235" s="10"/>
      <c r="BM2235" s="10"/>
      <c r="BN2235" s="10"/>
      <c r="BO2235" s="10"/>
    </row>
    <row r="2236" spans="1:67" s="12" customFormat="1" ht="15.75" customHeight="1">
      <c r="A2236" s="32"/>
      <c r="B2236" s="32"/>
      <c r="C2236" s="33" t="s">
        <v>3679</v>
      </c>
      <c r="D2236" s="32"/>
      <c r="E2236" s="34"/>
      <c r="F2236" s="34"/>
      <c r="G2236" s="44"/>
      <c r="H2236" s="44"/>
      <c r="I2236" s="212"/>
      <c r="J2236" s="212"/>
      <c r="K2236" s="212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</row>
    <row r="2237" spans="1:67" s="157" customFormat="1" ht="16.5" customHeight="1">
      <c r="A2237" s="49">
        <v>2143</v>
      </c>
      <c r="B2237" s="49" t="s">
        <v>3680</v>
      </c>
      <c r="C2237" s="50" t="s">
        <v>3681</v>
      </c>
      <c r="D2237" s="49" t="s">
        <v>271</v>
      </c>
      <c r="E2237" s="51">
        <v>1</v>
      </c>
      <c r="F2237" s="30">
        <v>810</v>
      </c>
      <c r="G2237" s="30">
        <f t="shared" ref="G2237:G2245" si="134">ROUND(F2237*1.2,-2)</f>
        <v>1000</v>
      </c>
      <c r="H2237" s="30">
        <f t="shared" ref="H2237:H2245" si="135">ROUND(F2237*1.8,-2)</f>
        <v>1500</v>
      </c>
      <c r="I2237" s="212"/>
      <c r="J2237" s="212"/>
      <c r="K2237" s="212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</row>
    <row r="2238" spans="1:67" s="149" customFormat="1" ht="15.75" customHeight="1">
      <c r="A2238" s="49">
        <v>2144</v>
      </c>
      <c r="B2238" s="28" t="s">
        <v>3682</v>
      </c>
      <c r="C2238" s="29" t="s">
        <v>3683</v>
      </c>
      <c r="D2238" s="28" t="s">
        <v>271</v>
      </c>
      <c r="E2238" s="30">
        <v>1</v>
      </c>
      <c r="F2238" s="30">
        <v>3000</v>
      </c>
      <c r="G2238" s="30">
        <f t="shared" si="134"/>
        <v>3600</v>
      </c>
      <c r="H2238" s="30">
        <f t="shared" si="135"/>
        <v>5400</v>
      </c>
      <c r="I2238" s="212"/>
      <c r="J2238" s="212"/>
      <c r="K2238" s="212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</row>
    <row r="2239" spans="1:67" s="157" customFormat="1" ht="15.75" customHeight="1">
      <c r="A2239" s="49">
        <v>2145</v>
      </c>
      <c r="B2239" s="49" t="s">
        <v>3684</v>
      </c>
      <c r="C2239" s="50" t="s">
        <v>3685</v>
      </c>
      <c r="D2239" s="49" t="s">
        <v>271</v>
      </c>
      <c r="E2239" s="51">
        <v>1</v>
      </c>
      <c r="F2239" s="51">
        <v>1300</v>
      </c>
      <c r="G2239" s="30">
        <f t="shared" si="134"/>
        <v>1600</v>
      </c>
      <c r="H2239" s="30">
        <f t="shared" si="135"/>
        <v>2300</v>
      </c>
      <c r="I2239" s="212"/>
      <c r="J2239" s="212"/>
      <c r="K2239" s="212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</row>
    <row r="2240" spans="1:67" s="157" customFormat="1" ht="15.75" customHeight="1">
      <c r="A2240" s="49">
        <v>2146</v>
      </c>
      <c r="B2240" s="49" t="s">
        <v>3686</v>
      </c>
      <c r="C2240" s="50" t="s">
        <v>5971</v>
      </c>
      <c r="D2240" s="49" t="s">
        <v>271</v>
      </c>
      <c r="E2240" s="51">
        <v>1</v>
      </c>
      <c r="F2240" s="30">
        <v>1500</v>
      </c>
      <c r="G2240" s="30">
        <f t="shared" si="134"/>
        <v>1800</v>
      </c>
      <c r="H2240" s="30">
        <f t="shared" si="135"/>
        <v>2700</v>
      </c>
      <c r="I2240" s="212"/>
      <c r="J2240" s="212"/>
      <c r="K2240" s="212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</row>
    <row r="2241" spans="1:67" s="149" customFormat="1" ht="15.75" customHeight="1">
      <c r="A2241" s="49">
        <v>2147</v>
      </c>
      <c r="B2241" s="28" t="s">
        <v>3687</v>
      </c>
      <c r="C2241" s="29" t="s">
        <v>3688</v>
      </c>
      <c r="D2241" s="28" t="s">
        <v>271</v>
      </c>
      <c r="E2241" s="30">
        <v>1</v>
      </c>
      <c r="F2241" s="30">
        <v>900</v>
      </c>
      <c r="G2241" s="30">
        <f t="shared" si="134"/>
        <v>1100</v>
      </c>
      <c r="H2241" s="30">
        <f t="shared" si="135"/>
        <v>1600</v>
      </c>
      <c r="I2241" s="212"/>
      <c r="J2241" s="212"/>
      <c r="K2241" s="212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</row>
    <row r="2242" spans="1:67" s="149" customFormat="1" ht="15.75" customHeight="1">
      <c r="A2242" s="49">
        <v>2148</v>
      </c>
      <c r="B2242" s="28" t="s">
        <v>3689</v>
      </c>
      <c r="C2242" s="29" t="s">
        <v>3690</v>
      </c>
      <c r="D2242" s="28" t="s">
        <v>271</v>
      </c>
      <c r="E2242" s="30">
        <v>1</v>
      </c>
      <c r="F2242" s="30">
        <v>700</v>
      </c>
      <c r="G2242" s="30">
        <f t="shared" si="134"/>
        <v>800</v>
      </c>
      <c r="H2242" s="30">
        <f t="shared" si="135"/>
        <v>1300</v>
      </c>
      <c r="I2242" s="212"/>
      <c r="J2242" s="212"/>
      <c r="K2242" s="212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</row>
    <row r="2243" spans="1:67" s="149" customFormat="1" ht="15.75" customHeight="1">
      <c r="A2243" s="49">
        <v>2149</v>
      </c>
      <c r="B2243" s="28" t="s">
        <v>3691</v>
      </c>
      <c r="C2243" s="29" t="s">
        <v>3692</v>
      </c>
      <c r="D2243" s="28" t="s">
        <v>271</v>
      </c>
      <c r="E2243" s="30">
        <v>1</v>
      </c>
      <c r="F2243" s="30">
        <v>1800</v>
      </c>
      <c r="G2243" s="30">
        <f t="shared" si="134"/>
        <v>2200</v>
      </c>
      <c r="H2243" s="30">
        <f t="shared" si="135"/>
        <v>3200</v>
      </c>
      <c r="I2243" s="212"/>
      <c r="J2243" s="212"/>
      <c r="K2243" s="212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</row>
    <row r="2244" spans="1:67" s="149" customFormat="1" ht="15.75" customHeight="1">
      <c r="A2244" s="49">
        <v>2150</v>
      </c>
      <c r="B2244" s="28" t="s">
        <v>3693</v>
      </c>
      <c r="C2244" s="29" t="s">
        <v>3694</v>
      </c>
      <c r="D2244" s="28" t="s">
        <v>271</v>
      </c>
      <c r="E2244" s="30">
        <v>1</v>
      </c>
      <c r="F2244" s="30">
        <v>900</v>
      </c>
      <c r="G2244" s="30">
        <f t="shared" si="134"/>
        <v>1100</v>
      </c>
      <c r="H2244" s="30">
        <f t="shared" si="135"/>
        <v>1600</v>
      </c>
      <c r="I2244" s="212"/>
      <c r="J2244" s="212"/>
      <c r="K2244" s="212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</row>
    <row r="2245" spans="1:67" ht="15.75" customHeight="1">
      <c r="A2245" s="49">
        <v>2151</v>
      </c>
      <c r="B2245" s="28" t="s">
        <v>3695</v>
      </c>
      <c r="C2245" s="29" t="s">
        <v>3696</v>
      </c>
      <c r="D2245" s="28" t="s">
        <v>271</v>
      </c>
      <c r="E2245" s="30">
        <v>1</v>
      </c>
      <c r="F2245" s="30">
        <v>7350</v>
      </c>
      <c r="G2245" s="30">
        <f t="shared" si="134"/>
        <v>8800</v>
      </c>
      <c r="H2245" s="30">
        <f t="shared" si="135"/>
        <v>13200</v>
      </c>
      <c r="I2245" s="212"/>
      <c r="J2245" s="212"/>
      <c r="K2245" s="212"/>
    </row>
    <row r="2246" spans="1:67" s="149" customFormat="1" ht="15.75" customHeight="1">
      <c r="A2246" s="49">
        <v>2152</v>
      </c>
      <c r="B2246" s="28" t="s">
        <v>3697</v>
      </c>
      <c r="C2246" s="29" t="s">
        <v>3698</v>
      </c>
      <c r="D2246" s="28" t="s">
        <v>271</v>
      </c>
      <c r="E2246" s="30">
        <v>1</v>
      </c>
      <c r="F2246" s="30">
        <v>1000</v>
      </c>
      <c r="G2246" s="30">
        <f>ROUND(F2246*1.2,-2)</f>
        <v>1200</v>
      </c>
      <c r="H2246" s="30">
        <f>ROUND(F2246*1.8,-2)</f>
        <v>1800</v>
      </c>
      <c r="I2246" s="212"/>
      <c r="J2246" s="212"/>
      <c r="K2246" s="212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</row>
    <row r="2247" spans="1:67" ht="15.75" customHeight="1">
      <c r="A2247" s="49">
        <v>2153</v>
      </c>
      <c r="B2247" s="28" t="s">
        <v>3699</v>
      </c>
      <c r="C2247" s="29" t="s">
        <v>3700</v>
      </c>
      <c r="D2247" s="28" t="s">
        <v>271</v>
      </c>
      <c r="E2247" s="30">
        <v>1</v>
      </c>
      <c r="F2247" s="30">
        <v>2300</v>
      </c>
      <c r="G2247" s="30">
        <f>ROUND(F2247*1.2,-2)</f>
        <v>2800</v>
      </c>
      <c r="H2247" s="30">
        <f>ROUND(F2247*1.8,-2)</f>
        <v>4100</v>
      </c>
      <c r="I2247" s="212"/>
      <c r="J2247" s="212"/>
      <c r="K2247" s="212"/>
    </row>
    <row r="2248" spans="1:67" s="16" customFormat="1" ht="15.75" customHeight="1">
      <c r="A2248" s="49">
        <v>2154</v>
      </c>
      <c r="B2248" s="28" t="s">
        <v>5985</v>
      </c>
      <c r="C2248" s="29" t="s">
        <v>5986</v>
      </c>
      <c r="D2248" s="28" t="s">
        <v>271</v>
      </c>
      <c r="E2248" s="30">
        <v>1</v>
      </c>
      <c r="F2248" s="30">
        <v>1200</v>
      </c>
      <c r="G2248" s="30">
        <f>ROUND(F2248*1.2,-2)</f>
        <v>1400</v>
      </c>
      <c r="H2248" s="30">
        <f>ROUND(F2248*1.8,-2)</f>
        <v>2200</v>
      </c>
      <c r="I2248" s="212"/>
      <c r="J2248" s="212"/>
      <c r="K2248" s="212"/>
    </row>
    <row r="2249" spans="1:67" s="16" customFormat="1" ht="15.75" customHeight="1">
      <c r="A2249" s="49">
        <v>2155</v>
      </c>
      <c r="B2249" s="146" t="s">
        <v>7579</v>
      </c>
      <c r="C2249" s="145" t="s">
        <v>7580</v>
      </c>
      <c r="D2249" s="147" t="s">
        <v>2339</v>
      </c>
      <c r="E2249" s="164">
        <v>1</v>
      </c>
      <c r="F2249" s="148">
        <v>1250</v>
      </c>
      <c r="G2249" s="30">
        <f>ROUND(F2249*1.2,-2)</f>
        <v>1500</v>
      </c>
      <c r="H2249" s="30">
        <f>ROUND(F2249*1.8,-2)</f>
        <v>2300</v>
      </c>
      <c r="I2249" s="212"/>
      <c r="J2249" s="212"/>
      <c r="K2249" s="212"/>
    </row>
    <row r="2250" spans="1:67" s="20" customFormat="1" ht="15.75" customHeight="1">
      <c r="A2250" s="49">
        <v>2156</v>
      </c>
      <c r="B2250" s="81" t="s">
        <v>7607</v>
      </c>
      <c r="C2250" s="163" t="s">
        <v>7608</v>
      </c>
      <c r="D2250" s="164" t="s">
        <v>2339</v>
      </c>
      <c r="E2250" s="164">
        <v>1</v>
      </c>
      <c r="F2250" s="165">
        <v>4500</v>
      </c>
      <c r="G2250" s="30">
        <f t="shared" ref="G2250:G2252" si="136">ROUND(F2250*1.2,-2)</f>
        <v>5400</v>
      </c>
      <c r="H2250" s="30">
        <f t="shared" ref="H2250:H2252" si="137">ROUND(F2250*1.8,-2)</f>
        <v>8100</v>
      </c>
      <c r="I2250" s="212"/>
      <c r="J2250" s="212"/>
      <c r="K2250" s="212"/>
    </row>
    <row r="2251" spans="1:67" s="20" customFormat="1" ht="15.75" customHeight="1">
      <c r="A2251" s="49">
        <v>2157</v>
      </c>
      <c r="B2251" s="81" t="s">
        <v>7609</v>
      </c>
      <c r="C2251" s="163" t="s">
        <v>7610</v>
      </c>
      <c r="D2251" s="164" t="s">
        <v>2339</v>
      </c>
      <c r="E2251" s="164">
        <v>1</v>
      </c>
      <c r="F2251" s="165">
        <v>3500</v>
      </c>
      <c r="G2251" s="30">
        <f t="shared" si="136"/>
        <v>4200</v>
      </c>
      <c r="H2251" s="30">
        <f t="shared" si="137"/>
        <v>6300</v>
      </c>
      <c r="I2251" s="212"/>
      <c r="J2251" s="212"/>
      <c r="K2251" s="212"/>
    </row>
    <row r="2252" spans="1:67" s="20" customFormat="1" ht="31">
      <c r="A2252" s="49">
        <v>2158</v>
      </c>
      <c r="B2252" s="81" t="s">
        <v>7615</v>
      </c>
      <c r="C2252" s="163" t="s">
        <v>7616</v>
      </c>
      <c r="D2252" s="164" t="s">
        <v>2339</v>
      </c>
      <c r="E2252" s="164">
        <v>1</v>
      </c>
      <c r="F2252" s="165">
        <v>700</v>
      </c>
      <c r="G2252" s="30">
        <f t="shared" si="136"/>
        <v>800</v>
      </c>
      <c r="H2252" s="30">
        <f t="shared" si="137"/>
        <v>1300</v>
      </c>
      <c r="I2252" s="212"/>
      <c r="J2252" s="212"/>
      <c r="K2252" s="212"/>
    </row>
    <row r="2253" spans="1:67" s="12" customFormat="1" ht="15.75" customHeight="1">
      <c r="A2253" s="32"/>
      <c r="B2253" s="32"/>
      <c r="C2253" s="33" t="s">
        <v>3701</v>
      </c>
      <c r="D2253" s="32"/>
      <c r="E2253" s="34"/>
      <c r="F2253" s="34"/>
      <c r="G2253" s="44"/>
      <c r="H2253" s="44"/>
      <c r="I2253" s="212"/>
      <c r="J2253" s="212"/>
      <c r="K2253" s="212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  <c r="BK2253" s="10"/>
      <c r="BL2253" s="10"/>
      <c r="BM2253" s="10"/>
      <c r="BN2253" s="10"/>
      <c r="BO2253" s="10"/>
    </row>
    <row r="2254" spans="1:67" s="149" customFormat="1" ht="15.75" customHeight="1">
      <c r="A2254" s="36">
        <v>2159</v>
      </c>
      <c r="B2254" s="28" t="s">
        <v>3702</v>
      </c>
      <c r="C2254" s="29" t="s">
        <v>3703</v>
      </c>
      <c r="D2254" s="28" t="s">
        <v>271</v>
      </c>
      <c r="E2254" s="30">
        <v>1</v>
      </c>
      <c r="F2254" s="30">
        <v>1400</v>
      </c>
      <c r="G2254" s="30">
        <f>ROUND(F2254*1.2,-2)</f>
        <v>1700</v>
      </c>
      <c r="H2254" s="30">
        <f>ROUND(F2254*1.8,-2)</f>
        <v>2500</v>
      </c>
      <c r="I2254" s="212"/>
      <c r="J2254" s="212"/>
      <c r="K2254" s="212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</row>
    <row r="2255" spans="1:67" s="149" customFormat="1" ht="15.75" customHeight="1">
      <c r="A2255" s="36">
        <v>2160</v>
      </c>
      <c r="B2255" s="28" t="s">
        <v>3704</v>
      </c>
      <c r="C2255" s="29" t="s">
        <v>3705</v>
      </c>
      <c r="D2255" s="28" t="s">
        <v>271</v>
      </c>
      <c r="E2255" s="30">
        <v>1</v>
      </c>
      <c r="F2255" s="30">
        <v>1200</v>
      </c>
      <c r="G2255" s="30">
        <f>ROUND(F2255*1.2,-2)</f>
        <v>1400</v>
      </c>
      <c r="H2255" s="30">
        <f>ROUND(F2255*1.8,-2)</f>
        <v>2200</v>
      </c>
      <c r="I2255" s="212"/>
      <c r="J2255" s="212"/>
      <c r="K2255" s="212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</row>
    <row r="2256" spans="1:67" s="149" customFormat="1" ht="15.75" customHeight="1">
      <c r="A2256" s="36">
        <v>2161</v>
      </c>
      <c r="B2256" s="28" t="s">
        <v>3706</v>
      </c>
      <c r="C2256" s="29" t="s">
        <v>3707</v>
      </c>
      <c r="D2256" s="28" t="s">
        <v>271</v>
      </c>
      <c r="E2256" s="30">
        <v>1</v>
      </c>
      <c r="F2256" s="30">
        <v>1100</v>
      </c>
      <c r="G2256" s="30">
        <f>ROUND(F2256*1.2,-2)</f>
        <v>1300</v>
      </c>
      <c r="H2256" s="30">
        <f>ROUND(F2256*1.8,-2)</f>
        <v>2000</v>
      </c>
      <c r="I2256" s="212"/>
      <c r="J2256" s="212"/>
      <c r="K2256" s="212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</row>
    <row r="2257" spans="1:67" ht="15.75" customHeight="1">
      <c r="A2257" s="36">
        <v>2162</v>
      </c>
      <c r="B2257" s="28" t="s">
        <v>3708</v>
      </c>
      <c r="C2257" s="29" t="s">
        <v>3709</v>
      </c>
      <c r="D2257" s="28" t="s">
        <v>271</v>
      </c>
      <c r="E2257" s="30">
        <v>1</v>
      </c>
      <c r="F2257" s="30">
        <v>1300</v>
      </c>
      <c r="G2257" s="30">
        <f>ROUND(F2257*1.2,-2)</f>
        <v>1600</v>
      </c>
      <c r="H2257" s="30">
        <f>ROUND(F2257*1.8,-2)</f>
        <v>2300</v>
      </c>
      <c r="I2257" s="212"/>
      <c r="J2257" s="212"/>
      <c r="K2257" s="212"/>
    </row>
    <row r="2258" spans="1:67" ht="15.75" customHeight="1">
      <c r="A2258" s="36">
        <v>2163</v>
      </c>
      <c r="B2258" s="28" t="s">
        <v>3710</v>
      </c>
      <c r="C2258" s="29" t="s">
        <v>3711</v>
      </c>
      <c r="D2258" s="28" t="s">
        <v>271</v>
      </c>
      <c r="E2258" s="30">
        <v>1</v>
      </c>
      <c r="F2258" s="30">
        <v>2300</v>
      </c>
      <c r="G2258" s="30">
        <f t="shared" ref="G2258:G2263" si="138">ROUND(F2258*1.2,-2)</f>
        <v>2800</v>
      </c>
      <c r="H2258" s="30">
        <f t="shared" ref="H2258:H2263" si="139">ROUND(F2258*1.8,-2)</f>
        <v>4100</v>
      </c>
      <c r="I2258" s="212"/>
      <c r="J2258" s="212"/>
      <c r="K2258" s="212"/>
    </row>
    <row r="2259" spans="1:67" ht="15.75" customHeight="1">
      <c r="A2259" s="36">
        <v>2164</v>
      </c>
      <c r="B2259" s="28" t="s">
        <v>3712</v>
      </c>
      <c r="C2259" s="29" t="s">
        <v>3713</v>
      </c>
      <c r="D2259" s="28" t="s">
        <v>271</v>
      </c>
      <c r="E2259" s="30">
        <v>1</v>
      </c>
      <c r="F2259" s="30">
        <v>1000</v>
      </c>
      <c r="G2259" s="30">
        <f t="shared" si="138"/>
        <v>1200</v>
      </c>
      <c r="H2259" s="30">
        <f t="shared" si="139"/>
        <v>1800</v>
      </c>
      <c r="I2259" s="212"/>
      <c r="J2259" s="212"/>
      <c r="K2259" s="212"/>
    </row>
    <row r="2260" spans="1:67" s="149" customFormat="1" ht="15.75" customHeight="1">
      <c r="A2260" s="36">
        <v>2165</v>
      </c>
      <c r="B2260" s="28" t="s">
        <v>3714</v>
      </c>
      <c r="C2260" s="29" t="s">
        <v>3715</v>
      </c>
      <c r="D2260" s="28" t="s">
        <v>271</v>
      </c>
      <c r="E2260" s="30">
        <v>1</v>
      </c>
      <c r="F2260" s="30">
        <v>1800</v>
      </c>
      <c r="G2260" s="30">
        <f t="shared" si="138"/>
        <v>2200</v>
      </c>
      <c r="H2260" s="30">
        <f t="shared" si="139"/>
        <v>3200</v>
      </c>
      <c r="I2260" s="212"/>
      <c r="J2260" s="212"/>
      <c r="K2260" s="212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</row>
    <row r="2261" spans="1:67" ht="15.75" customHeight="1">
      <c r="A2261" s="36">
        <v>2166</v>
      </c>
      <c r="B2261" s="49" t="s">
        <v>3716</v>
      </c>
      <c r="C2261" s="50" t="s">
        <v>3717</v>
      </c>
      <c r="D2261" s="49" t="s">
        <v>271</v>
      </c>
      <c r="E2261" s="51">
        <v>1</v>
      </c>
      <c r="F2261" s="51">
        <v>1200</v>
      </c>
      <c r="G2261" s="51">
        <f t="shared" si="138"/>
        <v>1400</v>
      </c>
      <c r="H2261" s="51">
        <f t="shared" si="139"/>
        <v>2200</v>
      </c>
      <c r="I2261" s="212"/>
      <c r="J2261" s="212"/>
      <c r="K2261" s="212"/>
    </row>
    <row r="2262" spans="1:67" s="149" customFormat="1" ht="15.75" customHeight="1">
      <c r="A2262" s="36">
        <v>2167</v>
      </c>
      <c r="B2262" s="28" t="s">
        <v>3718</v>
      </c>
      <c r="C2262" s="29" t="s">
        <v>3719</v>
      </c>
      <c r="D2262" s="28" t="s">
        <v>271</v>
      </c>
      <c r="E2262" s="30">
        <v>1</v>
      </c>
      <c r="F2262" s="30">
        <v>2300</v>
      </c>
      <c r="G2262" s="30">
        <f t="shared" si="138"/>
        <v>2800</v>
      </c>
      <c r="H2262" s="30">
        <f t="shared" si="139"/>
        <v>4100</v>
      </c>
      <c r="I2262" s="212"/>
      <c r="J2262" s="212"/>
      <c r="K2262" s="212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</row>
    <row r="2263" spans="1:67" s="13" customFormat="1" ht="15.75" customHeight="1">
      <c r="A2263" s="36">
        <v>2168</v>
      </c>
      <c r="B2263" s="49" t="s">
        <v>3720</v>
      </c>
      <c r="C2263" s="50" t="s">
        <v>3721</v>
      </c>
      <c r="D2263" s="49" t="s">
        <v>271</v>
      </c>
      <c r="E2263" s="51">
        <v>1</v>
      </c>
      <c r="F2263" s="30">
        <v>7350</v>
      </c>
      <c r="G2263" s="30">
        <f t="shared" si="138"/>
        <v>8800</v>
      </c>
      <c r="H2263" s="30">
        <f t="shared" si="139"/>
        <v>13200</v>
      </c>
      <c r="I2263" s="212"/>
      <c r="J2263" s="212"/>
      <c r="K2263" s="212"/>
    </row>
    <row r="2264" spans="1:67" s="149" customFormat="1" ht="15.75" customHeight="1">
      <c r="A2264" s="36">
        <v>2169</v>
      </c>
      <c r="B2264" s="28" t="s">
        <v>3722</v>
      </c>
      <c r="C2264" s="29" t="s">
        <v>3723</v>
      </c>
      <c r="D2264" s="28" t="s">
        <v>271</v>
      </c>
      <c r="E2264" s="30">
        <v>1</v>
      </c>
      <c r="F2264" s="30">
        <v>1400</v>
      </c>
      <c r="G2264" s="30">
        <f t="shared" ref="G2264:G2280" si="140">ROUND(F2264*1.2,-2)</f>
        <v>1700</v>
      </c>
      <c r="H2264" s="30">
        <f t="shared" ref="H2264:H2280" si="141">ROUND(F2264*1.8,-2)</f>
        <v>2500</v>
      </c>
      <c r="I2264" s="212"/>
      <c r="J2264" s="212"/>
      <c r="K2264" s="212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</row>
    <row r="2265" spans="1:67" s="149" customFormat="1" ht="15.75" customHeight="1">
      <c r="A2265" s="36">
        <v>2170</v>
      </c>
      <c r="B2265" s="28" t="s">
        <v>3724</v>
      </c>
      <c r="C2265" s="29" t="s">
        <v>3725</v>
      </c>
      <c r="D2265" s="28" t="s">
        <v>271</v>
      </c>
      <c r="E2265" s="30">
        <v>1</v>
      </c>
      <c r="F2265" s="30">
        <v>1500</v>
      </c>
      <c r="G2265" s="30">
        <f t="shared" si="140"/>
        <v>1800</v>
      </c>
      <c r="H2265" s="30">
        <f t="shared" si="141"/>
        <v>2700</v>
      </c>
      <c r="I2265" s="212"/>
      <c r="J2265" s="212"/>
      <c r="K2265" s="212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</row>
    <row r="2266" spans="1:67" s="149" customFormat="1" ht="15.75" customHeight="1">
      <c r="A2266" s="36">
        <v>2171</v>
      </c>
      <c r="B2266" s="28" t="s">
        <v>3726</v>
      </c>
      <c r="C2266" s="29" t="s">
        <v>3727</v>
      </c>
      <c r="D2266" s="28" t="s">
        <v>271</v>
      </c>
      <c r="E2266" s="30">
        <v>1</v>
      </c>
      <c r="F2266" s="30">
        <v>1600</v>
      </c>
      <c r="G2266" s="30">
        <f t="shared" si="140"/>
        <v>1900</v>
      </c>
      <c r="H2266" s="30">
        <f t="shared" si="141"/>
        <v>2900</v>
      </c>
      <c r="I2266" s="212"/>
      <c r="J2266" s="212"/>
      <c r="K2266" s="212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</row>
    <row r="2267" spans="1:67" s="13" customFormat="1" ht="18.75" customHeight="1">
      <c r="A2267" s="36">
        <v>2172</v>
      </c>
      <c r="B2267" s="49" t="s">
        <v>3728</v>
      </c>
      <c r="C2267" s="50" t="s">
        <v>3729</v>
      </c>
      <c r="D2267" s="49" t="s">
        <v>271</v>
      </c>
      <c r="E2267" s="51">
        <v>1</v>
      </c>
      <c r="F2267" s="51">
        <v>2500</v>
      </c>
      <c r="G2267" s="30">
        <f t="shared" si="140"/>
        <v>3000</v>
      </c>
      <c r="H2267" s="30">
        <f t="shared" si="141"/>
        <v>4500</v>
      </c>
      <c r="I2267" s="212"/>
      <c r="J2267" s="212"/>
      <c r="K2267" s="212"/>
    </row>
    <row r="2268" spans="1:67" ht="15.75" customHeight="1">
      <c r="A2268" s="36">
        <v>2173</v>
      </c>
      <c r="B2268" s="28" t="s">
        <v>3730</v>
      </c>
      <c r="C2268" s="29" t="s">
        <v>3731</v>
      </c>
      <c r="D2268" s="28" t="s">
        <v>271</v>
      </c>
      <c r="E2268" s="30">
        <v>1</v>
      </c>
      <c r="F2268" s="30">
        <v>1900</v>
      </c>
      <c r="G2268" s="30">
        <f t="shared" si="140"/>
        <v>2300</v>
      </c>
      <c r="H2268" s="30">
        <f t="shared" si="141"/>
        <v>3400</v>
      </c>
      <c r="I2268" s="212"/>
      <c r="J2268" s="212"/>
      <c r="K2268" s="212"/>
    </row>
    <row r="2269" spans="1:67" ht="15.75" customHeight="1">
      <c r="A2269" s="36">
        <v>2174</v>
      </c>
      <c r="B2269" s="28" t="s">
        <v>3732</v>
      </c>
      <c r="C2269" s="29" t="s">
        <v>3733</v>
      </c>
      <c r="D2269" s="28" t="s">
        <v>271</v>
      </c>
      <c r="E2269" s="30">
        <v>1</v>
      </c>
      <c r="F2269" s="30">
        <v>2100</v>
      </c>
      <c r="G2269" s="30">
        <f t="shared" si="140"/>
        <v>2500</v>
      </c>
      <c r="H2269" s="30">
        <f t="shared" si="141"/>
        <v>3800</v>
      </c>
      <c r="I2269" s="212"/>
      <c r="J2269" s="212"/>
      <c r="K2269" s="212"/>
    </row>
    <row r="2270" spans="1:67" s="149" customFormat="1" ht="15.75" customHeight="1">
      <c r="A2270" s="36">
        <v>2175</v>
      </c>
      <c r="B2270" s="28" t="s">
        <v>3734</v>
      </c>
      <c r="C2270" s="29" t="s">
        <v>3735</v>
      </c>
      <c r="D2270" s="28" t="s">
        <v>271</v>
      </c>
      <c r="E2270" s="30">
        <v>1</v>
      </c>
      <c r="F2270" s="30">
        <v>1000</v>
      </c>
      <c r="G2270" s="30">
        <f t="shared" si="140"/>
        <v>1200</v>
      </c>
      <c r="H2270" s="30">
        <f t="shared" si="141"/>
        <v>1800</v>
      </c>
      <c r="I2270" s="212"/>
      <c r="J2270" s="212"/>
      <c r="K2270" s="212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</row>
    <row r="2271" spans="1:67" s="149" customFormat="1" ht="15.75" customHeight="1">
      <c r="A2271" s="36">
        <v>2176</v>
      </c>
      <c r="B2271" s="28" t="s">
        <v>3736</v>
      </c>
      <c r="C2271" s="29" t="s">
        <v>3737</v>
      </c>
      <c r="D2271" s="28" t="s">
        <v>271</v>
      </c>
      <c r="E2271" s="30">
        <v>1</v>
      </c>
      <c r="F2271" s="30">
        <v>1000</v>
      </c>
      <c r="G2271" s="30">
        <f t="shared" si="140"/>
        <v>1200</v>
      </c>
      <c r="H2271" s="30">
        <f t="shared" si="141"/>
        <v>1800</v>
      </c>
      <c r="I2271" s="212"/>
      <c r="J2271" s="212"/>
      <c r="K2271" s="212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</row>
    <row r="2272" spans="1:67" ht="15.75" customHeight="1">
      <c r="A2272" s="36">
        <v>2177</v>
      </c>
      <c r="B2272" s="28" t="s">
        <v>3738</v>
      </c>
      <c r="C2272" s="29" t="s">
        <v>3739</v>
      </c>
      <c r="D2272" s="28" t="s">
        <v>271</v>
      </c>
      <c r="E2272" s="30">
        <v>1</v>
      </c>
      <c r="F2272" s="30">
        <v>950</v>
      </c>
      <c r="G2272" s="30">
        <f t="shared" si="140"/>
        <v>1100</v>
      </c>
      <c r="H2272" s="30">
        <f t="shared" si="141"/>
        <v>1700</v>
      </c>
      <c r="I2272" s="212"/>
      <c r="J2272" s="212"/>
      <c r="K2272" s="212"/>
    </row>
    <row r="2273" spans="1:67" s="149" customFormat="1" ht="15.75" customHeight="1">
      <c r="A2273" s="36">
        <v>2178</v>
      </c>
      <c r="B2273" s="28" t="s">
        <v>3740</v>
      </c>
      <c r="C2273" s="29" t="s">
        <v>3741</v>
      </c>
      <c r="D2273" s="28" t="s">
        <v>271</v>
      </c>
      <c r="E2273" s="30">
        <v>1</v>
      </c>
      <c r="F2273" s="30">
        <v>3500</v>
      </c>
      <c r="G2273" s="30">
        <f t="shared" si="140"/>
        <v>4200</v>
      </c>
      <c r="H2273" s="30">
        <f t="shared" si="141"/>
        <v>6300</v>
      </c>
      <c r="I2273" s="212"/>
      <c r="J2273" s="212"/>
      <c r="K2273" s="212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</row>
    <row r="2274" spans="1:67" s="13" customFormat="1" ht="14.25" customHeight="1">
      <c r="A2274" s="36">
        <v>2179</v>
      </c>
      <c r="B2274" s="49" t="s">
        <v>3742</v>
      </c>
      <c r="C2274" s="50" t="s">
        <v>3743</v>
      </c>
      <c r="D2274" s="49" t="s">
        <v>271</v>
      </c>
      <c r="E2274" s="51">
        <v>1</v>
      </c>
      <c r="F2274" s="30">
        <v>3700</v>
      </c>
      <c r="G2274" s="30">
        <f t="shared" si="140"/>
        <v>4400</v>
      </c>
      <c r="H2274" s="30">
        <f t="shared" si="141"/>
        <v>6700</v>
      </c>
      <c r="I2274" s="212"/>
      <c r="J2274" s="212"/>
      <c r="K2274" s="212"/>
    </row>
    <row r="2275" spans="1:67" ht="15.75" customHeight="1">
      <c r="A2275" s="36">
        <v>2180</v>
      </c>
      <c r="B2275" s="28" t="s">
        <v>3744</v>
      </c>
      <c r="C2275" s="29" t="s">
        <v>3745</v>
      </c>
      <c r="D2275" s="28" t="s">
        <v>271</v>
      </c>
      <c r="E2275" s="30">
        <v>1</v>
      </c>
      <c r="F2275" s="30">
        <v>2100</v>
      </c>
      <c r="G2275" s="30">
        <f t="shared" si="140"/>
        <v>2500</v>
      </c>
      <c r="H2275" s="30">
        <f t="shared" si="141"/>
        <v>3800</v>
      </c>
      <c r="I2275" s="212"/>
      <c r="J2275" s="212"/>
      <c r="K2275" s="212"/>
    </row>
    <row r="2276" spans="1:67" ht="15.75" customHeight="1">
      <c r="A2276" s="36">
        <v>2181</v>
      </c>
      <c r="B2276" s="28" t="s">
        <v>3746</v>
      </c>
      <c r="C2276" s="29" t="s">
        <v>3747</v>
      </c>
      <c r="D2276" s="28" t="s">
        <v>271</v>
      </c>
      <c r="E2276" s="30">
        <v>1</v>
      </c>
      <c r="F2276" s="30">
        <v>9780</v>
      </c>
      <c r="G2276" s="30">
        <f t="shared" si="140"/>
        <v>11700</v>
      </c>
      <c r="H2276" s="30">
        <f t="shared" si="141"/>
        <v>17600</v>
      </c>
      <c r="I2276" s="212"/>
      <c r="J2276" s="212"/>
      <c r="K2276" s="212"/>
    </row>
    <row r="2277" spans="1:67" ht="15.75" customHeight="1">
      <c r="A2277" s="36">
        <v>2182</v>
      </c>
      <c r="B2277" s="28" t="s">
        <v>3748</v>
      </c>
      <c r="C2277" s="29" t="s">
        <v>3749</v>
      </c>
      <c r="D2277" s="28" t="s">
        <v>271</v>
      </c>
      <c r="E2277" s="30">
        <v>1</v>
      </c>
      <c r="F2277" s="30">
        <v>9780</v>
      </c>
      <c r="G2277" s="30">
        <f t="shared" si="140"/>
        <v>11700</v>
      </c>
      <c r="H2277" s="30">
        <f t="shared" si="141"/>
        <v>17600</v>
      </c>
      <c r="I2277" s="212"/>
      <c r="J2277" s="212"/>
      <c r="K2277" s="212"/>
    </row>
    <row r="2278" spans="1:67" ht="15.75" customHeight="1">
      <c r="A2278" s="36">
        <v>2183</v>
      </c>
      <c r="B2278" s="28" t="s">
        <v>6362</v>
      </c>
      <c r="C2278" s="29" t="s">
        <v>6359</v>
      </c>
      <c r="D2278" s="28" t="s">
        <v>271</v>
      </c>
      <c r="E2278" s="30">
        <v>1</v>
      </c>
      <c r="F2278" s="30">
        <v>4500</v>
      </c>
      <c r="G2278" s="30">
        <f t="shared" si="140"/>
        <v>5400</v>
      </c>
      <c r="H2278" s="30">
        <f t="shared" si="141"/>
        <v>8100</v>
      </c>
      <c r="I2278" s="212"/>
      <c r="J2278" s="212"/>
      <c r="K2278" s="212"/>
    </row>
    <row r="2279" spans="1:67" ht="15.75" customHeight="1">
      <c r="A2279" s="36">
        <v>2184</v>
      </c>
      <c r="B2279" s="28" t="s">
        <v>6361</v>
      </c>
      <c r="C2279" s="29" t="s">
        <v>6360</v>
      </c>
      <c r="D2279" s="28" t="s">
        <v>271</v>
      </c>
      <c r="E2279" s="30">
        <v>1</v>
      </c>
      <c r="F2279" s="30">
        <v>3500</v>
      </c>
      <c r="G2279" s="30">
        <f t="shared" si="140"/>
        <v>4200</v>
      </c>
      <c r="H2279" s="30">
        <f t="shared" si="141"/>
        <v>6300</v>
      </c>
      <c r="I2279" s="212"/>
      <c r="J2279" s="212"/>
      <c r="K2279" s="212"/>
    </row>
    <row r="2280" spans="1:67" ht="31">
      <c r="A2280" s="36">
        <v>2185</v>
      </c>
      <c r="B2280" s="28" t="s">
        <v>6363</v>
      </c>
      <c r="C2280" s="29" t="s">
        <v>7804</v>
      </c>
      <c r="D2280" s="28" t="s">
        <v>271</v>
      </c>
      <c r="E2280" s="30">
        <v>1</v>
      </c>
      <c r="F2280" s="30">
        <v>400</v>
      </c>
      <c r="G2280" s="30">
        <f t="shared" si="140"/>
        <v>500</v>
      </c>
      <c r="H2280" s="30">
        <f t="shared" si="141"/>
        <v>700</v>
      </c>
      <c r="I2280" s="212"/>
      <c r="J2280" s="212"/>
      <c r="K2280" s="212"/>
    </row>
    <row r="2281" spans="1:67">
      <c r="A2281" s="36">
        <v>2186</v>
      </c>
      <c r="B2281" s="28" t="s">
        <v>7816</v>
      </c>
      <c r="C2281" s="29" t="s">
        <v>7805</v>
      </c>
      <c r="D2281" s="28" t="s">
        <v>271</v>
      </c>
      <c r="E2281" s="30">
        <v>1</v>
      </c>
      <c r="F2281" s="30">
        <v>11000</v>
      </c>
      <c r="G2281" s="30">
        <f t="shared" ref="G2281" si="142">ROUND(F2281*1.2,-2)</f>
        <v>13200</v>
      </c>
      <c r="H2281" s="30">
        <f t="shared" ref="H2281" si="143">ROUND(F2281*1.8,-2)</f>
        <v>19800</v>
      </c>
      <c r="I2281" s="212"/>
      <c r="J2281" s="212"/>
      <c r="K2281" s="212"/>
    </row>
    <row r="2282" spans="1:67">
      <c r="A2282" s="36">
        <v>2187</v>
      </c>
      <c r="B2282" s="28" t="s">
        <v>7831</v>
      </c>
      <c r="C2282" s="29" t="s">
        <v>7832</v>
      </c>
      <c r="D2282" s="28" t="s">
        <v>271</v>
      </c>
      <c r="E2282" s="30">
        <v>1</v>
      </c>
      <c r="F2282" s="30">
        <v>1100</v>
      </c>
      <c r="G2282" s="30">
        <f t="shared" ref="G2282:G2283" si="144">ROUND(F2282*1.2,-2)</f>
        <v>1300</v>
      </c>
      <c r="H2282" s="30">
        <f t="shared" ref="H2282:H2283" si="145">ROUND(F2282*1.8,-2)</f>
        <v>2000</v>
      </c>
      <c r="I2282" s="212"/>
      <c r="J2282" s="212"/>
      <c r="K2282" s="212"/>
    </row>
    <row r="2283" spans="1:67">
      <c r="A2283" s="36">
        <v>2188</v>
      </c>
      <c r="B2283" s="28" t="s">
        <v>7834</v>
      </c>
      <c r="C2283" s="29" t="s">
        <v>7833</v>
      </c>
      <c r="D2283" s="28" t="s">
        <v>271</v>
      </c>
      <c r="E2283" s="30">
        <v>1</v>
      </c>
      <c r="F2283" s="30">
        <v>1100</v>
      </c>
      <c r="G2283" s="30">
        <f t="shared" si="144"/>
        <v>1300</v>
      </c>
      <c r="H2283" s="30">
        <f t="shared" si="145"/>
        <v>2000</v>
      </c>
      <c r="I2283" s="212"/>
      <c r="J2283" s="212"/>
      <c r="K2283" s="212"/>
    </row>
    <row r="2284" spans="1:67" s="9" customFormat="1" ht="15.75" customHeight="1">
      <c r="A2284" s="32"/>
      <c r="B2284" s="32"/>
      <c r="C2284" s="33" t="s">
        <v>3750</v>
      </c>
      <c r="D2284" s="32"/>
      <c r="E2284" s="34"/>
      <c r="F2284" s="34"/>
      <c r="G2284" s="35"/>
      <c r="H2284" s="35"/>
      <c r="I2284" s="212"/>
      <c r="J2284" s="212"/>
      <c r="K2284" s="212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</row>
    <row r="2285" spans="1:67" s="149" customFormat="1" ht="31.5" customHeight="1">
      <c r="A2285" s="36">
        <v>2189</v>
      </c>
      <c r="B2285" s="28" t="s">
        <v>3751</v>
      </c>
      <c r="C2285" s="29" t="s">
        <v>3752</v>
      </c>
      <c r="D2285" s="28" t="s">
        <v>271</v>
      </c>
      <c r="E2285" s="30">
        <v>1</v>
      </c>
      <c r="F2285" s="30">
        <v>1100</v>
      </c>
      <c r="G2285" s="30">
        <f t="shared" ref="G2285:G2303" si="146">ROUND(F2285*1.2,-2)</f>
        <v>1300</v>
      </c>
      <c r="H2285" s="30">
        <f t="shared" ref="H2285:H2303" si="147">ROUND(F2285*1.8,-2)</f>
        <v>2000</v>
      </c>
      <c r="I2285" s="212"/>
      <c r="J2285" s="212"/>
      <c r="K2285" s="212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</row>
    <row r="2286" spans="1:67" s="149" customFormat="1" ht="15.75" customHeight="1">
      <c r="A2286" s="36">
        <v>2190</v>
      </c>
      <c r="B2286" s="28" t="s">
        <v>3753</v>
      </c>
      <c r="C2286" s="29" t="s">
        <v>3754</v>
      </c>
      <c r="D2286" s="28" t="s">
        <v>271</v>
      </c>
      <c r="E2286" s="30">
        <v>1</v>
      </c>
      <c r="F2286" s="30">
        <v>8700</v>
      </c>
      <c r="G2286" s="30">
        <f t="shared" si="146"/>
        <v>10400</v>
      </c>
      <c r="H2286" s="30">
        <f t="shared" si="147"/>
        <v>15700</v>
      </c>
      <c r="I2286" s="212"/>
      <c r="J2286" s="212"/>
      <c r="K2286" s="212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</row>
    <row r="2287" spans="1:67" s="157" customFormat="1" ht="15.75" customHeight="1">
      <c r="A2287" s="36">
        <v>2191</v>
      </c>
      <c r="B2287" s="49" t="s">
        <v>3755</v>
      </c>
      <c r="C2287" s="50" t="s">
        <v>6501</v>
      </c>
      <c r="D2287" s="49" t="s">
        <v>271</v>
      </c>
      <c r="E2287" s="51">
        <v>1</v>
      </c>
      <c r="F2287" s="30">
        <v>8500</v>
      </c>
      <c r="G2287" s="30">
        <f t="shared" si="146"/>
        <v>10200</v>
      </c>
      <c r="H2287" s="30">
        <f t="shared" si="147"/>
        <v>15300</v>
      </c>
      <c r="I2287" s="212"/>
      <c r="J2287" s="212"/>
      <c r="K2287" s="212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</row>
    <row r="2288" spans="1:67" s="149" customFormat="1" ht="15.75" customHeight="1">
      <c r="A2288" s="36">
        <v>2192</v>
      </c>
      <c r="B2288" s="28" t="s">
        <v>3756</v>
      </c>
      <c r="C2288" s="29" t="s">
        <v>3757</v>
      </c>
      <c r="D2288" s="28" t="s">
        <v>271</v>
      </c>
      <c r="E2288" s="30">
        <v>1</v>
      </c>
      <c r="F2288" s="30">
        <v>3000</v>
      </c>
      <c r="G2288" s="30">
        <f t="shared" si="146"/>
        <v>3600</v>
      </c>
      <c r="H2288" s="30">
        <f t="shared" si="147"/>
        <v>5400</v>
      </c>
      <c r="I2288" s="212"/>
      <c r="J2288" s="212"/>
      <c r="K2288" s="212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</row>
    <row r="2289" spans="1:67" s="13" customFormat="1" ht="15.75" customHeight="1">
      <c r="A2289" s="36">
        <v>2193</v>
      </c>
      <c r="B2289" s="49" t="s">
        <v>3758</v>
      </c>
      <c r="C2289" s="50" t="s">
        <v>3759</v>
      </c>
      <c r="D2289" s="49" t="s">
        <v>271</v>
      </c>
      <c r="E2289" s="51">
        <v>1</v>
      </c>
      <c r="F2289" s="30">
        <v>4200</v>
      </c>
      <c r="G2289" s="30">
        <f t="shared" si="146"/>
        <v>5000</v>
      </c>
      <c r="H2289" s="30">
        <f t="shared" si="147"/>
        <v>7600</v>
      </c>
      <c r="I2289" s="212"/>
      <c r="J2289" s="212"/>
      <c r="K2289" s="212"/>
    </row>
    <row r="2290" spans="1:67" s="13" customFormat="1" ht="15.75" customHeight="1">
      <c r="A2290" s="36">
        <v>2194</v>
      </c>
      <c r="B2290" s="49" t="s">
        <v>3760</v>
      </c>
      <c r="C2290" s="50" t="s">
        <v>3761</v>
      </c>
      <c r="D2290" s="49" t="s">
        <v>271</v>
      </c>
      <c r="E2290" s="51">
        <v>1</v>
      </c>
      <c r="F2290" s="30">
        <v>7350</v>
      </c>
      <c r="G2290" s="30">
        <f t="shared" si="146"/>
        <v>8800</v>
      </c>
      <c r="H2290" s="30">
        <f t="shared" si="147"/>
        <v>13200</v>
      </c>
      <c r="I2290" s="212"/>
      <c r="J2290" s="212"/>
      <c r="K2290" s="212"/>
    </row>
    <row r="2291" spans="1:67" s="13" customFormat="1" ht="15.75" customHeight="1">
      <c r="A2291" s="36">
        <v>2195</v>
      </c>
      <c r="B2291" s="49" t="s">
        <v>3762</v>
      </c>
      <c r="C2291" s="50" t="s">
        <v>3763</v>
      </c>
      <c r="D2291" s="49" t="s">
        <v>271</v>
      </c>
      <c r="E2291" s="51">
        <v>1</v>
      </c>
      <c r="F2291" s="30">
        <v>6300</v>
      </c>
      <c r="G2291" s="30">
        <f t="shared" si="146"/>
        <v>7600</v>
      </c>
      <c r="H2291" s="30">
        <f t="shared" si="147"/>
        <v>11300</v>
      </c>
      <c r="I2291" s="212"/>
      <c r="J2291" s="212"/>
      <c r="K2291" s="212"/>
    </row>
    <row r="2292" spans="1:67" s="149" customFormat="1" ht="15.75" customHeight="1">
      <c r="A2292" s="36">
        <v>2196</v>
      </c>
      <c r="B2292" s="28" t="s">
        <v>3764</v>
      </c>
      <c r="C2292" s="29" t="s">
        <v>3765</v>
      </c>
      <c r="D2292" s="28" t="s">
        <v>271</v>
      </c>
      <c r="E2292" s="30">
        <v>1</v>
      </c>
      <c r="F2292" s="30">
        <v>5600</v>
      </c>
      <c r="G2292" s="30">
        <f t="shared" si="146"/>
        <v>6700</v>
      </c>
      <c r="H2292" s="30">
        <f t="shared" si="147"/>
        <v>10100</v>
      </c>
      <c r="I2292" s="212"/>
      <c r="J2292" s="212"/>
      <c r="K2292" s="212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</row>
    <row r="2293" spans="1:67" s="14" customFormat="1" ht="15.75" customHeight="1">
      <c r="A2293" s="36">
        <v>2197</v>
      </c>
      <c r="B2293" s="81" t="s">
        <v>7586</v>
      </c>
      <c r="C2293" s="163" t="s">
        <v>7619</v>
      </c>
      <c r="D2293" s="164" t="s">
        <v>2339</v>
      </c>
      <c r="E2293" s="164">
        <v>1</v>
      </c>
      <c r="F2293" s="165">
        <v>8500</v>
      </c>
      <c r="G2293" s="30">
        <f t="shared" si="146"/>
        <v>10200</v>
      </c>
      <c r="H2293" s="30">
        <f t="shared" si="147"/>
        <v>15300</v>
      </c>
      <c r="I2293" s="212"/>
      <c r="J2293" s="212"/>
      <c r="K2293" s="212"/>
    </row>
    <row r="2294" spans="1:67" s="14" customFormat="1" ht="31.5" customHeight="1">
      <c r="A2294" s="36">
        <v>2198</v>
      </c>
      <c r="B2294" s="28" t="s">
        <v>3766</v>
      </c>
      <c r="C2294" s="29" t="s">
        <v>3767</v>
      </c>
      <c r="D2294" s="28" t="s">
        <v>271</v>
      </c>
      <c r="E2294" s="30">
        <v>1</v>
      </c>
      <c r="F2294" s="30">
        <v>1000</v>
      </c>
      <c r="G2294" s="30">
        <f t="shared" si="146"/>
        <v>1200</v>
      </c>
      <c r="H2294" s="30">
        <f t="shared" si="147"/>
        <v>1800</v>
      </c>
      <c r="I2294" s="212"/>
      <c r="J2294" s="212"/>
      <c r="K2294" s="212"/>
    </row>
    <row r="2295" spans="1:67" ht="15.75" customHeight="1">
      <c r="A2295" s="36">
        <v>2199</v>
      </c>
      <c r="B2295" s="28" t="s">
        <v>3768</v>
      </c>
      <c r="C2295" s="29" t="s">
        <v>3769</v>
      </c>
      <c r="D2295" s="28" t="s">
        <v>271</v>
      </c>
      <c r="E2295" s="30">
        <v>1</v>
      </c>
      <c r="F2295" s="30">
        <v>1000</v>
      </c>
      <c r="G2295" s="30">
        <f t="shared" si="146"/>
        <v>1200</v>
      </c>
      <c r="H2295" s="30">
        <f t="shared" si="147"/>
        <v>1800</v>
      </c>
      <c r="I2295" s="212"/>
      <c r="J2295" s="212"/>
      <c r="K2295" s="212"/>
    </row>
    <row r="2296" spans="1:67" s="13" customFormat="1" ht="15.75" customHeight="1">
      <c r="A2296" s="36">
        <v>2200</v>
      </c>
      <c r="B2296" s="49" t="s">
        <v>3770</v>
      </c>
      <c r="C2296" s="50" t="s">
        <v>3771</v>
      </c>
      <c r="D2296" s="49" t="s">
        <v>271</v>
      </c>
      <c r="E2296" s="51">
        <v>1</v>
      </c>
      <c r="F2296" s="30">
        <v>5500</v>
      </c>
      <c r="G2296" s="30">
        <f t="shared" si="146"/>
        <v>6600</v>
      </c>
      <c r="H2296" s="30">
        <f t="shared" si="147"/>
        <v>9900</v>
      </c>
      <c r="I2296" s="212"/>
      <c r="J2296" s="212"/>
      <c r="K2296" s="212"/>
    </row>
    <row r="2297" spans="1:67" s="149" customFormat="1" ht="15.75" customHeight="1">
      <c r="A2297" s="36">
        <v>2201</v>
      </c>
      <c r="B2297" s="28" t="s">
        <v>3772</v>
      </c>
      <c r="C2297" s="29" t="s">
        <v>3773</v>
      </c>
      <c r="D2297" s="28" t="s">
        <v>271</v>
      </c>
      <c r="E2297" s="30">
        <v>1</v>
      </c>
      <c r="F2297" s="30">
        <v>9000</v>
      </c>
      <c r="G2297" s="30">
        <f t="shared" si="146"/>
        <v>10800</v>
      </c>
      <c r="H2297" s="30">
        <f t="shared" si="147"/>
        <v>16200</v>
      </c>
      <c r="I2297" s="212"/>
      <c r="J2297" s="212"/>
      <c r="K2297" s="212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</row>
    <row r="2298" spans="1:67" s="149" customFormat="1" ht="15.75" customHeight="1">
      <c r="A2298" s="36">
        <v>2202</v>
      </c>
      <c r="B2298" s="28" t="s">
        <v>3774</v>
      </c>
      <c r="C2298" s="29" t="s">
        <v>3775</v>
      </c>
      <c r="D2298" s="28" t="s">
        <v>271</v>
      </c>
      <c r="E2298" s="30">
        <v>1</v>
      </c>
      <c r="F2298" s="30">
        <v>6600</v>
      </c>
      <c r="G2298" s="30">
        <f t="shared" si="146"/>
        <v>7900</v>
      </c>
      <c r="H2298" s="30">
        <f t="shared" si="147"/>
        <v>11900</v>
      </c>
      <c r="I2298" s="212"/>
      <c r="J2298" s="212"/>
      <c r="K2298" s="212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</row>
    <row r="2299" spans="1:67" s="157" customFormat="1" ht="15.75" customHeight="1">
      <c r="A2299" s="36">
        <v>2203</v>
      </c>
      <c r="B2299" s="49" t="s">
        <v>3776</v>
      </c>
      <c r="C2299" s="50" t="s">
        <v>3777</v>
      </c>
      <c r="D2299" s="49" t="s">
        <v>271</v>
      </c>
      <c r="E2299" s="51">
        <v>1</v>
      </c>
      <c r="F2299" s="30">
        <v>6000</v>
      </c>
      <c r="G2299" s="30">
        <f t="shared" si="146"/>
        <v>7200</v>
      </c>
      <c r="H2299" s="30">
        <f t="shared" si="147"/>
        <v>10800</v>
      </c>
      <c r="I2299" s="212"/>
      <c r="J2299" s="212"/>
      <c r="K2299" s="212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</row>
    <row r="2300" spans="1:67" s="149" customFormat="1" ht="15.75" customHeight="1">
      <c r="A2300" s="36">
        <v>2204</v>
      </c>
      <c r="B2300" s="28" t="s">
        <v>3778</v>
      </c>
      <c r="C2300" s="29" t="s">
        <v>3779</v>
      </c>
      <c r="D2300" s="28" t="s">
        <v>271</v>
      </c>
      <c r="E2300" s="30">
        <v>1</v>
      </c>
      <c r="F2300" s="30">
        <v>1100</v>
      </c>
      <c r="G2300" s="30">
        <f t="shared" si="146"/>
        <v>1300</v>
      </c>
      <c r="H2300" s="30">
        <f t="shared" si="147"/>
        <v>2000</v>
      </c>
      <c r="I2300" s="212"/>
      <c r="J2300" s="212"/>
      <c r="K2300" s="212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</row>
    <row r="2301" spans="1:67" s="14" customFormat="1" ht="15.75" customHeight="1">
      <c r="A2301" s="36">
        <v>2205</v>
      </c>
      <c r="B2301" s="81" t="s">
        <v>7611</v>
      </c>
      <c r="C2301" s="163" t="s">
        <v>7612</v>
      </c>
      <c r="D2301" s="164" t="s">
        <v>2339</v>
      </c>
      <c r="E2301" s="164">
        <v>1</v>
      </c>
      <c r="F2301" s="165">
        <v>55000</v>
      </c>
      <c r="G2301" s="30">
        <f t="shared" si="146"/>
        <v>66000</v>
      </c>
      <c r="H2301" s="30">
        <f t="shared" si="147"/>
        <v>99000</v>
      </c>
      <c r="I2301" s="212"/>
      <c r="J2301" s="212"/>
      <c r="K2301" s="212"/>
    </row>
    <row r="2302" spans="1:67" s="14" customFormat="1" ht="15.75" customHeight="1">
      <c r="A2302" s="36">
        <v>2206</v>
      </c>
      <c r="B2302" s="81" t="s">
        <v>7613</v>
      </c>
      <c r="C2302" s="163" t="s">
        <v>7614</v>
      </c>
      <c r="D2302" s="164" t="s">
        <v>271</v>
      </c>
      <c r="E2302" s="164">
        <v>1</v>
      </c>
      <c r="F2302" s="165">
        <v>10000</v>
      </c>
      <c r="G2302" s="30">
        <f t="shared" si="146"/>
        <v>12000</v>
      </c>
      <c r="H2302" s="30">
        <f t="shared" si="147"/>
        <v>18000</v>
      </c>
      <c r="I2302" s="212"/>
      <c r="J2302" s="212"/>
      <c r="K2302" s="212"/>
    </row>
    <row r="2303" spans="1:67" s="14" customFormat="1" ht="15.75" customHeight="1">
      <c r="A2303" s="36">
        <v>2207</v>
      </c>
      <c r="B2303" s="81" t="s">
        <v>7798</v>
      </c>
      <c r="C2303" s="163" t="s">
        <v>7797</v>
      </c>
      <c r="D2303" s="164" t="s">
        <v>271</v>
      </c>
      <c r="E2303" s="164">
        <v>1</v>
      </c>
      <c r="F2303" s="165">
        <v>8000</v>
      </c>
      <c r="G2303" s="30">
        <f t="shared" si="146"/>
        <v>9600</v>
      </c>
      <c r="H2303" s="30">
        <f t="shared" si="147"/>
        <v>14400</v>
      </c>
      <c r="I2303" s="212"/>
      <c r="J2303" s="212"/>
      <c r="K2303" s="212"/>
    </row>
    <row r="2304" spans="1:67" s="14" customFormat="1" ht="15.75" customHeight="1">
      <c r="A2304" s="36">
        <v>2208</v>
      </c>
      <c r="B2304" s="81" t="s">
        <v>7807</v>
      </c>
      <c r="C2304" s="163" t="s">
        <v>7806</v>
      </c>
      <c r="D2304" s="164" t="s">
        <v>271</v>
      </c>
      <c r="E2304" s="164">
        <v>1</v>
      </c>
      <c r="F2304" s="165">
        <v>11000</v>
      </c>
      <c r="G2304" s="30">
        <f t="shared" ref="G2304" si="148">ROUND(F2304*1.2,-2)</f>
        <v>13200</v>
      </c>
      <c r="H2304" s="30">
        <f t="shared" ref="H2304" si="149">ROUND(F2304*1.8,-2)</f>
        <v>19800</v>
      </c>
      <c r="I2304" s="212"/>
      <c r="J2304" s="212"/>
      <c r="K2304" s="212"/>
    </row>
    <row r="2305" spans="1:67" s="14" customFormat="1" ht="15.75" customHeight="1">
      <c r="A2305" s="36">
        <v>2209</v>
      </c>
      <c r="B2305" s="81" t="s">
        <v>7810</v>
      </c>
      <c r="C2305" s="163" t="s">
        <v>7812</v>
      </c>
      <c r="D2305" s="164" t="s">
        <v>271</v>
      </c>
      <c r="E2305" s="164">
        <v>1</v>
      </c>
      <c r="F2305" s="165">
        <v>1300</v>
      </c>
      <c r="G2305" s="30">
        <f t="shared" ref="G2305:G2306" si="150">ROUND(F2305*1.2,-2)</f>
        <v>1600</v>
      </c>
      <c r="H2305" s="30">
        <f t="shared" ref="H2305:H2306" si="151">ROUND(F2305*1.8,-2)</f>
        <v>2300</v>
      </c>
      <c r="I2305" s="212"/>
      <c r="J2305" s="212"/>
      <c r="K2305" s="212"/>
    </row>
    <row r="2306" spans="1:67" s="14" customFormat="1" ht="18" customHeight="1">
      <c r="A2306" s="36">
        <v>2210</v>
      </c>
      <c r="B2306" s="81" t="s">
        <v>7811</v>
      </c>
      <c r="C2306" s="163" t="s">
        <v>7813</v>
      </c>
      <c r="D2306" s="164" t="s">
        <v>271</v>
      </c>
      <c r="E2306" s="164">
        <v>1</v>
      </c>
      <c r="F2306" s="165">
        <v>1800</v>
      </c>
      <c r="G2306" s="30">
        <f t="shared" si="150"/>
        <v>2200</v>
      </c>
      <c r="H2306" s="30">
        <f t="shared" si="151"/>
        <v>3200</v>
      </c>
      <c r="I2306" s="212"/>
      <c r="J2306" s="212"/>
      <c r="K2306" s="212"/>
    </row>
    <row r="2307" spans="1:67" s="9" customFormat="1" ht="15.75" customHeight="1">
      <c r="A2307" s="32"/>
      <c r="B2307" s="32"/>
      <c r="C2307" s="33" t="s">
        <v>3780</v>
      </c>
      <c r="D2307" s="32"/>
      <c r="E2307" s="34"/>
      <c r="F2307" s="34"/>
      <c r="G2307" s="35"/>
      <c r="H2307" s="35"/>
      <c r="I2307" s="212"/>
      <c r="J2307" s="212"/>
      <c r="K2307" s="212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</row>
    <row r="2308" spans="1:67" s="149" customFormat="1" ht="15.75" customHeight="1">
      <c r="A2308" s="36">
        <v>2211</v>
      </c>
      <c r="B2308" s="28" t="s">
        <v>3781</v>
      </c>
      <c r="C2308" s="29" t="s">
        <v>3782</v>
      </c>
      <c r="D2308" s="28" t="s">
        <v>271</v>
      </c>
      <c r="E2308" s="30">
        <v>1</v>
      </c>
      <c r="F2308" s="30">
        <v>1800</v>
      </c>
      <c r="G2308" s="30">
        <f t="shared" ref="G2308:G2357" si="152">ROUND(F2308*1.2,-2)</f>
        <v>2200</v>
      </c>
      <c r="H2308" s="30">
        <f t="shared" ref="H2308:H2357" si="153">ROUND(F2308*1.8,-2)</f>
        <v>3200</v>
      </c>
      <c r="I2308" s="212"/>
      <c r="J2308" s="212"/>
      <c r="K2308" s="212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</row>
    <row r="2309" spans="1:67" s="14" customFormat="1" ht="31">
      <c r="A2309" s="36">
        <v>2212</v>
      </c>
      <c r="B2309" s="81" t="s">
        <v>7581</v>
      </c>
      <c r="C2309" s="163" t="s">
        <v>7620</v>
      </c>
      <c r="D2309" s="164" t="s">
        <v>2339</v>
      </c>
      <c r="E2309" s="164">
        <v>1</v>
      </c>
      <c r="F2309" s="165">
        <v>1600</v>
      </c>
      <c r="G2309" s="30">
        <f t="shared" si="152"/>
        <v>1900</v>
      </c>
      <c r="H2309" s="30">
        <f t="shared" si="153"/>
        <v>2900</v>
      </c>
      <c r="I2309" s="212"/>
      <c r="J2309" s="212"/>
      <c r="K2309" s="212"/>
    </row>
    <row r="2310" spans="1:67" s="149" customFormat="1" ht="15.75" customHeight="1">
      <c r="A2310" s="36">
        <v>2213</v>
      </c>
      <c r="B2310" s="28" t="s">
        <v>3783</v>
      </c>
      <c r="C2310" s="29" t="s">
        <v>3784</v>
      </c>
      <c r="D2310" s="28" t="s">
        <v>271</v>
      </c>
      <c r="E2310" s="30">
        <v>1</v>
      </c>
      <c r="F2310" s="30">
        <v>1000</v>
      </c>
      <c r="G2310" s="30">
        <f t="shared" si="152"/>
        <v>1200</v>
      </c>
      <c r="H2310" s="30">
        <f t="shared" si="153"/>
        <v>1800</v>
      </c>
      <c r="I2310" s="212"/>
      <c r="J2310" s="212"/>
      <c r="K2310" s="212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</row>
    <row r="2311" spans="1:67" s="149" customFormat="1" ht="15.75" customHeight="1">
      <c r="A2311" s="36">
        <v>2214</v>
      </c>
      <c r="B2311" s="28" t="s">
        <v>3785</v>
      </c>
      <c r="C2311" s="29" t="s">
        <v>3786</v>
      </c>
      <c r="D2311" s="28" t="s">
        <v>271</v>
      </c>
      <c r="E2311" s="30">
        <v>1</v>
      </c>
      <c r="F2311" s="30">
        <v>1200</v>
      </c>
      <c r="G2311" s="30">
        <f t="shared" si="152"/>
        <v>1400</v>
      </c>
      <c r="H2311" s="30">
        <f t="shared" si="153"/>
        <v>2200</v>
      </c>
      <c r="I2311" s="212"/>
      <c r="J2311" s="212"/>
      <c r="K2311" s="212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</row>
    <row r="2312" spans="1:67" s="149" customFormat="1" ht="15.75" customHeight="1">
      <c r="A2312" s="36">
        <v>2215</v>
      </c>
      <c r="B2312" s="28" t="s">
        <v>3787</v>
      </c>
      <c r="C2312" s="29" t="s">
        <v>3788</v>
      </c>
      <c r="D2312" s="28" t="s">
        <v>271</v>
      </c>
      <c r="E2312" s="30">
        <v>1</v>
      </c>
      <c r="F2312" s="30">
        <v>1400</v>
      </c>
      <c r="G2312" s="30">
        <f t="shared" si="152"/>
        <v>1700</v>
      </c>
      <c r="H2312" s="30">
        <f t="shared" si="153"/>
        <v>2500</v>
      </c>
      <c r="I2312" s="212"/>
      <c r="J2312" s="212"/>
      <c r="K2312" s="212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</row>
    <row r="2313" spans="1:67" s="149" customFormat="1" ht="31.5" customHeight="1">
      <c r="A2313" s="36">
        <v>2216</v>
      </c>
      <c r="B2313" s="28" t="s">
        <v>3789</v>
      </c>
      <c r="C2313" s="29" t="s">
        <v>3790</v>
      </c>
      <c r="D2313" s="28" t="s">
        <v>271</v>
      </c>
      <c r="E2313" s="30">
        <v>1</v>
      </c>
      <c r="F2313" s="30">
        <v>2200</v>
      </c>
      <c r="G2313" s="30">
        <f t="shared" si="152"/>
        <v>2600</v>
      </c>
      <c r="H2313" s="30">
        <f t="shared" si="153"/>
        <v>4000</v>
      </c>
      <c r="I2313" s="212"/>
      <c r="J2313" s="212"/>
      <c r="K2313" s="212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</row>
    <row r="2314" spans="1:67" s="149" customFormat="1" ht="31.5" customHeight="1">
      <c r="A2314" s="36">
        <v>2217</v>
      </c>
      <c r="B2314" s="28" t="s">
        <v>3791</v>
      </c>
      <c r="C2314" s="29" t="s">
        <v>3792</v>
      </c>
      <c r="D2314" s="28" t="s">
        <v>271</v>
      </c>
      <c r="E2314" s="30">
        <v>1</v>
      </c>
      <c r="F2314" s="30">
        <v>1200</v>
      </c>
      <c r="G2314" s="30">
        <f t="shared" si="152"/>
        <v>1400</v>
      </c>
      <c r="H2314" s="30">
        <f t="shared" si="153"/>
        <v>2200</v>
      </c>
      <c r="I2314" s="212"/>
      <c r="J2314" s="212"/>
      <c r="K2314" s="212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</row>
    <row r="2315" spans="1:67" ht="15.75" customHeight="1">
      <c r="A2315" s="36">
        <v>2218</v>
      </c>
      <c r="B2315" s="28" t="s">
        <v>3793</v>
      </c>
      <c r="C2315" s="29" t="s">
        <v>3794</v>
      </c>
      <c r="D2315" s="28" t="s">
        <v>271</v>
      </c>
      <c r="E2315" s="30">
        <v>1</v>
      </c>
      <c r="F2315" s="30">
        <v>31100</v>
      </c>
      <c r="G2315" s="30">
        <f t="shared" si="152"/>
        <v>37300</v>
      </c>
      <c r="H2315" s="30">
        <f t="shared" si="153"/>
        <v>56000</v>
      </c>
      <c r="I2315" s="212"/>
      <c r="J2315" s="212"/>
      <c r="K2315" s="212"/>
    </row>
    <row r="2316" spans="1:67" s="149" customFormat="1" ht="31.5" customHeight="1">
      <c r="A2316" s="36">
        <v>2219</v>
      </c>
      <c r="B2316" s="28" t="s">
        <v>3795</v>
      </c>
      <c r="C2316" s="29" t="s">
        <v>3796</v>
      </c>
      <c r="D2316" s="28" t="s">
        <v>271</v>
      </c>
      <c r="E2316" s="30">
        <v>1</v>
      </c>
      <c r="F2316" s="30">
        <v>1300</v>
      </c>
      <c r="G2316" s="30">
        <f t="shared" si="152"/>
        <v>1600</v>
      </c>
      <c r="H2316" s="30">
        <f t="shared" si="153"/>
        <v>2300</v>
      </c>
      <c r="I2316" s="212"/>
      <c r="J2316" s="212"/>
      <c r="K2316" s="212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</row>
    <row r="2317" spans="1:67" s="149" customFormat="1" ht="15.75" customHeight="1">
      <c r="A2317" s="36">
        <v>2220</v>
      </c>
      <c r="B2317" s="28" t="s">
        <v>3797</v>
      </c>
      <c r="C2317" s="29" t="s">
        <v>3798</v>
      </c>
      <c r="D2317" s="28" t="s">
        <v>271</v>
      </c>
      <c r="E2317" s="30">
        <v>1</v>
      </c>
      <c r="F2317" s="30">
        <v>2900</v>
      </c>
      <c r="G2317" s="30">
        <f t="shared" si="152"/>
        <v>3500</v>
      </c>
      <c r="H2317" s="30">
        <f t="shared" si="153"/>
        <v>5200</v>
      </c>
      <c r="I2317" s="212"/>
      <c r="J2317" s="212"/>
      <c r="K2317" s="212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</row>
    <row r="2318" spans="1:67" s="149" customFormat="1" ht="15.75" customHeight="1">
      <c r="A2318" s="36">
        <v>2221</v>
      </c>
      <c r="B2318" s="28" t="s">
        <v>3799</v>
      </c>
      <c r="C2318" s="29" t="s">
        <v>3800</v>
      </c>
      <c r="D2318" s="28" t="s">
        <v>271</v>
      </c>
      <c r="E2318" s="30">
        <v>1</v>
      </c>
      <c r="F2318" s="30">
        <v>1100</v>
      </c>
      <c r="G2318" s="30">
        <f t="shared" si="152"/>
        <v>1300</v>
      </c>
      <c r="H2318" s="30">
        <f t="shared" si="153"/>
        <v>2000</v>
      </c>
      <c r="I2318" s="212"/>
      <c r="J2318" s="212"/>
      <c r="K2318" s="212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</row>
    <row r="2319" spans="1:67" s="149" customFormat="1" ht="15.75" customHeight="1">
      <c r="A2319" s="36">
        <v>2222</v>
      </c>
      <c r="B2319" s="28" t="s">
        <v>3801</v>
      </c>
      <c r="C2319" s="29" t="s">
        <v>3802</v>
      </c>
      <c r="D2319" s="28" t="s">
        <v>271</v>
      </c>
      <c r="E2319" s="30">
        <v>1</v>
      </c>
      <c r="F2319" s="30">
        <v>2900</v>
      </c>
      <c r="G2319" s="30">
        <f t="shared" si="152"/>
        <v>3500</v>
      </c>
      <c r="H2319" s="30">
        <f t="shared" si="153"/>
        <v>5200</v>
      </c>
      <c r="I2319" s="212"/>
      <c r="J2319" s="212"/>
      <c r="K2319" s="212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</row>
    <row r="2320" spans="1:67" s="149" customFormat="1" ht="15.75" customHeight="1">
      <c r="A2320" s="36">
        <v>2223</v>
      </c>
      <c r="B2320" s="28" t="s">
        <v>3803</v>
      </c>
      <c r="C2320" s="29" t="s">
        <v>3804</v>
      </c>
      <c r="D2320" s="28" t="s">
        <v>271</v>
      </c>
      <c r="E2320" s="30">
        <v>1</v>
      </c>
      <c r="F2320" s="30">
        <v>1600</v>
      </c>
      <c r="G2320" s="30">
        <f t="shared" si="152"/>
        <v>1900</v>
      </c>
      <c r="H2320" s="30">
        <f t="shared" si="153"/>
        <v>2900</v>
      </c>
      <c r="I2320" s="212"/>
      <c r="J2320" s="212"/>
      <c r="K2320" s="212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</row>
    <row r="2321" spans="1:67" s="149" customFormat="1" ht="15.75" customHeight="1">
      <c r="A2321" s="36">
        <v>2224</v>
      </c>
      <c r="B2321" s="28" t="s">
        <v>3805</v>
      </c>
      <c r="C2321" s="29" t="s">
        <v>3806</v>
      </c>
      <c r="D2321" s="28" t="s">
        <v>271</v>
      </c>
      <c r="E2321" s="30">
        <v>1</v>
      </c>
      <c r="F2321" s="30">
        <v>2500</v>
      </c>
      <c r="G2321" s="30">
        <f t="shared" si="152"/>
        <v>3000</v>
      </c>
      <c r="H2321" s="30">
        <f t="shared" si="153"/>
        <v>4500</v>
      </c>
      <c r="I2321" s="212"/>
      <c r="J2321" s="212"/>
      <c r="K2321" s="212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</row>
    <row r="2322" spans="1:67" s="149" customFormat="1" ht="15.75" customHeight="1">
      <c r="A2322" s="36">
        <v>2225</v>
      </c>
      <c r="B2322" s="28" t="s">
        <v>3807</v>
      </c>
      <c r="C2322" s="29" t="s">
        <v>3808</v>
      </c>
      <c r="D2322" s="28" t="s">
        <v>271</v>
      </c>
      <c r="E2322" s="30">
        <v>1</v>
      </c>
      <c r="F2322" s="30">
        <v>2500</v>
      </c>
      <c r="G2322" s="30">
        <f t="shared" si="152"/>
        <v>3000</v>
      </c>
      <c r="H2322" s="30">
        <f t="shared" si="153"/>
        <v>4500</v>
      </c>
      <c r="I2322" s="212"/>
      <c r="J2322" s="212"/>
      <c r="K2322" s="212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</row>
    <row r="2323" spans="1:67" s="149" customFormat="1" ht="15.75" customHeight="1">
      <c r="A2323" s="36">
        <v>2226</v>
      </c>
      <c r="B2323" s="28" t="s">
        <v>3809</v>
      </c>
      <c r="C2323" s="29" t="s">
        <v>3810</v>
      </c>
      <c r="D2323" s="28" t="s">
        <v>271</v>
      </c>
      <c r="E2323" s="30">
        <v>1</v>
      </c>
      <c r="F2323" s="30">
        <v>2500</v>
      </c>
      <c r="G2323" s="30">
        <f t="shared" si="152"/>
        <v>3000</v>
      </c>
      <c r="H2323" s="30">
        <f t="shared" si="153"/>
        <v>4500</v>
      </c>
      <c r="I2323" s="212"/>
      <c r="J2323" s="212"/>
      <c r="K2323" s="212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</row>
    <row r="2324" spans="1:67" s="149" customFormat="1" ht="15.75" customHeight="1">
      <c r="A2324" s="36">
        <v>2227</v>
      </c>
      <c r="B2324" s="28" t="s">
        <v>3811</v>
      </c>
      <c r="C2324" s="29" t="s">
        <v>3812</v>
      </c>
      <c r="D2324" s="28" t="s">
        <v>271</v>
      </c>
      <c r="E2324" s="30">
        <v>1</v>
      </c>
      <c r="F2324" s="30">
        <v>1200</v>
      </c>
      <c r="G2324" s="30">
        <f t="shared" si="152"/>
        <v>1400</v>
      </c>
      <c r="H2324" s="30">
        <f t="shared" si="153"/>
        <v>2200</v>
      </c>
      <c r="I2324" s="212"/>
      <c r="J2324" s="212"/>
      <c r="K2324" s="212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</row>
    <row r="2325" spans="1:67" s="149" customFormat="1" ht="31.5" customHeight="1">
      <c r="A2325" s="36">
        <v>2228</v>
      </c>
      <c r="B2325" s="28" t="s">
        <v>3813</v>
      </c>
      <c r="C2325" s="29" t="s">
        <v>3814</v>
      </c>
      <c r="D2325" s="28" t="s">
        <v>271</v>
      </c>
      <c r="E2325" s="30">
        <v>1</v>
      </c>
      <c r="F2325" s="30">
        <v>2600</v>
      </c>
      <c r="G2325" s="30">
        <f t="shared" si="152"/>
        <v>3100</v>
      </c>
      <c r="H2325" s="30">
        <f t="shared" si="153"/>
        <v>4700</v>
      </c>
      <c r="I2325" s="212"/>
      <c r="J2325" s="212"/>
      <c r="K2325" s="212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</row>
    <row r="2326" spans="1:67" s="149" customFormat="1" ht="31.5" customHeight="1">
      <c r="A2326" s="36">
        <v>2229</v>
      </c>
      <c r="B2326" s="28" t="s">
        <v>3815</v>
      </c>
      <c r="C2326" s="29" t="s">
        <v>3816</v>
      </c>
      <c r="D2326" s="28" t="s">
        <v>271</v>
      </c>
      <c r="E2326" s="30">
        <v>1</v>
      </c>
      <c r="F2326" s="30">
        <v>2600</v>
      </c>
      <c r="G2326" s="30">
        <f t="shared" si="152"/>
        <v>3100</v>
      </c>
      <c r="H2326" s="30">
        <f t="shared" si="153"/>
        <v>4700</v>
      </c>
      <c r="I2326" s="212"/>
      <c r="J2326" s="212"/>
      <c r="K2326" s="212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</row>
    <row r="2327" spans="1:67" s="149" customFormat="1" ht="15.75" customHeight="1">
      <c r="A2327" s="36">
        <v>2230</v>
      </c>
      <c r="B2327" s="28" t="s">
        <v>3817</v>
      </c>
      <c r="C2327" s="29" t="s">
        <v>3818</v>
      </c>
      <c r="D2327" s="28" t="s">
        <v>271</v>
      </c>
      <c r="E2327" s="30">
        <v>1</v>
      </c>
      <c r="F2327" s="30">
        <v>1100</v>
      </c>
      <c r="G2327" s="30">
        <f t="shared" si="152"/>
        <v>1300</v>
      </c>
      <c r="H2327" s="30">
        <f t="shared" si="153"/>
        <v>2000</v>
      </c>
      <c r="I2327" s="212"/>
      <c r="J2327" s="212"/>
      <c r="K2327" s="212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</row>
    <row r="2328" spans="1:67" s="157" customFormat="1" ht="15.75" customHeight="1">
      <c r="A2328" s="36">
        <v>2231</v>
      </c>
      <c r="B2328" s="49" t="s">
        <v>3819</v>
      </c>
      <c r="C2328" s="50" t="s">
        <v>3820</v>
      </c>
      <c r="D2328" s="49" t="s">
        <v>271</v>
      </c>
      <c r="E2328" s="51">
        <v>1</v>
      </c>
      <c r="F2328" s="30">
        <v>2200</v>
      </c>
      <c r="G2328" s="30">
        <f t="shared" si="152"/>
        <v>2600</v>
      </c>
      <c r="H2328" s="30">
        <f t="shared" si="153"/>
        <v>4000</v>
      </c>
      <c r="I2328" s="212"/>
      <c r="J2328" s="212"/>
      <c r="K2328" s="212"/>
      <c r="L2328" s="13"/>
      <c r="M2328" s="13"/>
      <c r="N2328" s="13"/>
      <c r="O2328" s="13"/>
      <c r="P2328" s="13"/>
      <c r="Q2328" s="13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</row>
    <row r="2329" spans="1:67" s="149" customFormat="1" ht="31.5" customHeight="1">
      <c r="A2329" s="36">
        <v>2232</v>
      </c>
      <c r="B2329" s="28" t="s">
        <v>3821</v>
      </c>
      <c r="C2329" s="29" t="s">
        <v>3822</v>
      </c>
      <c r="D2329" s="28" t="s">
        <v>271</v>
      </c>
      <c r="E2329" s="30">
        <v>1</v>
      </c>
      <c r="F2329" s="30">
        <v>1800</v>
      </c>
      <c r="G2329" s="30">
        <f t="shared" si="152"/>
        <v>2200</v>
      </c>
      <c r="H2329" s="30">
        <f t="shared" si="153"/>
        <v>3200</v>
      </c>
      <c r="I2329" s="212"/>
      <c r="J2329" s="212"/>
      <c r="K2329" s="212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</row>
    <row r="2330" spans="1:67" s="157" customFormat="1" ht="31.5" customHeight="1">
      <c r="A2330" s="36">
        <v>2233</v>
      </c>
      <c r="B2330" s="49" t="s">
        <v>3823</v>
      </c>
      <c r="C2330" s="50" t="s">
        <v>3824</v>
      </c>
      <c r="D2330" s="49" t="s">
        <v>271</v>
      </c>
      <c r="E2330" s="51">
        <v>1</v>
      </c>
      <c r="F2330" s="30">
        <v>1500</v>
      </c>
      <c r="G2330" s="30">
        <f t="shared" si="152"/>
        <v>1800</v>
      </c>
      <c r="H2330" s="30">
        <f t="shared" si="153"/>
        <v>2700</v>
      </c>
      <c r="I2330" s="212"/>
      <c r="J2330" s="212"/>
      <c r="K2330" s="212"/>
      <c r="L2330" s="13"/>
      <c r="M2330" s="13"/>
      <c r="N2330" s="13"/>
      <c r="O2330" s="13"/>
      <c r="P2330" s="13"/>
      <c r="Q2330" s="13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</row>
    <row r="2331" spans="1:67" s="157" customFormat="1" ht="31.5" customHeight="1">
      <c r="A2331" s="36">
        <v>2234</v>
      </c>
      <c r="B2331" s="49" t="s">
        <v>3825</v>
      </c>
      <c r="C2331" s="50" t="s">
        <v>3826</v>
      </c>
      <c r="D2331" s="49" t="s">
        <v>271</v>
      </c>
      <c r="E2331" s="51">
        <v>1</v>
      </c>
      <c r="F2331" s="30">
        <v>2000</v>
      </c>
      <c r="G2331" s="30">
        <f t="shared" si="152"/>
        <v>2400</v>
      </c>
      <c r="H2331" s="30">
        <f t="shared" si="153"/>
        <v>3600</v>
      </c>
      <c r="I2331" s="212"/>
      <c r="J2331" s="212"/>
      <c r="K2331" s="212"/>
      <c r="L2331" s="13"/>
      <c r="M2331" s="13"/>
      <c r="N2331" s="13"/>
      <c r="O2331" s="13"/>
      <c r="P2331" s="13"/>
      <c r="Q2331" s="13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</row>
    <row r="2332" spans="1:67" s="157" customFormat="1" ht="31.5" customHeight="1">
      <c r="A2332" s="36">
        <v>2235</v>
      </c>
      <c r="B2332" s="49" t="s">
        <v>3827</v>
      </c>
      <c r="C2332" s="50" t="s">
        <v>3828</v>
      </c>
      <c r="D2332" s="49" t="s">
        <v>271</v>
      </c>
      <c r="E2332" s="51">
        <v>1</v>
      </c>
      <c r="F2332" s="30">
        <v>1300</v>
      </c>
      <c r="G2332" s="30">
        <f t="shared" si="152"/>
        <v>1600</v>
      </c>
      <c r="H2332" s="30">
        <f t="shared" si="153"/>
        <v>2300</v>
      </c>
      <c r="I2332" s="212"/>
      <c r="J2332" s="212"/>
      <c r="K2332" s="212"/>
      <c r="L2332" s="13"/>
      <c r="M2332" s="13"/>
      <c r="N2332" s="13"/>
      <c r="O2332" s="13"/>
      <c r="P2332" s="13"/>
      <c r="Q2332" s="13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</row>
    <row r="2333" spans="1:67" s="149" customFormat="1" ht="15.75" customHeight="1">
      <c r="A2333" s="36">
        <v>2236</v>
      </c>
      <c r="B2333" s="28" t="s">
        <v>3829</v>
      </c>
      <c r="C2333" s="29" t="s">
        <v>3830</v>
      </c>
      <c r="D2333" s="28" t="s">
        <v>271</v>
      </c>
      <c r="E2333" s="30">
        <v>1</v>
      </c>
      <c r="F2333" s="30">
        <v>1900</v>
      </c>
      <c r="G2333" s="30">
        <f t="shared" si="152"/>
        <v>2300</v>
      </c>
      <c r="H2333" s="30">
        <f t="shared" si="153"/>
        <v>3400</v>
      </c>
      <c r="I2333" s="212"/>
      <c r="J2333" s="212"/>
      <c r="K2333" s="212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</row>
    <row r="2334" spans="1:67" s="149" customFormat="1" ht="31.5" customHeight="1">
      <c r="A2334" s="36">
        <v>2237</v>
      </c>
      <c r="B2334" s="28" t="s">
        <v>3831</v>
      </c>
      <c r="C2334" s="29" t="s">
        <v>3832</v>
      </c>
      <c r="D2334" s="28" t="s">
        <v>271</v>
      </c>
      <c r="E2334" s="30">
        <v>1</v>
      </c>
      <c r="F2334" s="30">
        <v>1700</v>
      </c>
      <c r="G2334" s="30">
        <f t="shared" si="152"/>
        <v>2000</v>
      </c>
      <c r="H2334" s="30">
        <f t="shared" si="153"/>
        <v>3100</v>
      </c>
      <c r="I2334" s="212"/>
      <c r="J2334" s="212"/>
      <c r="K2334" s="212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</row>
    <row r="2335" spans="1:67" s="149" customFormat="1" ht="31.5" customHeight="1">
      <c r="A2335" s="36">
        <v>2238</v>
      </c>
      <c r="B2335" s="28" t="s">
        <v>3833</v>
      </c>
      <c r="C2335" s="29" t="s">
        <v>3834</v>
      </c>
      <c r="D2335" s="28" t="s">
        <v>271</v>
      </c>
      <c r="E2335" s="30">
        <v>1</v>
      </c>
      <c r="F2335" s="30">
        <v>1600</v>
      </c>
      <c r="G2335" s="30">
        <f t="shared" si="152"/>
        <v>1900</v>
      </c>
      <c r="H2335" s="30">
        <f t="shared" si="153"/>
        <v>2900</v>
      </c>
      <c r="I2335" s="212"/>
      <c r="J2335" s="212"/>
      <c r="K2335" s="212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</row>
    <row r="2336" spans="1:67" s="149" customFormat="1" ht="15.75" customHeight="1">
      <c r="A2336" s="36">
        <v>2239</v>
      </c>
      <c r="B2336" s="28" t="s">
        <v>3835</v>
      </c>
      <c r="C2336" s="29" t="s">
        <v>3836</v>
      </c>
      <c r="D2336" s="28" t="s">
        <v>271</v>
      </c>
      <c r="E2336" s="30">
        <v>1</v>
      </c>
      <c r="F2336" s="30">
        <v>1500</v>
      </c>
      <c r="G2336" s="30">
        <f t="shared" si="152"/>
        <v>1800</v>
      </c>
      <c r="H2336" s="30">
        <f t="shared" si="153"/>
        <v>2700</v>
      </c>
      <c r="I2336" s="212"/>
      <c r="J2336" s="212"/>
      <c r="K2336" s="212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</row>
    <row r="2337" spans="1:67" s="149" customFormat="1" ht="15.75" customHeight="1">
      <c r="A2337" s="36">
        <v>2240</v>
      </c>
      <c r="B2337" s="28" t="s">
        <v>3837</v>
      </c>
      <c r="C2337" s="29" t="s">
        <v>3838</v>
      </c>
      <c r="D2337" s="28" t="s">
        <v>271</v>
      </c>
      <c r="E2337" s="30">
        <v>1</v>
      </c>
      <c r="F2337" s="30">
        <v>1100</v>
      </c>
      <c r="G2337" s="30">
        <f t="shared" si="152"/>
        <v>1300</v>
      </c>
      <c r="H2337" s="30">
        <f t="shared" si="153"/>
        <v>2000</v>
      </c>
      <c r="I2337" s="212"/>
      <c r="J2337" s="212"/>
      <c r="K2337" s="212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</row>
    <row r="2338" spans="1:67" s="149" customFormat="1" ht="15.75" customHeight="1">
      <c r="A2338" s="36">
        <v>2241</v>
      </c>
      <c r="B2338" s="28" t="s">
        <v>3839</v>
      </c>
      <c r="C2338" s="29" t="s">
        <v>3840</v>
      </c>
      <c r="D2338" s="28" t="s">
        <v>271</v>
      </c>
      <c r="E2338" s="30">
        <v>1</v>
      </c>
      <c r="F2338" s="30">
        <v>1100</v>
      </c>
      <c r="G2338" s="30">
        <f t="shared" si="152"/>
        <v>1300</v>
      </c>
      <c r="H2338" s="30">
        <f t="shared" si="153"/>
        <v>2000</v>
      </c>
      <c r="I2338" s="212"/>
      <c r="J2338" s="212"/>
      <c r="K2338" s="212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</row>
    <row r="2339" spans="1:67" s="149" customFormat="1" ht="15.75" customHeight="1">
      <c r="A2339" s="36">
        <v>2242</v>
      </c>
      <c r="B2339" s="28" t="s">
        <v>7808</v>
      </c>
      <c r="C2339" s="29" t="s">
        <v>7809</v>
      </c>
      <c r="D2339" s="28" t="s">
        <v>271</v>
      </c>
      <c r="E2339" s="30">
        <v>1</v>
      </c>
      <c r="F2339" s="30">
        <v>800</v>
      </c>
      <c r="G2339" s="30">
        <f t="shared" ref="G2339" si="154">ROUND(F2339*1.2,-2)</f>
        <v>1000</v>
      </c>
      <c r="H2339" s="30">
        <f t="shared" ref="H2339" si="155">ROUND(F2339*1.8,-2)</f>
        <v>1400</v>
      </c>
      <c r="I2339" s="212"/>
      <c r="J2339" s="212"/>
      <c r="K2339" s="212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</row>
    <row r="2340" spans="1:67" s="149" customFormat="1" ht="31.5" customHeight="1">
      <c r="A2340" s="36">
        <v>2243</v>
      </c>
      <c r="B2340" s="28" t="s">
        <v>3841</v>
      </c>
      <c r="C2340" s="29" t="s">
        <v>3842</v>
      </c>
      <c r="D2340" s="28" t="s">
        <v>271</v>
      </c>
      <c r="E2340" s="30">
        <v>1</v>
      </c>
      <c r="F2340" s="30">
        <v>1500</v>
      </c>
      <c r="G2340" s="30">
        <f t="shared" si="152"/>
        <v>1800</v>
      </c>
      <c r="H2340" s="30">
        <f t="shared" si="153"/>
        <v>2700</v>
      </c>
      <c r="I2340" s="212"/>
      <c r="J2340" s="212"/>
      <c r="K2340" s="212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</row>
    <row r="2341" spans="1:67" s="149" customFormat="1" ht="15.75" customHeight="1">
      <c r="A2341" s="36">
        <v>2244</v>
      </c>
      <c r="B2341" s="28" t="s">
        <v>3843</v>
      </c>
      <c r="C2341" s="29" t="s">
        <v>3844</v>
      </c>
      <c r="D2341" s="28" t="s">
        <v>271</v>
      </c>
      <c r="E2341" s="30">
        <v>1</v>
      </c>
      <c r="F2341" s="30">
        <v>1000</v>
      </c>
      <c r="G2341" s="30">
        <f t="shared" si="152"/>
        <v>1200</v>
      </c>
      <c r="H2341" s="30">
        <f t="shared" si="153"/>
        <v>1800</v>
      </c>
      <c r="I2341" s="212"/>
      <c r="J2341" s="212"/>
      <c r="K2341" s="212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</row>
    <row r="2342" spans="1:67" s="149" customFormat="1" ht="15.75" customHeight="1">
      <c r="A2342" s="36">
        <v>2245</v>
      </c>
      <c r="B2342" s="28" t="s">
        <v>3845</v>
      </c>
      <c r="C2342" s="29" t="s">
        <v>3846</v>
      </c>
      <c r="D2342" s="28" t="s">
        <v>271</v>
      </c>
      <c r="E2342" s="30">
        <v>1</v>
      </c>
      <c r="F2342" s="30">
        <v>1100</v>
      </c>
      <c r="G2342" s="30">
        <f t="shared" si="152"/>
        <v>1300</v>
      </c>
      <c r="H2342" s="30">
        <f t="shared" si="153"/>
        <v>2000</v>
      </c>
      <c r="I2342" s="212"/>
      <c r="J2342" s="212"/>
      <c r="K2342" s="212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</row>
    <row r="2343" spans="1:67" s="149" customFormat="1" ht="15.75" customHeight="1">
      <c r="A2343" s="36">
        <v>2246</v>
      </c>
      <c r="B2343" s="28" t="s">
        <v>3847</v>
      </c>
      <c r="C2343" s="29" t="s">
        <v>3848</v>
      </c>
      <c r="D2343" s="28" t="s">
        <v>271</v>
      </c>
      <c r="E2343" s="30">
        <v>1</v>
      </c>
      <c r="F2343" s="30">
        <v>1200</v>
      </c>
      <c r="G2343" s="30">
        <f t="shared" si="152"/>
        <v>1400</v>
      </c>
      <c r="H2343" s="30">
        <f t="shared" si="153"/>
        <v>2200</v>
      </c>
      <c r="I2343" s="212"/>
      <c r="J2343" s="212"/>
      <c r="K2343" s="212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</row>
    <row r="2344" spans="1:67" s="149" customFormat="1" ht="15.75" customHeight="1">
      <c r="A2344" s="36">
        <v>2247</v>
      </c>
      <c r="B2344" s="28" t="s">
        <v>3849</v>
      </c>
      <c r="C2344" s="29" t="s">
        <v>3850</v>
      </c>
      <c r="D2344" s="28" t="s">
        <v>271</v>
      </c>
      <c r="E2344" s="30">
        <v>1</v>
      </c>
      <c r="F2344" s="30">
        <v>1100</v>
      </c>
      <c r="G2344" s="30">
        <f t="shared" si="152"/>
        <v>1300</v>
      </c>
      <c r="H2344" s="30">
        <f t="shared" si="153"/>
        <v>2000</v>
      </c>
      <c r="I2344" s="212"/>
      <c r="J2344" s="212"/>
      <c r="K2344" s="212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</row>
    <row r="2345" spans="1:67" s="149" customFormat="1" ht="31.5" customHeight="1">
      <c r="A2345" s="36">
        <v>2248</v>
      </c>
      <c r="B2345" s="28" t="s">
        <v>3851</v>
      </c>
      <c r="C2345" s="29" t="s">
        <v>3852</v>
      </c>
      <c r="D2345" s="28" t="s">
        <v>271</v>
      </c>
      <c r="E2345" s="30">
        <v>1</v>
      </c>
      <c r="F2345" s="30">
        <v>2200</v>
      </c>
      <c r="G2345" s="30">
        <f t="shared" si="152"/>
        <v>2600</v>
      </c>
      <c r="H2345" s="30">
        <f t="shared" si="153"/>
        <v>4000</v>
      </c>
      <c r="I2345" s="212"/>
      <c r="J2345" s="212"/>
      <c r="K2345" s="212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</row>
    <row r="2346" spans="1:67" s="149" customFormat="1" ht="15.75" customHeight="1">
      <c r="A2346" s="36">
        <v>2249</v>
      </c>
      <c r="B2346" s="28" t="s">
        <v>3853</v>
      </c>
      <c r="C2346" s="29" t="s">
        <v>3854</v>
      </c>
      <c r="D2346" s="28" t="s">
        <v>271</v>
      </c>
      <c r="E2346" s="30">
        <v>1</v>
      </c>
      <c r="F2346" s="30">
        <v>2200</v>
      </c>
      <c r="G2346" s="30">
        <f t="shared" si="152"/>
        <v>2600</v>
      </c>
      <c r="H2346" s="30">
        <f t="shared" si="153"/>
        <v>4000</v>
      </c>
      <c r="I2346" s="212"/>
      <c r="J2346" s="212"/>
      <c r="K2346" s="212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</row>
    <row r="2347" spans="1:67" s="149" customFormat="1" ht="15.75" customHeight="1">
      <c r="A2347" s="36">
        <v>2250</v>
      </c>
      <c r="B2347" s="28" t="s">
        <v>3855</v>
      </c>
      <c r="C2347" s="29" t="s">
        <v>3856</v>
      </c>
      <c r="D2347" s="28" t="s">
        <v>271</v>
      </c>
      <c r="E2347" s="30">
        <v>1</v>
      </c>
      <c r="F2347" s="30">
        <v>1100</v>
      </c>
      <c r="G2347" s="30">
        <f t="shared" si="152"/>
        <v>1300</v>
      </c>
      <c r="H2347" s="30">
        <f t="shared" si="153"/>
        <v>2000</v>
      </c>
      <c r="I2347" s="212"/>
      <c r="J2347" s="212"/>
      <c r="K2347" s="212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</row>
    <row r="2348" spans="1:67" s="149" customFormat="1" ht="15.75" customHeight="1">
      <c r="A2348" s="36">
        <v>2251</v>
      </c>
      <c r="B2348" s="28" t="s">
        <v>3857</v>
      </c>
      <c r="C2348" s="29" t="s">
        <v>3858</v>
      </c>
      <c r="D2348" s="28" t="s">
        <v>271</v>
      </c>
      <c r="E2348" s="30">
        <v>1</v>
      </c>
      <c r="F2348" s="30">
        <v>1200</v>
      </c>
      <c r="G2348" s="30">
        <f t="shared" si="152"/>
        <v>1400</v>
      </c>
      <c r="H2348" s="30">
        <f t="shared" si="153"/>
        <v>2200</v>
      </c>
      <c r="I2348" s="212"/>
      <c r="J2348" s="212"/>
      <c r="K2348" s="212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</row>
    <row r="2349" spans="1:67" s="149" customFormat="1" ht="15.75" customHeight="1">
      <c r="A2349" s="36">
        <v>2252</v>
      </c>
      <c r="B2349" s="28" t="s">
        <v>3859</v>
      </c>
      <c r="C2349" s="29" t="s">
        <v>3860</v>
      </c>
      <c r="D2349" s="28" t="s">
        <v>271</v>
      </c>
      <c r="E2349" s="30">
        <v>1</v>
      </c>
      <c r="F2349" s="30">
        <v>2600</v>
      </c>
      <c r="G2349" s="30">
        <f t="shared" si="152"/>
        <v>3100</v>
      </c>
      <c r="H2349" s="30">
        <f t="shared" si="153"/>
        <v>4700</v>
      </c>
      <c r="I2349" s="212"/>
      <c r="J2349" s="212"/>
      <c r="K2349" s="212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</row>
    <row r="2350" spans="1:67" s="149" customFormat="1" ht="15.75" customHeight="1">
      <c r="A2350" s="36">
        <v>2253</v>
      </c>
      <c r="B2350" s="28" t="s">
        <v>3861</v>
      </c>
      <c r="C2350" s="29" t="s">
        <v>3862</v>
      </c>
      <c r="D2350" s="28" t="s">
        <v>271</v>
      </c>
      <c r="E2350" s="30">
        <v>1</v>
      </c>
      <c r="F2350" s="30">
        <v>1200</v>
      </c>
      <c r="G2350" s="30">
        <f t="shared" si="152"/>
        <v>1400</v>
      </c>
      <c r="H2350" s="30">
        <f t="shared" si="153"/>
        <v>2200</v>
      </c>
      <c r="I2350" s="212"/>
      <c r="J2350" s="212"/>
      <c r="K2350" s="212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</row>
    <row r="2351" spans="1:67" ht="15.75" customHeight="1">
      <c r="A2351" s="36">
        <v>2254</v>
      </c>
      <c r="B2351" s="28" t="s">
        <v>3863</v>
      </c>
      <c r="C2351" s="29" t="s">
        <v>3864</v>
      </c>
      <c r="D2351" s="28" t="s">
        <v>271</v>
      </c>
      <c r="E2351" s="30">
        <v>1</v>
      </c>
      <c r="F2351" s="30">
        <v>1700</v>
      </c>
      <c r="G2351" s="30">
        <f t="shared" si="152"/>
        <v>2000</v>
      </c>
      <c r="H2351" s="30">
        <f t="shared" si="153"/>
        <v>3100</v>
      </c>
      <c r="I2351" s="212"/>
      <c r="J2351" s="212"/>
      <c r="K2351" s="212"/>
    </row>
    <row r="2352" spans="1:67" s="149" customFormat="1" ht="15.75" customHeight="1">
      <c r="A2352" s="36">
        <v>2255</v>
      </c>
      <c r="B2352" s="28" t="s">
        <v>3865</v>
      </c>
      <c r="C2352" s="29" t="s">
        <v>3866</v>
      </c>
      <c r="D2352" s="28" t="s">
        <v>271</v>
      </c>
      <c r="E2352" s="30">
        <v>1</v>
      </c>
      <c r="F2352" s="30">
        <v>3500</v>
      </c>
      <c r="G2352" s="30">
        <f t="shared" si="152"/>
        <v>4200</v>
      </c>
      <c r="H2352" s="30">
        <f t="shared" si="153"/>
        <v>6300</v>
      </c>
      <c r="I2352" s="212"/>
      <c r="J2352" s="212"/>
      <c r="K2352" s="212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</row>
    <row r="2353" spans="1:67" ht="15.75" customHeight="1">
      <c r="A2353" s="36">
        <v>2256</v>
      </c>
      <c r="B2353" s="28" t="s">
        <v>3867</v>
      </c>
      <c r="C2353" s="29" t="s">
        <v>3868</v>
      </c>
      <c r="D2353" s="28" t="s">
        <v>271</v>
      </c>
      <c r="E2353" s="30">
        <v>1</v>
      </c>
      <c r="F2353" s="30">
        <v>1650</v>
      </c>
      <c r="G2353" s="30">
        <f t="shared" si="152"/>
        <v>2000</v>
      </c>
      <c r="H2353" s="30">
        <f t="shared" si="153"/>
        <v>3000</v>
      </c>
      <c r="I2353" s="212"/>
      <c r="J2353" s="212"/>
      <c r="K2353" s="212"/>
    </row>
    <row r="2354" spans="1:67" ht="15.75" customHeight="1">
      <c r="A2354" s="36">
        <v>2257</v>
      </c>
      <c r="B2354" s="28" t="s">
        <v>3869</v>
      </c>
      <c r="C2354" s="29" t="s">
        <v>3870</v>
      </c>
      <c r="D2354" s="28" t="s">
        <v>271</v>
      </c>
      <c r="E2354" s="30">
        <v>1</v>
      </c>
      <c r="F2354" s="30">
        <v>3600</v>
      </c>
      <c r="G2354" s="30">
        <f t="shared" si="152"/>
        <v>4300</v>
      </c>
      <c r="H2354" s="30">
        <f t="shared" si="153"/>
        <v>6500</v>
      </c>
      <c r="I2354" s="212"/>
      <c r="J2354" s="212"/>
      <c r="K2354" s="212"/>
    </row>
    <row r="2355" spans="1:67" s="149" customFormat="1" ht="15.75" customHeight="1">
      <c r="A2355" s="36">
        <v>2258</v>
      </c>
      <c r="B2355" s="28" t="s">
        <v>3871</v>
      </c>
      <c r="C2355" s="29" t="s">
        <v>3872</v>
      </c>
      <c r="D2355" s="28" t="s">
        <v>271</v>
      </c>
      <c r="E2355" s="30">
        <v>1</v>
      </c>
      <c r="F2355" s="30">
        <v>5250</v>
      </c>
      <c r="G2355" s="30">
        <f t="shared" si="152"/>
        <v>6300</v>
      </c>
      <c r="H2355" s="30">
        <f t="shared" si="153"/>
        <v>9500</v>
      </c>
      <c r="I2355" s="212"/>
      <c r="J2355" s="212"/>
      <c r="K2355" s="212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</row>
    <row r="2356" spans="1:67" s="13" customFormat="1" ht="31.5" customHeight="1">
      <c r="A2356" s="36">
        <v>2259</v>
      </c>
      <c r="B2356" s="49" t="s">
        <v>3873</v>
      </c>
      <c r="C2356" s="50" t="s">
        <v>3874</v>
      </c>
      <c r="D2356" s="49" t="s">
        <v>271</v>
      </c>
      <c r="E2356" s="51">
        <v>1</v>
      </c>
      <c r="F2356" s="30">
        <v>19500</v>
      </c>
      <c r="G2356" s="30">
        <f t="shared" si="152"/>
        <v>23400</v>
      </c>
      <c r="H2356" s="30">
        <f t="shared" si="153"/>
        <v>35100</v>
      </c>
      <c r="I2356" s="212"/>
      <c r="J2356" s="212"/>
      <c r="K2356" s="212"/>
    </row>
    <row r="2357" spans="1:67" s="149" customFormat="1" ht="15.75" customHeight="1">
      <c r="A2357" s="36">
        <v>2260</v>
      </c>
      <c r="B2357" s="28" t="s">
        <v>3875</v>
      </c>
      <c r="C2357" s="29" t="s">
        <v>3876</v>
      </c>
      <c r="D2357" s="28" t="s">
        <v>271</v>
      </c>
      <c r="E2357" s="30">
        <v>1</v>
      </c>
      <c r="F2357" s="30">
        <v>5600</v>
      </c>
      <c r="G2357" s="30">
        <f t="shared" si="152"/>
        <v>6700</v>
      </c>
      <c r="H2357" s="30">
        <f t="shared" si="153"/>
        <v>10100</v>
      </c>
      <c r="I2357" s="212"/>
      <c r="J2357" s="212"/>
      <c r="K2357" s="212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</row>
    <row r="2358" spans="1:67" s="149" customFormat="1" ht="31.5" customHeight="1">
      <c r="A2358" s="36">
        <v>2261</v>
      </c>
      <c r="B2358" s="28" t="s">
        <v>3877</v>
      </c>
      <c r="C2358" s="29" t="s">
        <v>3878</v>
      </c>
      <c r="D2358" s="28" t="s">
        <v>271</v>
      </c>
      <c r="E2358" s="30">
        <v>1</v>
      </c>
      <c r="F2358" s="30">
        <v>33600</v>
      </c>
      <c r="G2358" s="30">
        <f t="shared" ref="G2358:G2380" si="156">ROUND(F2358*1.2,-2)</f>
        <v>40300</v>
      </c>
      <c r="H2358" s="30">
        <f t="shared" ref="H2358:H2380" si="157">ROUND(F2358*1.8,-2)</f>
        <v>60500</v>
      </c>
      <c r="I2358" s="212"/>
      <c r="J2358" s="212"/>
      <c r="K2358" s="212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</row>
    <row r="2359" spans="1:67" s="157" customFormat="1" ht="15.75" customHeight="1">
      <c r="A2359" s="36">
        <v>2262</v>
      </c>
      <c r="B2359" s="49" t="s">
        <v>3879</v>
      </c>
      <c r="C2359" s="50" t="s">
        <v>3880</v>
      </c>
      <c r="D2359" s="49" t="s">
        <v>271</v>
      </c>
      <c r="E2359" s="51">
        <v>1</v>
      </c>
      <c r="F2359" s="30">
        <v>1790</v>
      </c>
      <c r="G2359" s="30">
        <f t="shared" si="156"/>
        <v>2100</v>
      </c>
      <c r="H2359" s="30">
        <f t="shared" si="157"/>
        <v>3200</v>
      </c>
      <c r="I2359" s="212"/>
      <c r="J2359" s="212"/>
      <c r="K2359" s="212"/>
      <c r="L2359" s="13"/>
      <c r="M2359" s="13"/>
      <c r="N2359" s="13"/>
      <c r="O2359" s="13"/>
      <c r="P2359" s="13"/>
      <c r="Q2359" s="13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</row>
    <row r="2360" spans="1:67" s="157" customFormat="1" ht="15.75" customHeight="1">
      <c r="A2360" s="36">
        <v>2263</v>
      </c>
      <c r="B2360" s="49" t="s">
        <v>5862</v>
      </c>
      <c r="C2360" s="29" t="s">
        <v>5837</v>
      </c>
      <c r="D2360" s="49" t="s">
        <v>271</v>
      </c>
      <c r="E2360" s="51">
        <v>1</v>
      </c>
      <c r="F2360" s="30">
        <v>1200</v>
      </c>
      <c r="G2360" s="30">
        <f t="shared" si="156"/>
        <v>1400</v>
      </c>
      <c r="H2360" s="30">
        <f t="shared" si="157"/>
        <v>2200</v>
      </c>
      <c r="I2360" s="212"/>
      <c r="J2360" s="212"/>
      <c r="K2360" s="212"/>
      <c r="L2360" s="13"/>
      <c r="M2360" s="13"/>
      <c r="N2360" s="13"/>
      <c r="O2360" s="13"/>
      <c r="P2360" s="13"/>
      <c r="Q2360" s="13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</row>
    <row r="2361" spans="1:67" s="157" customFormat="1" ht="15.75" customHeight="1">
      <c r="A2361" s="36">
        <v>2264</v>
      </c>
      <c r="B2361" s="49" t="s">
        <v>5863</v>
      </c>
      <c r="C2361" s="29" t="s">
        <v>5838</v>
      </c>
      <c r="D2361" s="49" t="s">
        <v>271</v>
      </c>
      <c r="E2361" s="51">
        <v>1</v>
      </c>
      <c r="F2361" s="30">
        <v>1030</v>
      </c>
      <c r="G2361" s="30">
        <f t="shared" si="156"/>
        <v>1200</v>
      </c>
      <c r="H2361" s="30">
        <f t="shared" si="157"/>
        <v>1900</v>
      </c>
      <c r="I2361" s="212"/>
      <c r="J2361" s="212"/>
      <c r="K2361" s="212"/>
      <c r="L2361" s="13"/>
      <c r="M2361" s="13"/>
      <c r="N2361" s="13"/>
      <c r="O2361" s="13"/>
      <c r="P2361" s="13"/>
      <c r="Q2361" s="13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</row>
    <row r="2362" spans="1:67" s="157" customFormat="1" ht="15.75" customHeight="1">
      <c r="A2362" s="36">
        <v>2265</v>
      </c>
      <c r="B2362" s="49" t="s">
        <v>5864</v>
      </c>
      <c r="C2362" s="29" t="s">
        <v>5839</v>
      </c>
      <c r="D2362" s="49" t="s">
        <v>271</v>
      </c>
      <c r="E2362" s="51">
        <v>1</v>
      </c>
      <c r="F2362" s="30">
        <v>1100</v>
      </c>
      <c r="G2362" s="30">
        <f t="shared" si="156"/>
        <v>1300</v>
      </c>
      <c r="H2362" s="30">
        <f t="shared" si="157"/>
        <v>2000</v>
      </c>
      <c r="I2362" s="212"/>
      <c r="J2362" s="212"/>
      <c r="K2362" s="212"/>
      <c r="L2362" s="13"/>
      <c r="M2362" s="13"/>
      <c r="N2362" s="13"/>
      <c r="O2362" s="13"/>
      <c r="P2362" s="13"/>
      <c r="Q2362" s="13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</row>
    <row r="2363" spans="1:67" s="157" customFormat="1" ht="15.75" customHeight="1">
      <c r="A2363" s="36">
        <v>2266</v>
      </c>
      <c r="B2363" s="49" t="s">
        <v>5979</v>
      </c>
      <c r="C2363" s="29" t="s">
        <v>5980</v>
      </c>
      <c r="D2363" s="49" t="s">
        <v>271</v>
      </c>
      <c r="E2363" s="51">
        <v>1</v>
      </c>
      <c r="F2363" s="30">
        <v>1300</v>
      </c>
      <c r="G2363" s="30">
        <f t="shared" si="156"/>
        <v>1600</v>
      </c>
      <c r="H2363" s="30">
        <f t="shared" si="157"/>
        <v>2300</v>
      </c>
      <c r="I2363" s="212"/>
      <c r="J2363" s="212"/>
      <c r="K2363" s="212"/>
      <c r="L2363" s="13"/>
      <c r="M2363" s="13"/>
      <c r="N2363" s="13"/>
      <c r="O2363" s="13"/>
      <c r="P2363" s="13"/>
      <c r="Q2363" s="13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</row>
    <row r="2364" spans="1:67" s="157" customFormat="1" ht="15.75" customHeight="1">
      <c r="A2364" s="36">
        <v>2267</v>
      </c>
      <c r="B2364" s="49" t="s">
        <v>5988</v>
      </c>
      <c r="C2364" s="29" t="s">
        <v>5987</v>
      </c>
      <c r="D2364" s="49" t="s">
        <v>271</v>
      </c>
      <c r="E2364" s="51">
        <v>1</v>
      </c>
      <c r="F2364" s="30">
        <v>1400</v>
      </c>
      <c r="G2364" s="30">
        <f t="shared" si="156"/>
        <v>1700</v>
      </c>
      <c r="H2364" s="30">
        <f t="shared" si="157"/>
        <v>2500</v>
      </c>
      <c r="I2364" s="212"/>
      <c r="J2364" s="212"/>
      <c r="K2364" s="212"/>
      <c r="L2364" s="13"/>
      <c r="M2364" s="13"/>
      <c r="N2364" s="13"/>
      <c r="O2364" s="13"/>
      <c r="P2364" s="13"/>
      <c r="Q2364" s="13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</row>
    <row r="2365" spans="1:67" s="157" customFormat="1" ht="15.75" customHeight="1">
      <c r="A2365" s="36">
        <v>2268</v>
      </c>
      <c r="B2365" s="49" t="s">
        <v>5981</v>
      </c>
      <c r="C2365" s="29" t="s">
        <v>5982</v>
      </c>
      <c r="D2365" s="49" t="s">
        <v>271</v>
      </c>
      <c r="E2365" s="51">
        <v>1</v>
      </c>
      <c r="F2365" s="30">
        <v>1100</v>
      </c>
      <c r="G2365" s="30">
        <f t="shared" si="156"/>
        <v>1300</v>
      </c>
      <c r="H2365" s="30">
        <f t="shared" si="157"/>
        <v>2000</v>
      </c>
      <c r="I2365" s="212"/>
      <c r="J2365" s="212"/>
      <c r="K2365" s="212"/>
      <c r="L2365" s="13"/>
      <c r="M2365" s="13"/>
      <c r="N2365" s="13"/>
      <c r="O2365" s="13"/>
      <c r="P2365" s="13"/>
      <c r="Q2365" s="13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</row>
    <row r="2366" spans="1:67" s="157" customFormat="1" ht="15.75" customHeight="1">
      <c r="A2366" s="36">
        <v>2269</v>
      </c>
      <c r="B2366" s="49" t="s">
        <v>5983</v>
      </c>
      <c r="C2366" s="29" t="s">
        <v>5984</v>
      </c>
      <c r="D2366" s="49" t="s">
        <v>271</v>
      </c>
      <c r="E2366" s="51">
        <v>1</v>
      </c>
      <c r="F2366" s="30">
        <v>1100</v>
      </c>
      <c r="G2366" s="30">
        <f t="shared" si="156"/>
        <v>1300</v>
      </c>
      <c r="H2366" s="30">
        <f t="shared" si="157"/>
        <v>2000</v>
      </c>
      <c r="I2366" s="212"/>
      <c r="J2366" s="212"/>
      <c r="K2366" s="212"/>
      <c r="L2366" s="13"/>
      <c r="M2366" s="13"/>
      <c r="N2366" s="13"/>
      <c r="O2366" s="13"/>
      <c r="P2366" s="13"/>
      <c r="Q2366" s="13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</row>
    <row r="2367" spans="1:67" s="17" customFormat="1" ht="15.75" customHeight="1">
      <c r="A2367" s="36">
        <v>2270</v>
      </c>
      <c r="B2367" s="81" t="s">
        <v>7582</v>
      </c>
      <c r="C2367" s="163" t="s">
        <v>7583</v>
      </c>
      <c r="D2367" s="49" t="s">
        <v>271</v>
      </c>
      <c r="E2367" s="164">
        <v>1</v>
      </c>
      <c r="F2367" s="165">
        <v>1500</v>
      </c>
      <c r="G2367" s="30">
        <f t="shared" si="156"/>
        <v>1800</v>
      </c>
      <c r="H2367" s="30">
        <f t="shared" si="157"/>
        <v>2700</v>
      </c>
      <c r="I2367" s="212"/>
      <c r="J2367" s="212"/>
      <c r="K2367" s="212"/>
    </row>
    <row r="2368" spans="1:67" s="17" customFormat="1" ht="15.75" customHeight="1">
      <c r="A2368" s="36">
        <v>2271</v>
      </c>
      <c r="B2368" s="81" t="s">
        <v>7584</v>
      </c>
      <c r="C2368" s="163" t="s">
        <v>7585</v>
      </c>
      <c r="D2368" s="49" t="s">
        <v>271</v>
      </c>
      <c r="E2368" s="164">
        <v>1</v>
      </c>
      <c r="F2368" s="165">
        <v>1500</v>
      </c>
      <c r="G2368" s="30">
        <f t="shared" si="156"/>
        <v>1800</v>
      </c>
      <c r="H2368" s="30">
        <f t="shared" si="157"/>
        <v>2700</v>
      </c>
      <c r="I2368" s="212"/>
      <c r="J2368" s="212"/>
      <c r="K2368" s="212"/>
    </row>
    <row r="2369" spans="1:67" s="17" customFormat="1" ht="15.75" customHeight="1">
      <c r="A2369" s="36">
        <v>2272</v>
      </c>
      <c r="B2369" s="81" t="s">
        <v>7587</v>
      </c>
      <c r="C2369" s="163" t="s">
        <v>7588</v>
      </c>
      <c r="D2369" s="49" t="s">
        <v>271</v>
      </c>
      <c r="E2369" s="164">
        <v>1</v>
      </c>
      <c r="F2369" s="165">
        <v>3500</v>
      </c>
      <c r="G2369" s="30">
        <f t="shared" si="156"/>
        <v>4200</v>
      </c>
      <c r="H2369" s="30">
        <f t="shared" si="157"/>
        <v>6300</v>
      </c>
      <c r="I2369" s="212"/>
      <c r="J2369" s="212"/>
      <c r="K2369" s="212"/>
    </row>
    <row r="2370" spans="1:67" s="17" customFormat="1" ht="15.75" customHeight="1">
      <c r="A2370" s="36">
        <v>2273</v>
      </c>
      <c r="B2370" s="81" t="s">
        <v>7589</v>
      </c>
      <c r="C2370" s="163" t="s">
        <v>7590</v>
      </c>
      <c r="D2370" s="49" t="s">
        <v>271</v>
      </c>
      <c r="E2370" s="164">
        <v>1</v>
      </c>
      <c r="F2370" s="165">
        <v>3500</v>
      </c>
      <c r="G2370" s="30">
        <f t="shared" si="156"/>
        <v>4200</v>
      </c>
      <c r="H2370" s="30">
        <f t="shared" si="157"/>
        <v>6300</v>
      </c>
      <c r="I2370" s="212"/>
      <c r="J2370" s="212"/>
      <c r="K2370" s="212"/>
    </row>
    <row r="2371" spans="1:67" s="17" customFormat="1" ht="15.75" customHeight="1">
      <c r="A2371" s="36">
        <v>2274</v>
      </c>
      <c r="B2371" s="81" t="s">
        <v>7591</v>
      </c>
      <c r="C2371" s="163" t="s">
        <v>7693</v>
      </c>
      <c r="D2371" s="49" t="s">
        <v>271</v>
      </c>
      <c r="E2371" s="164">
        <v>1</v>
      </c>
      <c r="F2371" s="165">
        <v>6000</v>
      </c>
      <c r="G2371" s="30">
        <f t="shared" si="156"/>
        <v>7200</v>
      </c>
      <c r="H2371" s="30">
        <f t="shared" si="157"/>
        <v>10800</v>
      </c>
      <c r="I2371" s="212"/>
      <c r="J2371" s="212"/>
      <c r="K2371" s="212"/>
    </row>
    <row r="2372" spans="1:67" s="17" customFormat="1" ht="15.75" customHeight="1">
      <c r="A2372" s="36">
        <v>2275</v>
      </c>
      <c r="B2372" s="81" t="s">
        <v>7592</v>
      </c>
      <c r="C2372" s="163" t="s">
        <v>7593</v>
      </c>
      <c r="D2372" s="49" t="s">
        <v>271</v>
      </c>
      <c r="E2372" s="164">
        <v>1</v>
      </c>
      <c r="F2372" s="165">
        <v>13000</v>
      </c>
      <c r="G2372" s="30">
        <f t="shared" si="156"/>
        <v>15600</v>
      </c>
      <c r="H2372" s="30">
        <f t="shared" si="157"/>
        <v>23400</v>
      </c>
      <c r="I2372" s="212"/>
      <c r="J2372" s="212"/>
      <c r="K2372" s="212"/>
    </row>
    <row r="2373" spans="1:67" s="17" customFormat="1" ht="15.75" customHeight="1">
      <c r="A2373" s="36">
        <v>2276</v>
      </c>
      <c r="B2373" s="81" t="s">
        <v>7594</v>
      </c>
      <c r="C2373" s="163" t="s">
        <v>7595</v>
      </c>
      <c r="D2373" s="49" t="s">
        <v>271</v>
      </c>
      <c r="E2373" s="164">
        <v>1</v>
      </c>
      <c r="F2373" s="165">
        <v>2000</v>
      </c>
      <c r="G2373" s="30">
        <f t="shared" si="156"/>
        <v>2400</v>
      </c>
      <c r="H2373" s="30">
        <f t="shared" si="157"/>
        <v>3600</v>
      </c>
      <c r="I2373" s="212"/>
      <c r="J2373" s="212"/>
      <c r="K2373" s="212"/>
    </row>
    <row r="2374" spans="1:67" s="17" customFormat="1" ht="15.75" customHeight="1">
      <c r="A2374" s="36">
        <v>2277</v>
      </c>
      <c r="B2374" s="81" t="s">
        <v>7596</v>
      </c>
      <c r="C2374" s="163" t="s">
        <v>7597</v>
      </c>
      <c r="D2374" s="49" t="s">
        <v>271</v>
      </c>
      <c r="E2374" s="164">
        <v>1</v>
      </c>
      <c r="F2374" s="165">
        <v>11000</v>
      </c>
      <c r="G2374" s="30">
        <f t="shared" si="156"/>
        <v>13200</v>
      </c>
      <c r="H2374" s="30">
        <f t="shared" si="157"/>
        <v>19800</v>
      </c>
      <c r="I2374" s="212"/>
      <c r="J2374" s="212"/>
      <c r="K2374" s="212"/>
    </row>
    <row r="2375" spans="1:67" s="17" customFormat="1" ht="15.75" customHeight="1">
      <c r="A2375" s="36">
        <v>2278</v>
      </c>
      <c r="B2375" s="81" t="s">
        <v>7598</v>
      </c>
      <c r="C2375" s="163" t="s">
        <v>7599</v>
      </c>
      <c r="D2375" s="49" t="s">
        <v>271</v>
      </c>
      <c r="E2375" s="164">
        <v>1</v>
      </c>
      <c r="F2375" s="165">
        <v>500</v>
      </c>
      <c r="G2375" s="30">
        <f t="shared" si="156"/>
        <v>600</v>
      </c>
      <c r="H2375" s="30">
        <f t="shared" si="157"/>
        <v>900</v>
      </c>
      <c r="I2375" s="212"/>
      <c r="J2375" s="212"/>
      <c r="K2375" s="212"/>
    </row>
    <row r="2376" spans="1:67" s="17" customFormat="1" ht="15.75" customHeight="1">
      <c r="A2376" s="36">
        <v>2279</v>
      </c>
      <c r="B2376" s="81" t="s">
        <v>7600</v>
      </c>
      <c r="C2376" s="163" t="s">
        <v>7601</v>
      </c>
      <c r="D2376" s="49" t="s">
        <v>271</v>
      </c>
      <c r="E2376" s="164">
        <v>1</v>
      </c>
      <c r="F2376" s="165">
        <v>2500</v>
      </c>
      <c r="G2376" s="30">
        <f t="shared" si="156"/>
        <v>3000</v>
      </c>
      <c r="H2376" s="30">
        <f t="shared" si="157"/>
        <v>4500</v>
      </c>
      <c r="I2376" s="212"/>
      <c r="J2376" s="212"/>
      <c r="K2376" s="212"/>
    </row>
    <row r="2377" spans="1:67" s="17" customFormat="1" ht="15.75" customHeight="1">
      <c r="A2377" s="36">
        <v>2280</v>
      </c>
      <c r="B2377" s="81" t="s">
        <v>7602</v>
      </c>
      <c r="C2377" s="163" t="s">
        <v>7603</v>
      </c>
      <c r="D2377" s="49" t="s">
        <v>271</v>
      </c>
      <c r="E2377" s="164">
        <v>1</v>
      </c>
      <c r="F2377" s="165">
        <v>20000</v>
      </c>
      <c r="G2377" s="30">
        <f t="shared" si="156"/>
        <v>24000</v>
      </c>
      <c r="H2377" s="30">
        <f t="shared" si="157"/>
        <v>36000</v>
      </c>
      <c r="I2377" s="212"/>
      <c r="J2377" s="212"/>
      <c r="K2377" s="212"/>
    </row>
    <row r="2378" spans="1:67" s="17" customFormat="1" ht="15.75" customHeight="1">
      <c r="A2378" s="36">
        <v>2281</v>
      </c>
      <c r="B2378" s="81" t="s">
        <v>7604</v>
      </c>
      <c r="C2378" s="163" t="s">
        <v>7605</v>
      </c>
      <c r="D2378" s="49" t="s">
        <v>271</v>
      </c>
      <c r="E2378" s="164">
        <v>1</v>
      </c>
      <c r="F2378" s="165">
        <v>6000</v>
      </c>
      <c r="G2378" s="30">
        <f t="shared" si="156"/>
        <v>7200</v>
      </c>
      <c r="H2378" s="30">
        <f t="shared" si="157"/>
        <v>10800</v>
      </c>
      <c r="I2378" s="212"/>
      <c r="J2378" s="212"/>
      <c r="K2378" s="212"/>
    </row>
    <row r="2379" spans="1:67" s="17" customFormat="1" ht="15.75" customHeight="1">
      <c r="A2379" s="36">
        <v>2282</v>
      </c>
      <c r="B2379" s="81" t="s">
        <v>7606</v>
      </c>
      <c r="C2379" s="163" t="s">
        <v>7799</v>
      </c>
      <c r="D2379" s="49" t="s">
        <v>271</v>
      </c>
      <c r="E2379" s="164">
        <v>1</v>
      </c>
      <c r="F2379" s="165">
        <v>21000</v>
      </c>
      <c r="G2379" s="30">
        <f t="shared" si="156"/>
        <v>25200</v>
      </c>
      <c r="H2379" s="30">
        <f t="shared" si="157"/>
        <v>37800</v>
      </c>
      <c r="I2379" s="212"/>
      <c r="J2379" s="212"/>
      <c r="K2379" s="212"/>
    </row>
    <row r="2380" spans="1:67" s="17" customFormat="1" ht="15.75" customHeight="1">
      <c r="A2380" s="36">
        <v>2283</v>
      </c>
      <c r="B2380" s="81" t="s">
        <v>7801</v>
      </c>
      <c r="C2380" s="163" t="s">
        <v>7800</v>
      </c>
      <c r="D2380" s="49" t="s">
        <v>271</v>
      </c>
      <c r="E2380" s="164">
        <v>1</v>
      </c>
      <c r="F2380" s="165">
        <v>35000</v>
      </c>
      <c r="G2380" s="30">
        <f t="shared" si="156"/>
        <v>42000</v>
      </c>
      <c r="H2380" s="30">
        <f t="shared" si="157"/>
        <v>63000</v>
      </c>
      <c r="I2380" s="212"/>
      <c r="J2380" s="212"/>
      <c r="K2380" s="212"/>
    </row>
    <row r="2381" spans="1:67" s="17" customFormat="1" ht="16.5" customHeight="1">
      <c r="A2381" s="36">
        <v>2284</v>
      </c>
      <c r="B2381" s="81" t="s">
        <v>7815</v>
      </c>
      <c r="C2381" s="163" t="s">
        <v>7814</v>
      </c>
      <c r="D2381" s="49" t="s">
        <v>271</v>
      </c>
      <c r="E2381" s="164">
        <v>1</v>
      </c>
      <c r="F2381" s="165">
        <v>12000</v>
      </c>
      <c r="G2381" s="30">
        <f t="shared" ref="G2381" si="158">ROUND(F2381*1.2,-2)</f>
        <v>14400</v>
      </c>
      <c r="H2381" s="30">
        <f t="shared" ref="H2381" si="159">ROUND(F2381*1.8,-2)</f>
        <v>21600</v>
      </c>
      <c r="I2381" s="212"/>
      <c r="J2381" s="212"/>
      <c r="K2381" s="212"/>
    </row>
    <row r="2382" spans="1:67" s="17" customFormat="1" ht="16.5" customHeight="1">
      <c r="A2382" s="36">
        <v>2285</v>
      </c>
      <c r="B2382" s="81" t="s">
        <v>7838</v>
      </c>
      <c r="C2382" s="163" t="s">
        <v>7837</v>
      </c>
      <c r="D2382" s="49" t="s">
        <v>271</v>
      </c>
      <c r="E2382" s="164">
        <v>1</v>
      </c>
      <c r="F2382" s="165">
        <v>6000</v>
      </c>
      <c r="G2382" s="30">
        <f t="shared" ref="G2382" si="160">ROUND(F2382*1.2,-2)</f>
        <v>7200</v>
      </c>
      <c r="H2382" s="30">
        <f t="shared" ref="H2382" si="161">ROUND(F2382*1.8,-2)</f>
        <v>10800</v>
      </c>
      <c r="I2382" s="212"/>
      <c r="J2382" s="212"/>
      <c r="K2382" s="212"/>
    </row>
    <row r="2383" spans="1:67" ht="15.75" customHeight="1">
      <c r="A2383" s="60"/>
      <c r="B2383" s="76"/>
      <c r="C2383" s="77" t="s">
        <v>3881</v>
      </c>
      <c r="D2383" s="76"/>
      <c r="E2383" s="44"/>
      <c r="F2383" s="44"/>
      <c r="G2383" s="35"/>
      <c r="H2383" s="35"/>
      <c r="I2383" s="212"/>
      <c r="J2383" s="212"/>
      <c r="K2383" s="212"/>
    </row>
    <row r="2384" spans="1:67" s="149" customFormat="1" ht="15.75" customHeight="1">
      <c r="A2384" s="49">
        <v>2286</v>
      </c>
      <c r="B2384" s="28" t="s">
        <v>3882</v>
      </c>
      <c r="C2384" s="29" t="s">
        <v>3883</v>
      </c>
      <c r="D2384" s="28" t="s">
        <v>271</v>
      </c>
      <c r="E2384" s="30">
        <v>1</v>
      </c>
      <c r="F2384" s="30">
        <v>5300</v>
      </c>
      <c r="G2384" s="30">
        <f>ROUND(F2384*1.2,-2)</f>
        <v>6400</v>
      </c>
      <c r="H2384" s="30">
        <f>ROUND(F2384*1.8,-2)</f>
        <v>9500</v>
      </c>
      <c r="I2384" s="212"/>
      <c r="J2384" s="212"/>
      <c r="K2384" s="212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</row>
    <row r="2385" spans="1:67" s="149" customFormat="1">
      <c r="A2385" s="49">
        <v>2287</v>
      </c>
      <c r="B2385" s="28" t="s">
        <v>3884</v>
      </c>
      <c r="C2385" s="29" t="s">
        <v>3885</v>
      </c>
      <c r="D2385" s="28" t="s">
        <v>271</v>
      </c>
      <c r="E2385" s="30">
        <v>1</v>
      </c>
      <c r="F2385" s="30">
        <v>3300</v>
      </c>
      <c r="G2385" s="30">
        <f>ROUND(F2385*1.2,-2)</f>
        <v>4000</v>
      </c>
      <c r="H2385" s="30">
        <f>ROUND(F2385*1.8,-2)</f>
        <v>5900</v>
      </c>
      <c r="I2385" s="212"/>
      <c r="J2385" s="212"/>
      <c r="K2385" s="212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</row>
    <row r="2386" spans="1:67">
      <c r="A2386" s="49">
        <v>2288</v>
      </c>
      <c r="B2386" s="28" t="s">
        <v>3886</v>
      </c>
      <c r="C2386" s="29" t="s">
        <v>3887</v>
      </c>
      <c r="D2386" s="28" t="s">
        <v>271</v>
      </c>
      <c r="E2386" s="30">
        <v>1</v>
      </c>
      <c r="F2386" s="30">
        <v>7600</v>
      </c>
      <c r="G2386" s="30">
        <f t="shared" ref="G2386:G2398" si="162">ROUND(F2386*1.2,-2)</f>
        <v>9100</v>
      </c>
      <c r="H2386" s="30">
        <f t="shared" ref="H2386:H2398" si="163">ROUND(F2386*1.8,-2)</f>
        <v>13700</v>
      </c>
      <c r="I2386" s="212"/>
      <c r="J2386" s="212"/>
      <c r="K2386" s="212"/>
    </row>
    <row r="2387" spans="1:67" s="13" customFormat="1">
      <c r="A2387" s="49">
        <v>2289</v>
      </c>
      <c r="B2387" s="49" t="s">
        <v>3888</v>
      </c>
      <c r="C2387" s="50" t="s">
        <v>3889</v>
      </c>
      <c r="D2387" s="49" t="s">
        <v>271</v>
      </c>
      <c r="E2387" s="51">
        <v>1</v>
      </c>
      <c r="F2387" s="30">
        <v>2940</v>
      </c>
      <c r="G2387" s="30">
        <f t="shared" si="162"/>
        <v>3500</v>
      </c>
      <c r="H2387" s="30">
        <f t="shared" si="163"/>
        <v>5300</v>
      </c>
      <c r="I2387" s="212"/>
      <c r="J2387" s="212"/>
      <c r="K2387" s="212"/>
    </row>
    <row r="2388" spans="1:67" s="13" customFormat="1">
      <c r="A2388" s="49">
        <v>2290</v>
      </c>
      <c r="B2388" s="49" t="s">
        <v>3890</v>
      </c>
      <c r="C2388" s="50" t="s">
        <v>3891</v>
      </c>
      <c r="D2388" s="49" t="s">
        <v>271</v>
      </c>
      <c r="E2388" s="51">
        <v>1</v>
      </c>
      <c r="F2388" s="30">
        <v>2940</v>
      </c>
      <c r="G2388" s="30">
        <f t="shared" si="162"/>
        <v>3500</v>
      </c>
      <c r="H2388" s="30">
        <f t="shared" si="163"/>
        <v>5300</v>
      </c>
      <c r="I2388" s="212"/>
      <c r="J2388" s="212"/>
      <c r="K2388" s="212"/>
    </row>
    <row r="2389" spans="1:67" ht="46.5">
      <c r="A2389" s="49">
        <v>2291</v>
      </c>
      <c r="B2389" s="28" t="s">
        <v>3892</v>
      </c>
      <c r="C2389" s="29" t="s">
        <v>3893</v>
      </c>
      <c r="D2389" s="28" t="s">
        <v>271</v>
      </c>
      <c r="E2389" s="30">
        <v>1</v>
      </c>
      <c r="F2389" s="30">
        <v>13500</v>
      </c>
      <c r="G2389" s="30">
        <f t="shared" si="162"/>
        <v>16200</v>
      </c>
      <c r="H2389" s="30">
        <f t="shared" si="163"/>
        <v>24300</v>
      </c>
      <c r="I2389" s="212"/>
      <c r="J2389" s="212"/>
      <c r="K2389" s="212"/>
    </row>
    <row r="2390" spans="1:67" s="157" customFormat="1" ht="31">
      <c r="A2390" s="49">
        <v>2292</v>
      </c>
      <c r="B2390" s="49" t="s">
        <v>3894</v>
      </c>
      <c r="C2390" s="50" t="s">
        <v>3895</v>
      </c>
      <c r="D2390" s="49" t="s">
        <v>271</v>
      </c>
      <c r="E2390" s="51">
        <v>1</v>
      </c>
      <c r="F2390" s="30">
        <v>8400</v>
      </c>
      <c r="G2390" s="30">
        <f t="shared" si="162"/>
        <v>10100</v>
      </c>
      <c r="H2390" s="30">
        <f t="shared" si="163"/>
        <v>15100</v>
      </c>
      <c r="I2390" s="212"/>
      <c r="J2390" s="212"/>
      <c r="K2390" s="212"/>
      <c r="L2390" s="13"/>
      <c r="M2390" s="13"/>
      <c r="N2390" s="13"/>
      <c r="O2390" s="13"/>
      <c r="P2390" s="13"/>
      <c r="Q2390" s="13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</row>
    <row r="2391" spans="1:67">
      <c r="A2391" s="49">
        <v>2293</v>
      </c>
      <c r="B2391" s="28" t="s">
        <v>3896</v>
      </c>
      <c r="C2391" s="29" t="s">
        <v>3897</v>
      </c>
      <c r="D2391" s="28" t="s">
        <v>271</v>
      </c>
      <c r="E2391" s="30">
        <v>1</v>
      </c>
      <c r="F2391" s="30">
        <v>2700</v>
      </c>
      <c r="G2391" s="30">
        <f t="shared" si="162"/>
        <v>3200</v>
      </c>
      <c r="H2391" s="30">
        <f t="shared" si="163"/>
        <v>4900</v>
      </c>
      <c r="I2391" s="212"/>
      <c r="J2391" s="212"/>
      <c r="K2391" s="212"/>
    </row>
    <row r="2392" spans="1:67" s="157" customFormat="1">
      <c r="A2392" s="49">
        <v>2294</v>
      </c>
      <c r="B2392" s="49" t="s">
        <v>3898</v>
      </c>
      <c r="C2392" s="50" t="s">
        <v>3899</v>
      </c>
      <c r="D2392" s="49" t="s">
        <v>271</v>
      </c>
      <c r="E2392" s="51">
        <v>1</v>
      </c>
      <c r="F2392" s="30">
        <v>3400</v>
      </c>
      <c r="G2392" s="30">
        <f t="shared" si="162"/>
        <v>4100</v>
      </c>
      <c r="H2392" s="30">
        <f t="shared" si="163"/>
        <v>6100</v>
      </c>
      <c r="I2392" s="212"/>
      <c r="J2392" s="212"/>
      <c r="K2392" s="212"/>
      <c r="L2392" s="13"/>
      <c r="M2392" s="13"/>
      <c r="N2392" s="13"/>
      <c r="O2392" s="13"/>
      <c r="P2392" s="13"/>
      <c r="Q2392" s="13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</row>
    <row r="2393" spans="1:67" s="149" customFormat="1">
      <c r="A2393" s="49">
        <v>2295</v>
      </c>
      <c r="B2393" s="28" t="s">
        <v>3900</v>
      </c>
      <c r="C2393" s="29" t="s">
        <v>3901</v>
      </c>
      <c r="D2393" s="28" t="s">
        <v>271</v>
      </c>
      <c r="E2393" s="30">
        <v>1</v>
      </c>
      <c r="F2393" s="30">
        <v>3700</v>
      </c>
      <c r="G2393" s="30">
        <f t="shared" si="162"/>
        <v>4400</v>
      </c>
      <c r="H2393" s="30">
        <f t="shared" si="163"/>
        <v>6700</v>
      </c>
      <c r="I2393" s="212"/>
      <c r="J2393" s="212"/>
      <c r="K2393" s="212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</row>
    <row r="2394" spans="1:67" s="157" customFormat="1" ht="31">
      <c r="A2394" s="49">
        <v>2296</v>
      </c>
      <c r="B2394" s="49" t="s">
        <v>3902</v>
      </c>
      <c r="C2394" s="50" t="s">
        <v>3903</v>
      </c>
      <c r="D2394" s="49" t="s">
        <v>271</v>
      </c>
      <c r="E2394" s="51">
        <v>1</v>
      </c>
      <c r="F2394" s="30">
        <v>3600</v>
      </c>
      <c r="G2394" s="30">
        <f t="shared" si="162"/>
        <v>4300</v>
      </c>
      <c r="H2394" s="30">
        <f t="shared" si="163"/>
        <v>6500</v>
      </c>
      <c r="I2394" s="212"/>
      <c r="J2394" s="212"/>
      <c r="K2394" s="212"/>
      <c r="L2394" s="13"/>
      <c r="M2394" s="13"/>
      <c r="N2394" s="13"/>
      <c r="O2394" s="13"/>
      <c r="P2394" s="13"/>
      <c r="Q2394" s="13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</row>
    <row r="2395" spans="1:67" s="13" customFormat="1" ht="31">
      <c r="A2395" s="49">
        <v>2297</v>
      </c>
      <c r="B2395" s="49" t="s">
        <v>3904</v>
      </c>
      <c r="C2395" s="50" t="s">
        <v>3905</v>
      </c>
      <c r="D2395" s="49" t="s">
        <v>271</v>
      </c>
      <c r="E2395" s="51">
        <v>1</v>
      </c>
      <c r="F2395" s="30">
        <v>3500</v>
      </c>
      <c r="G2395" s="30">
        <f t="shared" si="162"/>
        <v>4200</v>
      </c>
      <c r="H2395" s="30">
        <f t="shared" si="163"/>
        <v>6300</v>
      </c>
      <c r="I2395" s="212"/>
      <c r="J2395" s="212"/>
      <c r="K2395" s="212"/>
    </row>
    <row r="2396" spans="1:67" s="157" customFormat="1" ht="31">
      <c r="A2396" s="49">
        <v>2298</v>
      </c>
      <c r="B2396" s="49" t="s">
        <v>3906</v>
      </c>
      <c r="C2396" s="50" t="s">
        <v>3907</v>
      </c>
      <c r="D2396" s="49" t="s">
        <v>271</v>
      </c>
      <c r="E2396" s="51">
        <v>1</v>
      </c>
      <c r="F2396" s="30">
        <v>11550</v>
      </c>
      <c r="G2396" s="30">
        <f t="shared" si="162"/>
        <v>13900</v>
      </c>
      <c r="H2396" s="30">
        <f t="shared" si="163"/>
        <v>20800</v>
      </c>
      <c r="I2396" s="212"/>
      <c r="J2396" s="212"/>
      <c r="K2396" s="212"/>
      <c r="L2396" s="13"/>
      <c r="M2396" s="13"/>
      <c r="N2396" s="13"/>
      <c r="O2396" s="13"/>
      <c r="P2396" s="13"/>
      <c r="Q2396" s="13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</row>
    <row r="2397" spans="1:67" s="149" customFormat="1" ht="31">
      <c r="A2397" s="49">
        <v>2299</v>
      </c>
      <c r="B2397" s="28" t="s">
        <v>3908</v>
      </c>
      <c r="C2397" s="29" t="s">
        <v>3909</v>
      </c>
      <c r="D2397" s="28" t="s">
        <v>271</v>
      </c>
      <c r="E2397" s="30">
        <v>1</v>
      </c>
      <c r="F2397" s="30">
        <v>3500</v>
      </c>
      <c r="G2397" s="30">
        <f t="shared" si="162"/>
        <v>4200</v>
      </c>
      <c r="H2397" s="30">
        <f t="shared" si="163"/>
        <v>6300</v>
      </c>
      <c r="I2397" s="212"/>
      <c r="J2397" s="212"/>
      <c r="K2397" s="212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</row>
    <row r="2398" spans="1:67" s="157" customFormat="1" ht="31">
      <c r="A2398" s="49">
        <v>2300</v>
      </c>
      <c r="B2398" s="49" t="s">
        <v>3910</v>
      </c>
      <c r="C2398" s="50" t="s">
        <v>3911</v>
      </c>
      <c r="D2398" s="49" t="s">
        <v>271</v>
      </c>
      <c r="E2398" s="51">
        <v>1</v>
      </c>
      <c r="F2398" s="30">
        <v>4300</v>
      </c>
      <c r="G2398" s="30">
        <f t="shared" si="162"/>
        <v>5200</v>
      </c>
      <c r="H2398" s="30">
        <f t="shared" si="163"/>
        <v>7700</v>
      </c>
      <c r="I2398" s="212"/>
      <c r="J2398" s="212"/>
      <c r="K2398" s="212"/>
      <c r="L2398" s="13"/>
      <c r="M2398" s="13"/>
      <c r="N2398" s="13"/>
      <c r="O2398" s="13"/>
      <c r="P2398" s="13"/>
      <c r="Q2398" s="13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</row>
    <row r="2399" spans="1:67" ht="31">
      <c r="A2399" s="49">
        <v>2301</v>
      </c>
      <c r="B2399" s="28" t="s">
        <v>3912</v>
      </c>
      <c r="C2399" s="29" t="s">
        <v>3913</v>
      </c>
      <c r="D2399" s="28" t="s">
        <v>271</v>
      </c>
      <c r="E2399" s="30">
        <v>1</v>
      </c>
      <c r="F2399" s="30">
        <v>8400</v>
      </c>
      <c r="G2399" s="30">
        <f>ROUND(F2399*1.2,-2)</f>
        <v>10100</v>
      </c>
      <c r="H2399" s="30">
        <f>ROUND(F2399*1.8,-2)</f>
        <v>15100</v>
      </c>
      <c r="I2399" s="212"/>
      <c r="J2399" s="212"/>
      <c r="K2399" s="212"/>
    </row>
    <row r="2400" spans="1:67" s="149" customFormat="1" ht="31">
      <c r="A2400" s="49">
        <v>2302</v>
      </c>
      <c r="B2400" s="28" t="s">
        <v>3914</v>
      </c>
      <c r="C2400" s="29" t="s">
        <v>3915</v>
      </c>
      <c r="D2400" s="28" t="s">
        <v>271</v>
      </c>
      <c r="E2400" s="30">
        <v>1</v>
      </c>
      <c r="F2400" s="30">
        <v>2900</v>
      </c>
      <c r="G2400" s="30">
        <f>ROUND(F2400*1.2,-2)</f>
        <v>3500</v>
      </c>
      <c r="H2400" s="30">
        <f>ROUND(F2400*1.8,-2)</f>
        <v>5200</v>
      </c>
      <c r="I2400" s="212"/>
      <c r="J2400" s="212"/>
      <c r="K2400" s="212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</row>
    <row r="2401" spans="1:67" s="149" customFormat="1" ht="31">
      <c r="A2401" s="49">
        <v>2303</v>
      </c>
      <c r="B2401" s="28" t="s">
        <v>3916</v>
      </c>
      <c r="C2401" s="29" t="s">
        <v>3917</v>
      </c>
      <c r="D2401" s="28" t="s">
        <v>271</v>
      </c>
      <c r="E2401" s="30">
        <v>1</v>
      </c>
      <c r="F2401" s="30">
        <v>2800</v>
      </c>
      <c r="G2401" s="30">
        <f>ROUND(F2401*1.2,-2)</f>
        <v>3400</v>
      </c>
      <c r="H2401" s="30">
        <f>ROUND(F2401*1.8,-2)</f>
        <v>5000</v>
      </c>
      <c r="I2401" s="212"/>
      <c r="J2401" s="212"/>
      <c r="K2401" s="212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</row>
    <row r="2402" spans="1:67" s="149" customFormat="1" ht="31">
      <c r="A2402" s="49">
        <v>2304</v>
      </c>
      <c r="B2402" s="28" t="s">
        <v>3918</v>
      </c>
      <c r="C2402" s="29" t="s">
        <v>3919</v>
      </c>
      <c r="D2402" s="28" t="s">
        <v>271</v>
      </c>
      <c r="E2402" s="30">
        <v>1</v>
      </c>
      <c r="F2402" s="30">
        <v>3000</v>
      </c>
      <c r="G2402" s="30">
        <f>ROUND(F2402*1.2,-2)</f>
        <v>3600</v>
      </c>
      <c r="H2402" s="30">
        <f>ROUND(F2402*1.8,-2)</f>
        <v>5400</v>
      </c>
      <c r="I2402" s="212"/>
      <c r="J2402" s="212"/>
      <c r="K2402" s="212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</row>
    <row r="2403" spans="1:67" s="149" customFormat="1" ht="31">
      <c r="A2403" s="49">
        <v>2305</v>
      </c>
      <c r="B2403" s="28" t="s">
        <v>3920</v>
      </c>
      <c r="C2403" s="29" t="s">
        <v>3921</v>
      </c>
      <c r="D2403" s="28" t="s">
        <v>271</v>
      </c>
      <c r="E2403" s="30">
        <v>1</v>
      </c>
      <c r="F2403" s="30">
        <v>2600</v>
      </c>
      <c r="G2403" s="30">
        <f>ROUND(F2403*1.2,-2)</f>
        <v>3100</v>
      </c>
      <c r="H2403" s="30">
        <f>ROUND(F2403*1.8,-2)</f>
        <v>4700</v>
      </c>
      <c r="I2403" s="212"/>
      <c r="J2403" s="212"/>
      <c r="K2403" s="212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</row>
    <row r="2404" spans="1:67" s="149" customFormat="1" ht="31">
      <c r="A2404" s="49">
        <v>2306</v>
      </c>
      <c r="B2404" s="28" t="s">
        <v>3922</v>
      </c>
      <c r="C2404" s="29" t="s">
        <v>3923</v>
      </c>
      <c r="D2404" s="28" t="s">
        <v>271</v>
      </c>
      <c r="E2404" s="30">
        <v>1</v>
      </c>
      <c r="F2404" s="30">
        <v>2900</v>
      </c>
      <c r="G2404" s="30">
        <f t="shared" ref="G2404:G2444" si="164">ROUND(F2404*1.2,-2)</f>
        <v>3500</v>
      </c>
      <c r="H2404" s="30">
        <f t="shared" ref="H2404:H2444" si="165">ROUND(F2404*1.8,-2)</f>
        <v>5200</v>
      </c>
      <c r="I2404" s="212"/>
      <c r="J2404" s="212"/>
      <c r="K2404" s="212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</row>
    <row r="2405" spans="1:67" s="149" customFormat="1" ht="31">
      <c r="A2405" s="49">
        <v>2307</v>
      </c>
      <c r="B2405" s="28" t="s">
        <v>3924</v>
      </c>
      <c r="C2405" s="29" t="s">
        <v>3925</v>
      </c>
      <c r="D2405" s="28" t="s">
        <v>271</v>
      </c>
      <c r="E2405" s="30">
        <v>1</v>
      </c>
      <c r="F2405" s="30">
        <v>2950</v>
      </c>
      <c r="G2405" s="30">
        <f t="shared" si="164"/>
        <v>3500</v>
      </c>
      <c r="H2405" s="30">
        <f t="shared" si="165"/>
        <v>5300</v>
      </c>
      <c r="I2405" s="212"/>
      <c r="J2405" s="212"/>
      <c r="K2405" s="212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</row>
    <row r="2406" spans="1:67" s="149" customFormat="1" ht="31">
      <c r="A2406" s="49">
        <v>2308</v>
      </c>
      <c r="B2406" s="28" t="s">
        <v>3926</v>
      </c>
      <c r="C2406" s="29" t="s">
        <v>3927</v>
      </c>
      <c r="D2406" s="28" t="s">
        <v>271</v>
      </c>
      <c r="E2406" s="30">
        <v>1</v>
      </c>
      <c r="F2406" s="30">
        <v>3200</v>
      </c>
      <c r="G2406" s="30">
        <f t="shared" si="164"/>
        <v>3800</v>
      </c>
      <c r="H2406" s="30">
        <f t="shared" si="165"/>
        <v>5800</v>
      </c>
      <c r="I2406" s="212"/>
      <c r="J2406" s="212"/>
      <c r="K2406" s="212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</row>
    <row r="2407" spans="1:67" s="149" customFormat="1">
      <c r="A2407" s="49">
        <v>2309</v>
      </c>
      <c r="B2407" s="28" t="s">
        <v>3928</v>
      </c>
      <c r="C2407" s="29" t="s">
        <v>3929</v>
      </c>
      <c r="D2407" s="28" t="s">
        <v>271</v>
      </c>
      <c r="E2407" s="30">
        <v>1</v>
      </c>
      <c r="F2407" s="30">
        <v>3000</v>
      </c>
      <c r="G2407" s="30">
        <f t="shared" si="164"/>
        <v>3600</v>
      </c>
      <c r="H2407" s="30">
        <f t="shared" si="165"/>
        <v>5400</v>
      </c>
      <c r="I2407" s="212"/>
      <c r="J2407" s="212"/>
      <c r="K2407" s="212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</row>
    <row r="2408" spans="1:67" s="13" customFormat="1" ht="31">
      <c r="A2408" s="49">
        <v>2310</v>
      </c>
      <c r="B2408" s="49" t="s">
        <v>3930</v>
      </c>
      <c r="C2408" s="50" t="s">
        <v>3931</v>
      </c>
      <c r="D2408" s="49" t="s">
        <v>271</v>
      </c>
      <c r="E2408" s="51">
        <v>1</v>
      </c>
      <c r="F2408" s="30">
        <v>6100</v>
      </c>
      <c r="G2408" s="30">
        <f t="shared" si="164"/>
        <v>7300</v>
      </c>
      <c r="H2408" s="30">
        <f t="shared" si="165"/>
        <v>11000</v>
      </c>
      <c r="I2408" s="212"/>
      <c r="J2408" s="212"/>
      <c r="K2408" s="212"/>
    </row>
    <row r="2409" spans="1:67" ht="31">
      <c r="A2409" s="49">
        <v>2311</v>
      </c>
      <c r="B2409" s="28" t="s">
        <v>3932</v>
      </c>
      <c r="C2409" s="29" t="s">
        <v>3933</v>
      </c>
      <c r="D2409" s="28" t="s">
        <v>271</v>
      </c>
      <c r="E2409" s="30">
        <v>1</v>
      </c>
      <c r="F2409" s="30">
        <v>7500</v>
      </c>
      <c r="G2409" s="30">
        <f t="shared" si="164"/>
        <v>9000</v>
      </c>
      <c r="H2409" s="30">
        <f t="shared" si="165"/>
        <v>13500</v>
      </c>
      <c r="I2409" s="212"/>
      <c r="J2409" s="212"/>
      <c r="K2409" s="212"/>
    </row>
    <row r="2410" spans="1:67" s="149" customFormat="1" ht="31">
      <c r="A2410" s="49">
        <v>2312</v>
      </c>
      <c r="B2410" s="28" t="s">
        <v>3934</v>
      </c>
      <c r="C2410" s="29" t="s">
        <v>3935</v>
      </c>
      <c r="D2410" s="28" t="s">
        <v>271</v>
      </c>
      <c r="E2410" s="30">
        <v>1</v>
      </c>
      <c r="F2410" s="30">
        <v>4750</v>
      </c>
      <c r="G2410" s="30">
        <f t="shared" si="164"/>
        <v>5700</v>
      </c>
      <c r="H2410" s="30">
        <f t="shared" si="165"/>
        <v>8600</v>
      </c>
      <c r="I2410" s="212"/>
      <c r="J2410" s="212"/>
      <c r="K2410" s="212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</row>
    <row r="2411" spans="1:67" s="149" customFormat="1" ht="31">
      <c r="A2411" s="49">
        <v>2313</v>
      </c>
      <c r="B2411" s="28" t="s">
        <v>3936</v>
      </c>
      <c r="C2411" s="29" t="s">
        <v>3937</v>
      </c>
      <c r="D2411" s="28" t="s">
        <v>271</v>
      </c>
      <c r="E2411" s="30">
        <v>1</v>
      </c>
      <c r="F2411" s="30">
        <v>3300</v>
      </c>
      <c r="G2411" s="30">
        <f t="shared" si="164"/>
        <v>4000</v>
      </c>
      <c r="H2411" s="30">
        <f t="shared" si="165"/>
        <v>5900</v>
      </c>
      <c r="I2411" s="212"/>
      <c r="J2411" s="212"/>
      <c r="K2411" s="212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</row>
    <row r="2412" spans="1:67" s="149" customFormat="1" ht="31">
      <c r="A2412" s="49">
        <v>2314</v>
      </c>
      <c r="B2412" s="28" t="s">
        <v>3938</v>
      </c>
      <c r="C2412" s="29" t="s">
        <v>3939</v>
      </c>
      <c r="D2412" s="28" t="s">
        <v>271</v>
      </c>
      <c r="E2412" s="30">
        <v>1</v>
      </c>
      <c r="F2412" s="30">
        <v>3300</v>
      </c>
      <c r="G2412" s="30">
        <f t="shared" si="164"/>
        <v>4000</v>
      </c>
      <c r="H2412" s="30">
        <f t="shared" si="165"/>
        <v>5900</v>
      </c>
      <c r="I2412" s="212"/>
      <c r="J2412" s="212"/>
      <c r="K2412" s="212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</row>
    <row r="2413" spans="1:67" s="149" customFormat="1" ht="31">
      <c r="A2413" s="49">
        <v>2315</v>
      </c>
      <c r="B2413" s="28" t="s">
        <v>3940</v>
      </c>
      <c r="C2413" s="29" t="s">
        <v>3941</v>
      </c>
      <c r="D2413" s="28" t="s">
        <v>271</v>
      </c>
      <c r="E2413" s="30">
        <v>1</v>
      </c>
      <c r="F2413" s="30">
        <v>7000</v>
      </c>
      <c r="G2413" s="30">
        <f t="shared" si="164"/>
        <v>8400</v>
      </c>
      <c r="H2413" s="30">
        <f t="shared" si="165"/>
        <v>12600</v>
      </c>
      <c r="I2413" s="212"/>
      <c r="J2413" s="212"/>
      <c r="K2413" s="212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</row>
    <row r="2414" spans="1:67" s="149" customFormat="1" ht="31">
      <c r="A2414" s="49">
        <v>2316</v>
      </c>
      <c r="B2414" s="28" t="s">
        <v>3942</v>
      </c>
      <c r="C2414" s="29" t="s">
        <v>3943</v>
      </c>
      <c r="D2414" s="28" t="s">
        <v>271</v>
      </c>
      <c r="E2414" s="30">
        <v>1</v>
      </c>
      <c r="F2414" s="30">
        <v>9400</v>
      </c>
      <c r="G2414" s="30">
        <f t="shared" si="164"/>
        <v>11300</v>
      </c>
      <c r="H2414" s="30">
        <f t="shared" si="165"/>
        <v>16900</v>
      </c>
      <c r="I2414" s="212"/>
      <c r="J2414" s="212"/>
      <c r="K2414" s="212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</row>
    <row r="2415" spans="1:67" s="149" customFormat="1" ht="31">
      <c r="A2415" s="49">
        <v>2317</v>
      </c>
      <c r="B2415" s="28" t="s">
        <v>3944</v>
      </c>
      <c r="C2415" s="29" t="s">
        <v>3945</v>
      </c>
      <c r="D2415" s="28" t="s">
        <v>271</v>
      </c>
      <c r="E2415" s="30">
        <v>1</v>
      </c>
      <c r="F2415" s="30">
        <v>11000</v>
      </c>
      <c r="G2415" s="30">
        <f t="shared" si="164"/>
        <v>13200</v>
      </c>
      <c r="H2415" s="30">
        <f t="shared" si="165"/>
        <v>19800</v>
      </c>
      <c r="I2415" s="212"/>
      <c r="J2415" s="212"/>
      <c r="K2415" s="212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</row>
    <row r="2416" spans="1:67" s="149" customFormat="1">
      <c r="A2416" s="49">
        <v>2318</v>
      </c>
      <c r="B2416" s="28" t="s">
        <v>3946</v>
      </c>
      <c r="C2416" s="29" t="s">
        <v>3947</v>
      </c>
      <c r="D2416" s="28" t="s">
        <v>271</v>
      </c>
      <c r="E2416" s="30">
        <v>1</v>
      </c>
      <c r="F2416" s="30">
        <v>2800</v>
      </c>
      <c r="G2416" s="30">
        <f t="shared" si="164"/>
        <v>3400</v>
      </c>
      <c r="H2416" s="30">
        <f t="shared" si="165"/>
        <v>5000</v>
      </c>
      <c r="I2416" s="212"/>
      <c r="J2416" s="212"/>
      <c r="K2416" s="212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</row>
    <row r="2417" spans="1:67" s="149" customFormat="1" ht="31">
      <c r="A2417" s="49">
        <v>2319</v>
      </c>
      <c r="B2417" s="28" t="s">
        <v>3948</v>
      </c>
      <c r="C2417" s="29" t="s">
        <v>3949</v>
      </c>
      <c r="D2417" s="28" t="s">
        <v>271</v>
      </c>
      <c r="E2417" s="30">
        <v>1</v>
      </c>
      <c r="F2417" s="30">
        <v>2300</v>
      </c>
      <c r="G2417" s="30">
        <f t="shared" si="164"/>
        <v>2800</v>
      </c>
      <c r="H2417" s="30">
        <f t="shared" si="165"/>
        <v>4100</v>
      </c>
      <c r="I2417" s="212"/>
      <c r="J2417" s="212"/>
      <c r="K2417" s="212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</row>
    <row r="2418" spans="1:67" s="149" customFormat="1" ht="31">
      <c r="A2418" s="49">
        <v>2320</v>
      </c>
      <c r="B2418" s="28" t="s">
        <v>3950</v>
      </c>
      <c r="C2418" s="29" t="s">
        <v>3951</v>
      </c>
      <c r="D2418" s="28" t="s">
        <v>271</v>
      </c>
      <c r="E2418" s="30">
        <v>1</v>
      </c>
      <c r="F2418" s="30">
        <v>5200</v>
      </c>
      <c r="G2418" s="30">
        <f t="shared" si="164"/>
        <v>6200</v>
      </c>
      <c r="H2418" s="30">
        <f t="shared" si="165"/>
        <v>9400</v>
      </c>
      <c r="I2418" s="212"/>
      <c r="J2418" s="212"/>
      <c r="K2418" s="212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</row>
    <row r="2419" spans="1:67" s="149" customFormat="1" ht="31">
      <c r="A2419" s="49">
        <v>2321</v>
      </c>
      <c r="B2419" s="28" t="s">
        <v>3952</v>
      </c>
      <c r="C2419" s="29" t="s">
        <v>3953</v>
      </c>
      <c r="D2419" s="28" t="s">
        <v>271</v>
      </c>
      <c r="E2419" s="30">
        <v>1</v>
      </c>
      <c r="F2419" s="30">
        <v>2300</v>
      </c>
      <c r="G2419" s="30">
        <f t="shared" si="164"/>
        <v>2800</v>
      </c>
      <c r="H2419" s="30">
        <f t="shared" si="165"/>
        <v>4100</v>
      </c>
      <c r="I2419" s="212"/>
      <c r="J2419" s="212"/>
      <c r="K2419" s="212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</row>
    <row r="2420" spans="1:67" s="157" customFormat="1" ht="31">
      <c r="A2420" s="49">
        <v>2322</v>
      </c>
      <c r="B2420" s="49" t="s">
        <v>3954</v>
      </c>
      <c r="C2420" s="50" t="s">
        <v>3955</v>
      </c>
      <c r="D2420" s="49" t="s">
        <v>271</v>
      </c>
      <c r="E2420" s="51">
        <v>1</v>
      </c>
      <c r="F2420" s="30">
        <v>3000</v>
      </c>
      <c r="G2420" s="30">
        <f t="shared" si="164"/>
        <v>3600</v>
      </c>
      <c r="H2420" s="30">
        <f t="shared" si="165"/>
        <v>5400</v>
      </c>
      <c r="I2420" s="212"/>
      <c r="J2420" s="212"/>
      <c r="K2420" s="212"/>
      <c r="L2420" s="13"/>
      <c r="M2420" s="13"/>
      <c r="N2420" s="13"/>
      <c r="O2420" s="13"/>
      <c r="P2420" s="13"/>
      <c r="Q2420" s="13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</row>
    <row r="2421" spans="1:67" s="149" customFormat="1" ht="31">
      <c r="A2421" s="49">
        <v>2323</v>
      </c>
      <c r="B2421" s="28" t="s">
        <v>3956</v>
      </c>
      <c r="C2421" s="29" t="s">
        <v>3957</v>
      </c>
      <c r="D2421" s="28" t="s">
        <v>271</v>
      </c>
      <c r="E2421" s="30">
        <v>1</v>
      </c>
      <c r="F2421" s="30">
        <v>2500</v>
      </c>
      <c r="G2421" s="30">
        <f t="shared" si="164"/>
        <v>3000</v>
      </c>
      <c r="H2421" s="30">
        <f t="shared" si="165"/>
        <v>4500</v>
      </c>
      <c r="I2421" s="212"/>
      <c r="J2421" s="212"/>
      <c r="K2421" s="212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</row>
    <row r="2422" spans="1:67" s="149" customFormat="1" ht="31">
      <c r="A2422" s="49">
        <v>2324</v>
      </c>
      <c r="B2422" s="28" t="s">
        <v>3958</v>
      </c>
      <c r="C2422" s="29" t="s">
        <v>3959</v>
      </c>
      <c r="D2422" s="28" t="s">
        <v>271</v>
      </c>
      <c r="E2422" s="30">
        <v>1</v>
      </c>
      <c r="F2422" s="30">
        <v>5100</v>
      </c>
      <c r="G2422" s="30">
        <f t="shared" si="164"/>
        <v>6100</v>
      </c>
      <c r="H2422" s="30">
        <f t="shared" si="165"/>
        <v>9200</v>
      </c>
      <c r="I2422" s="212"/>
      <c r="J2422" s="212"/>
      <c r="K2422" s="212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</row>
    <row r="2423" spans="1:67" s="149" customFormat="1" ht="31">
      <c r="A2423" s="49">
        <v>2325</v>
      </c>
      <c r="B2423" s="28" t="s">
        <v>3960</v>
      </c>
      <c r="C2423" s="29" t="s">
        <v>3961</v>
      </c>
      <c r="D2423" s="28" t="s">
        <v>271</v>
      </c>
      <c r="E2423" s="30">
        <v>1</v>
      </c>
      <c r="F2423" s="30">
        <v>3200</v>
      </c>
      <c r="G2423" s="30">
        <f t="shared" si="164"/>
        <v>3800</v>
      </c>
      <c r="H2423" s="30">
        <f t="shared" si="165"/>
        <v>5800</v>
      </c>
      <c r="I2423" s="212"/>
      <c r="J2423" s="212"/>
      <c r="K2423" s="212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</row>
    <row r="2424" spans="1:67" s="149" customFormat="1" ht="31">
      <c r="A2424" s="49">
        <v>2326</v>
      </c>
      <c r="B2424" s="28" t="s">
        <v>3962</v>
      </c>
      <c r="C2424" s="29" t="s">
        <v>3963</v>
      </c>
      <c r="D2424" s="28" t="s">
        <v>271</v>
      </c>
      <c r="E2424" s="30">
        <v>1</v>
      </c>
      <c r="F2424" s="30">
        <v>3900</v>
      </c>
      <c r="G2424" s="30">
        <f t="shared" si="164"/>
        <v>4700</v>
      </c>
      <c r="H2424" s="30">
        <f t="shared" si="165"/>
        <v>7000</v>
      </c>
      <c r="I2424" s="212"/>
      <c r="J2424" s="212"/>
      <c r="K2424" s="212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</row>
    <row r="2425" spans="1:67" s="149" customFormat="1" ht="31">
      <c r="A2425" s="49">
        <v>2327</v>
      </c>
      <c r="B2425" s="28" t="s">
        <v>3964</v>
      </c>
      <c r="C2425" s="29" t="s">
        <v>3965</v>
      </c>
      <c r="D2425" s="28" t="s">
        <v>271</v>
      </c>
      <c r="E2425" s="30">
        <v>1</v>
      </c>
      <c r="F2425" s="30">
        <v>3900</v>
      </c>
      <c r="G2425" s="30">
        <f t="shared" si="164"/>
        <v>4700</v>
      </c>
      <c r="H2425" s="30">
        <f t="shared" si="165"/>
        <v>7000</v>
      </c>
      <c r="I2425" s="212"/>
      <c r="J2425" s="212"/>
      <c r="K2425" s="212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</row>
    <row r="2426" spans="1:67" s="149" customFormat="1" ht="31">
      <c r="A2426" s="49">
        <v>2328</v>
      </c>
      <c r="B2426" s="28" t="s">
        <v>3966</v>
      </c>
      <c r="C2426" s="29" t="s">
        <v>3967</v>
      </c>
      <c r="D2426" s="28" t="s">
        <v>271</v>
      </c>
      <c r="E2426" s="30">
        <v>1</v>
      </c>
      <c r="F2426" s="30">
        <v>5900</v>
      </c>
      <c r="G2426" s="30">
        <f t="shared" si="164"/>
        <v>7100</v>
      </c>
      <c r="H2426" s="30">
        <f t="shared" si="165"/>
        <v>10600</v>
      </c>
      <c r="I2426" s="212"/>
      <c r="J2426" s="212"/>
      <c r="K2426" s="212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</row>
    <row r="2427" spans="1:67" s="149" customFormat="1" ht="31">
      <c r="A2427" s="49">
        <v>2329</v>
      </c>
      <c r="B2427" s="28" t="s">
        <v>3968</v>
      </c>
      <c r="C2427" s="29" t="s">
        <v>3969</v>
      </c>
      <c r="D2427" s="28" t="s">
        <v>271</v>
      </c>
      <c r="E2427" s="30">
        <v>1</v>
      </c>
      <c r="F2427" s="30">
        <v>7500</v>
      </c>
      <c r="G2427" s="30">
        <f t="shared" si="164"/>
        <v>9000</v>
      </c>
      <c r="H2427" s="30">
        <f t="shared" si="165"/>
        <v>13500</v>
      </c>
      <c r="I2427" s="212"/>
      <c r="J2427" s="212"/>
      <c r="K2427" s="212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</row>
    <row r="2428" spans="1:67" ht="31">
      <c r="A2428" s="49">
        <v>2330</v>
      </c>
      <c r="B2428" s="28" t="s">
        <v>3970</v>
      </c>
      <c r="C2428" s="29" t="s">
        <v>3971</v>
      </c>
      <c r="D2428" s="28" t="s">
        <v>271</v>
      </c>
      <c r="E2428" s="30">
        <v>1</v>
      </c>
      <c r="F2428" s="30">
        <v>6500</v>
      </c>
      <c r="G2428" s="30">
        <f t="shared" si="164"/>
        <v>7800</v>
      </c>
      <c r="H2428" s="30">
        <f t="shared" si="165"/>
        <v>11700</v>
      </c>
      <c r="I2428" s="212"/>
      <c r="J2428" s="212"/>
      <c r="K2428" s="212"/>
    </row>
    <row r="2429" spans="1:67" s="157" customFormat="1" ht="31">
      <c r="A2429" s="49">
        <v>2331</v>
      </c>
      <c r="B2429" s="49" t="s">
        <v>3972</v>
      </c>
      <c r="C2429" s="50" t="s">
        <v>3973</v>
      </c>
      <c r="D2429" s="49" t="s">
        <v>271</v>
      </c>
      <c r="E2429" s="51">
        <v>1</v>
      </c>
      <c r="F2429" s="30">
        <v>4700</v>
      </c>
      <c r="G2429" s="30">
        <f t="shared" si="164"/>
        <v>5600</v>
      </c>
      <c r="H2429" s="30">
        <f t="shared" si="165"/>
        <v>8500</v>
      </c>
      <c r="I2429" s="212"/>
      <c r="J2429" s="212"/>
      <c r="K2429" s="212"/>
      <c r="L2429" s="13"/>
      <c r="M2429" s="13"/>
      <c r="N2429" s="13"/>
      <c r="O2429" s="13"/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</row>
    <row r="2430" spans="1:67" s="149" customFormat="1" ht="31">
      <c r="A2430" s="49">
        <v>2332</v>
      </c>
      <c r="B2430" s="28" t="s">
        <v>3974</v>
      </c>
      <c r="C2430" s="29" t="s">
        <v>3975</v>
      </c>
      <c r="D2430" s="28" t="s">
        <v>271</v>
      </c>
      <c r="E2430" s="30">
        <v>1</v>
      </c>
      <c r="F2430" s="30">
        <v>4000</v>
      </c>
      <c r="G2430" s="30">
        <f t="shared" si="164"/>
        <v>4800</v>
      </c>
      <c r="H2430" s="30">
        <f t="shared" si="165"/>
        <v>7200</v>
      </c>
      <c r="I2430" s="212"/>
      <c r="J2430" s="212"/>
      <c r="K2430" s="212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</row>
    <row r="2431" spans="1:67" s="157" customFormat="1" ht="31">
      <c r="A2431" s="49">
        <v>2333</v>
      </c>
      <c r="B2431" s="49" t="s">
        <v>3976</v>
      </c>
      <c r="C2431" s="50" t="s">
        <v>3977</v>
      </c>
      <c r="D2431" s="49" t="s">
        <v>271</v>
      </c>
      <c r="E2431" s="51">
        <v>1</v>
      </c>
      <c r="F2431" s="30">
        <v>2400</v>
      </c>
      <c r="G2431" s="30">
        <f t="shared" si="164"/>
        <v>2900</v>
      </c>
      <c r="H2431" s="30">
        <f t="shared" si="165"/>
        <v>4300</v>
      </c>
      <c r="I2431" s="212"/>
      <c r="J2431" s="212"/>
      <c r="K2431" s="212"/>
      <c r="L2431" s="13"/>
      <c r="M2431" s="13"/>
      <c r="N2431" s="13"/>
      <c r="O2431" s="13"/>
      <c r="P2431" s="13"/>
      <c r="Q2431" s="13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</row>
    <row r="2432" spans="1:67" s="13" customFormat="1">
      <c r="A2432" s="49">
        <v>2334</v>
      </c>
      <c r="B2432" s="49" t="s">
        <v>3978</v>
      </c>
      <c r="C2432" s="50" t="s">
        <v>3979</v>
      </c>
      <c r="D2432" s="49" t="s">
        <v>271</v>
      </c>
      <c r="E2432" s="51">
        <v>1</v>
      </c>
      <c r="F2432" s="30">
        <v>8800</v>
      </c>
      <c r="G2432" s="30">
        <f t="shared" si="164"/>
        <v>10600</v>
      </c>
      <c r="H2432" s="30">
        <f t="shared" si="165"/>
        <v>15800</v>
      </c>
      <c r="I2432" s="212"/>
      <c r="J2432" s="212"/>
      <c r="K2432" s="212"/>
    </row>
    <row r="2433" spans="1:67" s="157" customFormat="1" ht="31">
      <c r="A2433" s="49">
        <v>2335</v>
      </c>
      <c r="B2433" s="49" t="s">
        <v>3980</v>
      </c>
      <c r="C2433" s="50" t="s">
        <v>3981</v>
      </c>
      <c r="D2433" s="49" t="s">
        <v>271</v>
      </c>
      <c r="E2433" s="51">
        <v>1</v>
      </c>
      <c r="F2433" s="51">
        <v>2300</v>
      </c>
      <c r="G2433" s="30">
        <f t="shared" si="164"/>
        <v>2800</v>
      </c>
      <c r="H2433" s="30">
        <f t="shared" si="165"/>
        <v>4100</v>
      </c>
      <c r="I2433" s="212"/>
      <c r="J2433" s="212"/>
      <c r="K2433" s="212"/>
      <c r="L2433" s="13"/>
      <c r="M2433" s="13"/>
      <c r="N2433" s="13"/>
      <c r="O2433" s="13"/>
      <c r="P2433" s="13"/>
      <c r="Q2433" s="13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</row>
    <row r="2434" spans="1:67" s="149" customFormat="1" ht="31">
      <c r="A2434" s="49">
        <v>2336</v>
      </c>
      <c r="B2434" s="28" t="s">
        <v>3982</v>
      </c>
      <c r="C2434" s="29" t="s">
        <v>3983</v>
      </c>
      <c r="D2434" s="28" t="s">
        <v>271</v>
      </c>
      <c r="E2434" s="30">
        <v>1</v>
      </c>
      <c r="F2434" s="30">
        <v>3200</v>
      </c>
      <c r="G2434" s="30">
        <f t="shared" si="164"/>
        <v>3800</v>
      </c>
      <c r="H2434" s="30">
        <f t="shared" si="165"/>
        <v>5800</v>
      </c>
      <c r="I2434" s="212"/>
      <c r="J2434" s="212"/>
      <c r="K2434" s="212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</row>
    <row r="2435" spans="1:67" s="149" customFormat="1" ht="31">
      <c r="A2435" s="49">
        <v>2337</v>
      </c>
      <c r="B2435" s="28" t="s">
        <v>3984</v>
      </c>
      <c r="C2435" s="29" t="s">
        <v>3985</v>
      </c>
      <c r="D2435" s="28" t="s">
        <v>271</v>
      </c>
      <c r="E2435" s="30">
        <v>1</v>
      </c>
      <c r="F2435" s="30">
        <v>2900</v>
      </c>
      <c r="G2435" s="30">
        <f t="shared" si="164"/>
        <v>3500</v>
      </c>
      <c r="H2435" s="30">
        <f t="shared" si="165"/>
        <v>5200</v>
      </c>
      <c r="I2435" s="212"/>
      <c r="J2435" s="212"/>
      <c r="K2435" s="212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</row>
    <row r="2436" spans="1:67" s="157" customFormat="1" ht="31">
      <c r="A2436" s="49">
        <v>2338</v>
      </c>
      <c r="B2436" s="49" t="s">
        <v>3986</v>
      </c>
      <c r="C2436" s="50" t="s">
        <v>3987</v>
      </c>
      <c r="D2436" s="49" t="s">
        <v>271</v>
      </c>
      <c r="E2436" s="51">
        <v>1</v>
      </c>
      <c r="F2436" s="51">
        <v>2500</v>
      </c>
      <c r="G2436" s="30">
        <f t="shared" si="164"/>
        <v>3000</v>
      </c>
      <c r="H2436" s="30">
        <f t="shared" si="165"/>
        <v>4500</v>
      </c>
      <c r="I2436" s="212"/>
      <c r="J2436" s="212"/>
      <c r="K2436" s="212"/>
      <c r="L2436" s="13"/>
      <c r="M2436" s="13"/>
      <c r="N2436" s="13"/>
      <c r="O2436" s="13"/>
      <c r="P2436" s="13"/>
      <c r="Q2436" s="13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</row>
    <row r="2437" spans="1:67" s="157" customFormat="1" ht="31">
      <c r="A2437" s="49">
        <v>2339</v>
      </c>
      <c r="B2437" s="49" t="s">
        <v>3988</v>
      </c>
      <c r="C2437" s="50" t="s">
        <v>3989</v>
      </c>
      <c r="D2437" s="49" t="s">
        <v>271</v>
      </c>
      <c r="E2437" s="51">
        <v>1</v>
      </c>
      <c r="F2437" s="51">
        <v>2600</v>
      </c>
      <c r="G2437" s="30">
        <f t="shared" si="164"/>
        <v>3100</v>
      </c>
      <c r="H2437" s="30">
        <f t="shared" si="165"/>
        <v>4700</v>
      </c>
      <c r="I2437" s="212"/>
      <c r="J2437" s="212"/>
      <c r="K2437" s="212"/>
      <c r="L2437" s="13"/>
      <c r="M2437" s="13"/>
      <c r="N2437" s="13"/>
      <c r="O2437" s="13"/>
      <c r="P2437" s="13"/>
      <c r="Q2437" s="13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</row>
    <row r="2438" spans="1:67" s="149" customFormat="1" ht="31">
      <c r="A2438" s="49">
        <v>2340</v>
      </c>
      <c r="B2438" s="28" t="s">
        <v>3990</v>
      </c>
      <c r="C2438" s="29" t="s">
        <v>3991</v>
      </c>
      <c r="D2438" s="28" t="s">
        <v>271</v>
      </c>
      <c r="E2438" s="30">
        <v>1</v>
      </c>
      <c r="F2438" s="30">
        <v>6300</v>
      </c>
      <c r="G2438" s="30">
        <f t="shared" si="164"/>
        <v>7600</v>
      </c>
      <c r="H2438" s="30">
        <f t="shared" si="165"/>
        <v>11300</v>
      </c>
      <c r="I2438" s="212"/>
      <c r="J2438" s="212"/>
      <c r="K2438" s="212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</row>
    <row r="2439" spans="1:67" s="149" customFormat="1" ht="31">
      <c r="A2439" s="49">
        <v>2341</v>
      </c>
      <c r="B2439" s="28" t="s">
        <v>3992</v>
      </c>
      <c r="C2439" s="29" t="s">
        <v>3993</v>
      </c>
      <c r="D2439" s="28" t="s">
        <v>271</v>
      </c>
      <c r="E2439" s="30">
        <v>1</v>
      </c>
      <c r="F2439" s="30">
        <v>2900</v>
      </c>
      <c r="G2439" s="30">
        <f t="shared" si="164"/>
        <v>3500</v>
      </c>
      <c r="H2439" s="30">
        <f t="shared" si="165"/>
        <v>5200</v>
      </c>
      <c r="I2439" s="212"/>
      <c r="J2439" s="212"/>
      <c r="K2439" s="212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</row>
    <row r="2440" spans="1:67" s="149" customFormat="1" ht="31">
      <c r="A2440" s="49">
        <v>2342</v>
      </c>
      <c r="B2440" s="28" t="s">
        <v>3994</v>
      </c>
      <c r="C2440" s="29" t="s">
        <v>3995</v>
      </c>
      <c r="D2440" s="28" t="s">
        <v>271</v>
      </c>
      <c r="E2440" s="30">
        <v>1</v>
      </c>
      <c r="F2440" s="30">
        <v>3300</v>
      </c>
      <c r="G2440" s="30">
        <f t="shared" si="164"/>
        <v>4000</v>
      </c>
      <c r="H2440" s="30">
        <f t="shared" si="165"/>
        <v>5900</v>
      </c>
      <c r="I2440" s="212"/>
      <c r="J2440" s="212"/>
      <c r="K2440" s="212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</row>
    <row r="2441" spans="1:67" s="14" customFormat="1">
      <c r="A2441" s="49">
        <v>2343</v>
      </c>
      <c r="B2441" s="81" t="s">
        <v>7621</v>
      </c>
      <c r="C2441" s="163" t="s">
        <v>7622</v>
      </c>
      <c r="D2441" s="164" t="s">
        <v>271</v>
      </c>
      <c r="E2441" s="164">
        <v>1</v>
      </c>
      <c r="F2441" s="165">
        <v>2600</v>
      </c>
      <c r="G2441" s="30">
        <f t="shared" si="164"/>
        <v>3100</v>
      </c>
      <c r="H2441" s="30">
        <f t="shared" si="165"/>
        <v>4700</v>
      </c>
      <c r="I2441" s="212"/>
      <c r="J2441" s="212"/>
      <c r="K2441" s="212"/>
    </row>
    <row r="2442" spans="1:67" s="14" customFormat="1">
      <c r="A2442" s="49">
        <v>2344</v>
      </c>
      <c r="B2442" s="81" t="s">
        <v>7817</v>
      </c>
      <c r="C2442" s="163" t="s">
        <v>7818</v>
      </c>
      <c r="D2442" s="164" t="s">
        <v>271</v>
      </c>
      <c r="E2442" s="164">
        <v>1</v>
      </c>
      <c r="F2442" s="165">
        <v>3200</v>
      </c>
      <c r="G2442" s="30">
        <f t="shared" ref="G2442" si="166">ROUND(F2442*1.2,-2)</f>
        <v>3800</v>
      </c>
      <c r="H2442" s="30">
        <f t="shared" ref="H2442" si="167">ROUND(F2442*1.8,-2)</f>
        <v>5800</v>
      </c>
      <c r="I2442" s="212"/>
      <c r="J2442" s="212"/>
      <c r="K2442" s="212"/>
    </row>
    <row r="2443" spans="1:67" ht="31">
      <c r="A2443" s="49">
        <v>2345</v>
      </c>
      <c r="B2443" s="28" t="s">
        <v>3996</v>
      </c>
      <c r="C2443" s="29" t="s">
        <v>3997</v>
      </c>
      <c r="D2443" s="28" t="s">
        <v>271</v>
      </c>
      <c r="E2443" s="30">
        <v>1</v>
      </c>
      <c r="F2443" s="30">
        <v>4100</v>
      </c>
      <c r="G2443" s="30">
        <f t="shared" si="164"/>
        <v>4900</v>
      </c>
      <c r="H2443" s="30">
        <f t="shared" si="165"/>
        <v>7400</v>
      </c>
      <c r="I2443" s="212"/>
      <c r="J2443" s="212"/>
      <c r="K2443" s="212"/>
    </row>
    <row r="2444" spans="1:67" s="149" customFormat="1" ht="31">
      <c r="A2444" s="49">
        <v>2346</v>
      </c>
      <c r="B2444" s="28" t="s">
        <v>3998</v>
      </c>
      <c r="C2444" s="29" t="s">
        <v>3999</v>
      </c>
      <c r="D2444" s="28" t="s">
        <v>271</v>
      </c>
      <c r="E2444" s="30">
        <v>1</v>
      </c>
      <c r="F2444" s="30">
        <v>7700</v>
      </c>
      <c r="G2444" s="30">
        <f t="shared" si="164"/>
        <v>9200</v>
      </c>
      <c r="H2444" s="30">
        <f t="shared" si="165"/>
        <v>13900</v>
      </c>
      <c r="I2444" s="212"/>
      <c r="J2444" s="212"/>
      <c r="K2444" s="212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</row>
    <row r="2445" spans="1:67" s="157" customFormat="1" ht="31">
      <c r="A2445" s="49">
        <v>2347</v>
      </c>
      <c r="B2445" s="49" t="s">
        <v>4000</v>
      </c>
      <c r="C2445" s="50" t="s">
        <v>4001</v>
      </c>
      <c r="D2445" s="49" t="s">
        <v>271</v>
      </c>
      <c r="E2445" s="51">
        <v>1</v>
      </c>
      <c r="F2445" s="51">
        <v>2600</v>
      </c>
      <c r="G2445" s="30">
        <f>ROUND(F2445*1.2,-2)</f>
        <v>3100</v>
      </c>
      <c r="H2445" s="30">
        <f>ROUND(F2445*1.8,-2)</f>
        <v>4700</v>
      </c>
      <c r="I2445" s="212"/>
      <c r="J2445" s="212"/>
      <c r="K2445" s="212"/>
      <c r="L2445" s="13"/>
      <c r="M2445" s="13"/>
      <c r="N2445" s="13"/>
      <c r="O2445" s="13"/>
      <c r="P2445" s="13"/>
      <c r="Q2445" s="13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</row>
    <row r="2446" spans="1:67" s="13" customFormat="1" ht="31">
      <c r="A2446" s="49">
        <v>2348</v>
      </c>
      <c r="B2446" s="49" t="s">
        <v>4002</v>
      </c>
      <c r="C2446" s="50" t="s">
        <v>4003</v>
      </c>
      <c r="D2446" s="49" t="s">
        <v>271</v>
      </c>
      <c r="E2446" s="51">
        <v>1</v>
      </c>
      <c r="F2446" s="30">
        <v>3990</v>
      </c>
      <c r="G2446" s="30">
        <f>ROUND(F2446*1.2,-2)</f>
        <v>4800</v>
      </c>
      <c r="H2446" s="30">
        <f>ROUND(F2446*1.8,-2)</f>
        <v>7200</v>
      </c>
      <c r="I2446" s="212"/>
      <c r="J2446" s="212"/>
      <c r="K2446" s="212"/>
    </row>
    <row r="2447" spans="1:67" s="149" customFormat="1" ht="31">
      <c r="A2447" s="49">
        <v>2349</v>
      </c>
      <c r="B2447" s="28" t="s">
        <v>4004</v>
      </c>
      <c r="C2447" s="29" t="s">
        <v>4005</v>
      </c>
      <c r="D2447" s="28" t="s">
        <v>271</v>
      </c>
      <c r="E2447" s="30">
        <v>1</v>
      </c>
      <c r="F2447" s="30">
        <v>2300</v>
      </c>
      <c r="G2447" s="30">
        <f>ROUND(F2447*1.2,-2)</f>
        <v>2800</v>
      </c>
      <c r="H2447" s="30">
        <f>ROUND(F2447*1.8,-2)</f>
        <v>4100</v>
      </c>
      <c r="I2447" s="212"/>
      <c r="J2447" s="212"/>
      <c r="K2447" s="212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</row>
    <row r="2448" spans="1:67" s="157" customFormat="1">
      <c r="A2448" s="49">
        <v>2350</v>
      </c>
      <c r="B2448" s="49" t="s">
        <v>4006</v>
      </c>
      <c r="C2448" s="50" t="s">
        <v>4007</v>
      </c>
      <c r="D2448" s="49" t="s">
        <v>271</v>
      </c>
      <c r="E2448" s="51">
        <v>1</v>
      </c>
      <c r="F2448" s="30">
        <v>7800</v>
      </c>
      <c r="G2448" s="30">
        <f>ROUND(F2448*1.2,-2)</f>
        <v>9400</v>
      </c>
      <c r="H2448" s="30">
        <f>ROUND(F2448*1.8,-2)</f>
        <v>14000</v>
      </c>
      <c r="I2448" s="212"/>
      <c r="J2448" s="212"/>
      <c r="K2448" s="212"/>
      <c r="L2448" s="13"/>
      <c r="M2448" s="13"/>
      <c r="N2448" s="13"/>
      <c r="O2448" s="13"/>
      <c r="P2448" s="13"/>
      <c r="Q2448" s="13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</row>
    <row r="2449" spans="1:67" s="157" customFormat="1" ht="31">
      <c r="A2449" s="49">
        <v>2351</v>
      </c>
      <c r="B2449" s="49" t="s">
        <v>4008</v>
      </c>
      <c r="C2449" s="50" t="s">
        <v>4009</v>
      </c>
      <c r="D2449" s="49" t="s">
        <v>271</v>
      </c>
      <c r="E2449" s="51">
        <v>1</v>
      </c>
      <c r="F2449" s="51">
        <v>2200</v>
      </c>
      <c r="G2449" s="30">
        <f t="shared" ref="G2449:G2457" si="168">ROUND(F2449*1.2,-2)</f>
        <v>2600</v>
      </c>
      <c r="H2449" s="30">
        <f t="shared" ref="H2449:H2457" si="169">ROUND(F2449*1.8,-2)</f>
        <v>4000</v>
      </c>
      <c r="I2449" s="212"/>
      <c r="J2449" s="212"/>
      <c r="K2449" s="212"/>
      <c r="L2449" s="13"/>
      <c r="M2449" s="13"/>
      <c r="N2449" s="13"/>
      <c r="O2449" s="13"/>
      <c r="P2449" s="13"/>
      <c r="Q2449" s="13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</row>
    <row r="2450" spans="1:67" s="149" customFormat="1">
      <c r="A2450" s="49">
        <v>2352</v>
      </c>
      <c r="B2450" s="28" t="s">
        <v>4010</v>
      </c>
      <c r="C2450" s="29" t="s">
        <v>4011</v>
      </c>
      <c r="D2450" s="28" t="s">
        <v>271</v>
      </c>
      <c r="E2450" s="30">
        <v>1</v>
      </c>
      <c r="F2450" s="30">
        <v>2800</v>
      </c>
      <c r="G2450" s="30">
        <f t="shared" si="168"/>
        <v>3400</v>
      </c>
      <c r="H2450" s="30">
        <f t="shared" si="169"/>
        <v>5000</v>
      </c>
      <c r="I2450" s="212"/>
      <c r="J2450" s="212"/>
      <c r="K2450" s="212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</row>
    <row r="2451" spans="1:67" s="149" customFormat="1" ht="31">
      <c r="A2451" s="49">
        <v>2353</v>
      </c>
      <c r="B2451" s="28" t="s">
        <v>4012</v>
      </c>
      <c r="C2451" s="29" t="s">
        <v>4013</v>
      </c>
      <c r="D2451" s="28" t="s">
        <v>271</v>
      </c>
      <c r="E2451" s="30">
        <v>1</v>
      </c>
      <c r="F2451" s="30">
        <v>2400</v>
      </c>
      <c r="G2451" s="30">
        <f t="shared" si="168"/>
        <v>2900</v>
      </c>
      <c r="H2451" s="30">
        <f t="shared" si="169"/>
        <v>4300</v>
      </c>
      <c r="I2451" s="212"/>
      <c r="J2451" s="212"/>
      <c r="K2451" s="212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</row>
    <row r="2452" spans="1:67" s="13" customFormat="1" ht="31">
      <c r="A2452" s="49">
        <v>2354</v>
      </c>
      <c r="B2452" s="49" t="s">
        <v>4014</v>
      </c>
      <c r="C2452" s="50" t="s">
        <v>4015</v>
      </c>
      <c r="D2452" s="49" t="s">
        <v>271</v>
      </c>
      <c r="E2452" s="51">
        <v>1</v>
      </c>
      <c r="F2452" s="30">
        <v>4400</v>
      </c>
      <c r="G2452" s="30">
        <f t="shared" si="168"/>
        <v>5300</v>
      </c>
      <c r="H2452" s="30">
        <f t="shared" si="169"/>
        <v>7900</v>
      </c>
      <c r="I2452" s="212"/>
      <c r="J2452" s="212"/>
      <c r="K2452" s="212"/>
    </row>
    <row r="2453" spans="1:67" s="157" customFormat="1" ht="31">
      <c r="A2453" s="49">
        <v>2355</v>
      </c>
      <c r="B2453" s="49" t="s">
        <v>4016</v>
      </c>
      <c r="C2453" s="50" t="s">
        <v>4017</v>
      </c>
      <c r="D2453" s="49" t="s">
        <v>271</v>
      </c>
      <c r="E2453" s="51">
        <v>1</v>
      </c>
      <c r="F2453" s="51">
        <v>2600</v>
      </c>
      <c r="G2453" s="30">
        <f t="shared" si="168"/>
        <v>3100</v>
      </c>
      <c r="H2453" s="30">
        <f t="shared" si="169"/>
        <v>4700</v>
      </c>
      <c r="I2453" s="212"/>
      <c r="J2453" s="212"/>
      <c r="K2453" s="212"/>
      <c r="L2453" s="13"/>
      <c r="M2453" s="13"/>
      <c r="N2453" s="13"/>
      <c r="O2453" s="13"/>
      <c r="P2453" s="13"/>
      <c r="Q2453" s="13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</row>
    <row r="2454" spans="1:67" s="149" customFormat="1">
      <c r="A2454" s="49">
        <v>2356</v>
      </c>
      <c r="B2454" s="28" t="s">
        <v>4018</v>
      </c>
      <c r="C2454" s="29" t="s">
        <v>4019</v>
      </c>
      <c r="D2454" s="28" t="s">
        <v>271</v>
      </c>
      <c r="E2454" s="30">
        <v>1</v>
      </c>
      <c r="F2454" s="30">
        <v>25200</v>
      </c>
      <c r="G2454" s="30">
        <f t="shared" si="168"/>
        <v>30200</v>
      </c>
      <c r="H2454" s="30">
        <f t="shared" si="169"/>
        <v>45400</v>
      </c>
      <c r="I2454" s="212"/>
      <c r="J2454" s="212"/>
      <c r="K2454" s="212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</row>
    <row r="2455" spans="1:67">
      <c r="A2455" s="49">
        <v>2357</v>
      </c>
      <c r="B2455" s="28" t="s">
        <v>4020</v>
      </c>
      <c r="C2455" s="29" t="s">
        <v>4021</v>
      </c>
      <c r="D2455" s="28" t="s">
        <v>271</v>
      </c>
      <c r="E2455" s="30">
        <v>1</v>
      </c>
      <c r="F2455" s="30">
        <v>10000</v>
      </c>
      <c r="G2455" s="30">
        <f t="shared" si="168"/>
        <v>12000</v>
      </c>
      <c r="H2455" s="30">
        <f t="shared" si="169"/>
        <v>18000</v>
      </c>
      <c r="I2455" s="212"/>
      <c r="J2455" s="212"/>
      <c r="K2455" s="212"/>
    </row>
    <row r="2456" spans="1:67">
      <c r="A2456" s="49">
        <v>2358</v>
      </c>
      <c r="B2456" s="28" t="s">
        <v>6140</v>
      </c>
      <c r="C2456" s="29" t="s">
        <v>6142</v>
      </c>
      <c r="D2456" s="28" t="s">
        <v>271</v>
      </c>
      <c r="E2456" s="30">
        <v>1</v>
      </c>
      <c r="F2456" s="30">
        <v>5100</v>
      </c>
      <c r="G2456" s="30">
        <f t="shared" si="168"/>
        <v>6100</v>
      </c>
      <c r="H2456" s="30">
        <f t="shared" si="169"/>
        <v>9200</v>
      </c>
      <c r="I2456" s="212"/>
      <c r="J2456" s="212"/>
      <c r="K2456" s="212"/>
    </row>
    <row r="2457" spans="1:67">
      <c r="A2457" s="49">
        <v>2359</v>
      </c>
      <c r="B2457" s="28" t="s">
        <v>6141</v>
      </c>
      <c r="C2457" s="29" t="s">
        <v>6143</v>
      </c>
      <c r="D2457" s="28" t="s">
        <v>271</v>
      </c>
      <c r="E2457" s="30">
        <v>1</v>
      </c>
      <c r="F2457" s="30">
        <v>5100</v>
      </c>
      <c r="G2457" s="30">
        <f t="shared" si="168"/>
        <v>6100</v>
      </c>
      <c r="H2457" s="30">
        <f t="shared" si="169"/>
        <v>9200</v>
      </c>
      <c r="I2457" s="212"/>
      <c r="J2457" s="212"/>
      <c r="K2457" s="212"/>
    </row>
    <row r="2458" spans="1:67" s="14" customFormat="1">
      <c r="A2458" s="49">
        <v>2360</v>
      </c>
      <c r="B2458" s="81" t="s">
        <v>7617</v>
      </c>
      <c r="C2458" s="163" t="s">
        <v>7618</v>
      </c>
      <c r="D2458" s="164" t="s">
        <v>2339</v>
      </c>
      <c r="E2458" s="164">
        <v>1</v>
      </c>
      <c r="F2458" s="165">
        <v>6300</v>
      </c>
      <c r="G2458" s="30">
        <f t="shared" ref="G2458:G2463" si="170">ROUND(F2458*1.2,-2)</f>
        <v>7600</v>
      </c>
      <c r="H2458" s="30">
        <f t="shared" ref="H2458:H2463" si="171">ROUND(F2458*1.8,-2)</f>
        <v>11300</v>
      </c>
      <c r="I2458" s="212"/>
      <c r="J2458" s="212"/>
      <c r="K2458" s="212"/>
    </row>
    <row r="2459" spans="1:67" s="152" customFormat="1" ht="31">
      <c r="A2459" s="49">
        <v>2361</v>
      </c>
      <c r="B2459" s="81" t="s">
        <v>7824</v>
      </c>
      <c r="C2459" s="133" t="s">
        <v>7753</v>
      </c>
      <c r="D2459" s="138" t="s">
        <v>271</v>
      </c>
      <c r="E2459" s="164">
        <v>1</v>
      </c>
      <c r="F2459" s="165">
        <v>2300</v>
      </c>
      <c r="G2459" s="30">
        <f t="shared" si="170"/>
        <v>2800</v>
      </c>
      <c r="H2459" s="30">
        <f t="shared" si="171"/>
        <v>4100</v>
      </c>
      <c r="I2459" s="212"/>
      <c r="J2459" s="212"/>
      <c r="K2459" s="212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</row>
    <row r="2460" spans="1:67" s="152" customFormat="1" ht="31">
      <c r="A2460" s="49">
        <v>2362</v>
      </c>
      <c r="B2460" s="81" t="s">
        <v>7825</v>
      </c>
      <c r="C2460" s="133" t="s">
        <v>7754</v>
      </c>
      <c r="D2460" s="138" t="s">
        <v>271</v>
      </c>
      <c r="E2460" s="164">
        <v>1</v>
      </c>
      <c r="F2460" s="165">
        <v>2300</v>
      </c>
      <c r="G2460" s="30">
        <f t="shared" si="170"/>
        <v>2800</v>
      </c>
      <c r="H2460" s="30">
        <f t="shared" si="171"/>
        <v>4100</v>
      </c>
      <c r="I2460" s="212"/>
      <c r="J2460" s="212"/>
      <c r="K2460" s="212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</row>
    <row r="2461" spans="1:67" s="152" customFormat="1">
      <c r="A2461" s="49">
        <v>2363</v>
      </c>
      <c r="B2461" s="81" t="s">
        <v>7826</v>
      </c>
      <c r="C2461" s="133" t="s">
        <v>7823</v>
      </c>
      <c r="D2461" s="138" t="s">
        <v>271</v>
      </c>
      <c r="E2461" s="164">
        <v>1</v>
      </c>
      <c r="F2461" s="165">
        <v>2700</v>
      </c>
      <c r="G2461" s="30">
        <f t="shared" si="170"/>
        <v>3200</v>
      </c>
      <c r="H2461" s="30">
        <f t="shared" si="171"/>
        <v>4900</v>
      </c>
      <c r="I2461" s="212"/>
      <c r="J2461" s="212"/>
      <c r="K2461" s="212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</row>
    <row r="2462" spans="1:67" s="152" customFormat="1">
      <c r="A2462" s="49">
        <v>2364</v>
      </c>
      <c r="B2462" s="81" t="s">
        <v>7827</v>
      </c>
      <c r="C2462" s="133" t="s">
        <v>7828</v>
      </c>
      <c r="D2462" s="138" t="s">
        <v>271</v>
      </c>
      <c r="E2462" s="164">
        <v>1</v>
      </c>
      <c r="F2462" s="165">
        <v>15500</v>
      </c>
      <c r="G2462" s="30">
        <f t="shared" si="170"/>
        <v>18600</v>
      </c>
      <c r="H2462" s="30">
        <f t="shared" si="171"/>
        <v>27900</v>
      </c>
      <c r="I2462" s="212"/>
      <c r="J2462" s="212"/>
      <c r="K2462" s="212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</row>
    <row r="2463" spans="1:67" s="152" customFormat="1" ht="31">
      <c r="A2463" s="49">
        <v>2365</v>
      </c>
      <c r="B2463" s="81" t="s">
        <v>7830</v>
      </c>
      <c r="C2463" s="133" t="s">
        <v>7829</v>
      </c>
      <c r="D2463" s="138" t="s">
        <v>271</v>
      </c>
      <c r="E2463" s="164">
        <v>1</v>
      </c>
      <c r="F2463" s="165">
        <v>2100</v>
      </c>
      <c r="G2463" s="30">
        <f t="shared" si="170"/>
        <v>2500</v>
      </c>
      <c r="H2463" s="30">
        <f t="shared" si="171"/>
        <v>3800</v>
      </c>
      <c r="I2463" s="212"/>
      <c r="J2463" s="212"/>
      <c r="K2463" s="212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</row>
    <row r="2464" spans="1:67" s="9" customFormat="1">
      <c r="A2464" s="60"/>
      <c r="B2464" s="32"/>
      <c r="C2464" s="33" t="s">
        <v>4022</v>
      </c>
      <c r="D2464" s="32"/>
      <c r="E2464" s="34"/>
      <c r="F2464" s="34"/>
      <c r="G2464" s="35"/>
      <c r="H2464" s="35"/>
      <c r="I2464" s="212"/>
      <c r="J2464" s="212"/>
      <c r="K2464" s="212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</row>
    <row r="2465" spans="1:67" s="13" customFormat="1">
      <c r="A2465" s="49">
        <v>2366</v>
      </c>
      <c r="B2465" s="49" t="s">
        <v>4023</v>
      </c>
      <c r="C2465" s="50" t="s">
        <v>4024</v>
      </c>
      <c r="D2465" s="49" t="s">
        <v>271</v>
      </c>
      <c r="E2465" s="51">
        <v>1</v>
      </c>
      <c r="F2465" s="51">
        <v>3700</v>
      </c>
      <c r="G2465" s="30">
        <f t="shared" ref="G2465:G2477" si="172">ROUND(F2465*1.2,-2)</f>
        <v>4400</v>
      </c>
      <c r="H2465" s="30">
        <f t="shared" ref="H2465:H2477" si="173">ROUND(F2465*1.8,-2)</f>
        <v>6700</v>
      </c>
      <c r="I2465" s="212"/>
      <c r="J2465" s="212"/>
      <c r="K2465" s="212"/>
    </row>
    <row r="2466" spans="1:67" ht="31">
      <c r="A2466" s="49">
        <v>2367</v>
      </c>
      <c r="B2466" s="28" t="s">
        <v>4025</v>
      </c>
      <c r="C2466" s="29" t="s">
        <v>4026</v>
      </c>
      <c r="D2466" s="28" t="s">
        <v>271</v>
      </c>
      <c r="E2466" s="30">
        <v>1</v>
      </c>
      <c r="F2466" s="30">
        <v>2100</v>
      </c>
      <c r="G2466" s="30">
        <f t="shared" si="172"/>
        <v>2500</v>
      </c>
      <c r="H2466" s="30">
        <f t="shared" si="173"/>
        <v>3800</v>
      </c>
      <c r="I2466" s="212"/>
      <c r="J2466" s="212"/>
      <c r="K2466" s="212"/>
    </row>
    <row r="2467" spans="1:67" s="149" customFormat="1" ht="31">
      <c r="A2467" s="49">
        <v>2368</v>
      </c>
      <c r="B2467" s="28" t="s">
        <v>4027</v>
      </c>
      <c r="C2467" s="29" t="s">
        <v>4028</v>
      </c>
      <c r="D2467" s="28" t="s">
        <v>271</v>
      </c>
      <c r="E2467" s="30">
        <v>1</v>
      </c>
      <c r="F2467" s="30">
        <v>1200</v>
      </c>
      <c r="G2467" s="30">
        <f t="shared" si="172"/>
        <v>1400</v>
      </c>
      <c r="H2467" s="30">
        <f t="shared" si="173"/>
        <v>2200</v>
      </c>
      <c r="I2467" s="212"/>
      <c r="J2467" s="212"/>
      <c r="K2467" s="212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</row>
    <row r="2468" spans="1:67" s="13" customFormat="1">
      <c r="A2468" s="49">
        <v>2369</v>
      </c>
      <c r="B2468" s="49" t="s">
        <v>4029</v>
      </c>
      <c r="C2468" s="50" t="s">
        <v>4030</v>
      </c>
      <c r="D2468" s="49" t="s">
        <v>271</v>
      </c>
      <c r="E2468" s="51">
        <v>1</v>
      </c>
      <c r="F2468" s="51">
        <v>0</v>
      </c>
      <c r="G2468" s="30">
        <f t="shared" si="172"/>
        <v>0</v>
      </c>
      <c r="H2468" s="30">
        <f t="shared" si="173"/>
        <v>0</v>
      </c>
      <c r="I2468" s="212"/>
      <c r="J2468" s="212"/>
      <c r="K2468" s="212"/>
    </row>
    <row r="2469" spans="1:67" ht="31">
      <c r="A2469" s="49">
        <v>2370</v>
      </c>
      <c r="B2469" s="28" t="s">
        <v>4031</v>
      </c>
      <c r="C2469" s="29" t="s">
        <v>4032</v>
      </c>
      <c r="D2469" s="28" t="s">
        <v>271</v>
      </c>
      <c r="E2469" s="30">
        <v>1</v>
      </c>
      <c r="F2469" s="30">
        <v>3900</v>
      </c>
      <c r="G2469" s="30">
        <f t="shared" si="172"/>
        <v>4700</v>
      </c>
      <c r="H2469" s="30">
        <f t="shared" si="173"/>
        <v>7000</v>
      </c>
      <c r="I2469" s="212"/>
      <c r="J2469" s="212"/>
      <c r="K2469" s="212"/>
    </row>
    <row r="2470" spans="1:67" ht="31">
      <c r="A2470" s="49">
        <v>2371</v>
      </c>
      <c r="B2470" s="28" t="s">
        <v>4033</v>
      </c>
      <c r="C2470" s="29" t="s">
        <v>4034</v>
      </c>
      <c r="D2470" s="28" t="s">
        <v>271</v>
      </c>
      <c r="E2470" s="30">
        <v>1</v>
      </c>
      <c r="F2470" s="30">
        <v>4200</v>
      </c>
      <c r="G2470" s="30">
        <f t="shared" si="172"/>
        <v>5000</v>
      </c>
      <c r="H2470" s="30">
        <f t="shared" si="173"/>
        <v>7600</v>
      </c>
      <c r="I2470" s="212"/>
      <c r="J2470" s="212"/>
      <c r="K2470" s="212"/>
    </row>
    <row r="2471" spans="1:67">
      <c r="A2471" s="49">
        <v>2372</v>
      </c>
      <c r="B2471" s="28" t="s">
        <v>4035</v>
      </c>
      <c r="C2471" s="29" t="s">
        <v>4036</v>
      </c>
      <c r="D2471" s="28" t="s">
        <v>271</v>
      </c>
      <c r="E2471" s="30">
        <v>1</v>
      </c>
      <c r="F2471" s="30">
        <v>3800</v>
      </c>
      <c r="G2471" s="30">
        <f t="shared" si="172"/>
        <v>4600</v>
      </c>
      <c r="H2471" s="30">
        <f t="shared" si="173"/>
        <v>6800</v>
      </c>
      <c r="I2471" s="212"/>
      <c r="J2471" s="212"/>
      <c r="K2471" s="212"/>
    </row>
    <row r="2472" spans="1:67" s="149" customFormat="1">
      <c r="A2472" s="49">
        <v>2373</v>
      </c>
      <c r="B2472" s="28" t="s">
        <v>4037</v>
      </c>
      <c r="C2472" s="29" t="s">
        <v>4038</v>
      </c>
      <c r="D2472" s="28" t="s">
        <v>271</v>
      </c>
      <c r="E2472" s="30">
        <v>1</v>
      </c>
      <c r="F2472" s="30">
        <v>7600</v>
      </c>
      <c r="G2472" s="30">
        <f t="shared" si="172"/>
        <v>9100</v>
      </c>
      <c r="H2472" s="30">
        <f t="shared" si="173"/>
        <v>13700</v>
      </c>
      <c r="I2472" s="212"/>
      <c r="J2472" s="212"/>
      <c r="K2472" s="212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</row>
    <row r="2473" spans="1:67" ht="31">
      <c r="A2473" s="49">
        <v>2374</v>
      </c>
      <c r="B2473" s="28" t="s">
        <v>4039</v>
      </c>
      <c r="C2473" s="29" t="s">
        <v>4040</v>
      </c>
      <c r="D2473" s="28" t="s">
        <v>271</v>
      </c>
      <c r="E2473" s="30">
        <v>1</v>
      </c>
      <c r="F2473" s="30">
        <v>8400</v>
      </c>
      <c r="G2473" s="30">
        <f t="shared" si="172"/>
        <v>10100</v>
      </c>
      <c r="H2473" s="30">
        <f t="shared" si="173"/>
        <v>15100</v>
      </c>
      <c r="I2473" s="212"/>
      <c r="J2473" s="212"/>
      <c r="K2473" s="212"/>
    </row>
    <row r="2474" spans="1:67" s="149" customFormat="1" ht="31">
      <c r="A2474" s="49">
        <v>2375</v>
      </c>
      <c r="B2474" s="28" t="s">
        <v>4041</v>
      </c>
      <c r="C2474" s="29" t="s">
        <v>4042</v>
      </c>
      <c r="D2474" s="28" t="s">
        <v>271</v>
      </c>
      <c r="E2474" s="30">
        <v>1</v>
      </c>
      <c r="F2474" s="30">
        <v>4800</v>
      </c>
      <c r="G2474" s="30">
        <f t="shared" si="172"/>
        <v>5800</v>
      </c>
      <c r="H2474" s="30">
        <f t="shared" si="173"/>
        <v>8600</v>
      </c>
      <c r="I2474" s="212"/>
      <c r="J2474" s="212"/>
      <c r="K2474" s="212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</row>
    <row r="2475" spans="1:67" s="149" customFormat="1" ht="31">
      <c r="A2475" s="49">
        <v>2376</v>
      </c>
      <c r="B2475" s="28" t="s">
        <v>4043</v>
      </c>
      <c r="C2475" s="29" t="s">
        <v>4044</v>
      </c>
      <c r="D2475" s="28" t="s">
        <v>271</v>
      </c>
      <c r="E2475" s="30">
        <v>1</v>
      </c>
      <c r="F2475" s="30">
        <v>5000</v>
      </c>
      <c r="G2475" s="30">
        <f t="shared" si="172"/>
        <v>6000</v>
      </c>
      <c r="H2475" s="30">
        <f t="shared" si="173"/>
        <v>9000</v>
      </c>
      <c r="I2475" s="212"/>
      <c r="J2475" s="212"/>
      <c r="K2475" s="212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</row>
    <row r="2476" spans="1:67" s="149" customFormat="1" ht="31">
      <c r="A2476" s="49">
        <v>2377</v>
      </c>
      <c r="B2476" s="28" t="s">
        <v>4045</v>
      </c>
      <c r="C2476" s="29" t="s">
        <v>4046</v>
      </c>
      <c r="D2476" s="28" t="s">
        <v>271</v>
      </c>
      <c r="E2476" s="30">
        <v>1</v>
      </c>
      <c r="F2476" s="30">
        <v>3100</v>
      </c>
      <c r="G2476" s="30">
        <f t="shared" si="172"/>
        <v>3700</v>
      </c>
      <c r="H2476" s="30">
        <f t="shared" si="173"/>
        <v>5600</v>
      </c>
      <c r="I2476" s="212"/>
      <c r="J2476" s="212"/>
      <c r="K2476" s="212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</row>
    <row r="2477" spans="1:67" ht="31">
      <c r="A2477" s="49">
        <v>2378</v>
      </c>
      <c r="B2477" s="28" t="s">
        <v>4047</v>
      </c>
      <c r="C2477" s="29" t="s">
        <v>4048</v>
      </c>
      <c r="D2477" s="28" t="s">
        <v>271</v>
      </c>
      <c r="E2477" s="30">
        <v>1</v>
      </c>
      <c r="F2477" s="30">
        <v>5900</v>
      </c>
      <c r="G2477" s="30">
        <f t="shared" si="172"/>
        <v>7100</v>
      </c>
      <c r="H2477" s="30">
        <f t="shared" si="173"/>
        <v>10600</v>
      </c>
      <c r="I2477" s="212"/>
      <c r="J2477" s="212"/>
      <c r="K2477" s="212"/>
    </row>
    <row r="2478" spans="1:67" s="9" customFormat="1">
      <c r="A2478" s="60"/>
      <c r="B2478" s="32"/>
      <c r="C2478" s="33" t="s">
        <v>4049</v>
      </c>
      <c r="D2478" s="32"/>
      <c r="E2478" s="34"/>
      <c r="F2478" s="34"/>
      <c r="G2478" s="35"/>
      <c r="H2478" s="35"/>
      <c r="I2478" s="212"/>
      <c r="J2478" s="212"/>
      <c r="K2478" s="212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</row>
    <row r="2479" spans="1:67" s="157" customFormat="1">
      <c r="A2479" s="49">
        <v>2379</v>
      </c>
      <c r="B2479" s="49" t="s">
        <v>4050</v>
      </c>
      <c r="C2479" s="50" t="s">
        <v>4051</v>
      </c>
      <c r="D2479" s="49" t="s">
        <v>271</v>
      </c>
      <c r="E2479" s="51">
        <v>1</v>
      </c>
      <c r="F2479" s="51">
        <v>3100</v>
      </c>
      <c r="G2479" s="30">
        <f>ROUND(F2479*1.2,-2)</f>
        <v>3700</v>
      </c>
      <c r="H2479" s="30">
        <f>ROUND(F2479*1.8,-2)</f>
        <v>5600</v>
      </c>
      <c r="I2479" s="212"/>
      <c r="J2479" s="212"/>
      <c r="K2479" s="212"/>
      <c r="L2479" s="13"/>
      <c r="M2479" s="13"/>
      <c r="N2479" s="13"/>
      <c r="O2479" s="13"/>
      <c r="P2479" s="13"/>
      <c r="Q2479" s="13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</row>
    <row r="2480" spans="1:67" s="13" customFormat="1">
      <c r="A2480" s="49">
        <v>2380</v>
      </c>
      <c r="B2480" s="49" t="s">
        <v>4052</v>
      </c>
      <c r="C2480" s="50" t="s">
        <v>4053</v>
      </c>
      <c r="D2480" s="49" t="s">
        <v>271</v>
      </c>
      <c r="E2480" s="51">
        <v>1</v>
      </c>
      <c r="F2480" s="30">
        <v>5250</v>
      </c>
      <c r="G2480" s="30">
        <f>ROUND(F2480*1.2,-2)</f>
        <v>6300</v>
      </c>
      <c r="H2480" s="30">
        <f>ROUND(F2480*1.8,-2)</f>
        <v>9500</v>
      </c>
      <c r="I2480" s="212"/>
      <c r="J2480" s="212"/>
      <c r="K2480" s="212"/>
    </row>
    <row r="2481" spans="1:67" s="13" customFormat="1">
      <c r="A2481" s="49">
        <v>2381</v>
      </c>
      <c r="B2481" s="49" t="s">
        <v>4054</v>
      </c>
      <c r="C2481" s="50" t="s">
        <v>4055</v>
      </c>
      <c r="D2481" s="49" t="s">
        <v>271</v>
      </c>
      <c r="E2481" s="51">
        <v>1</v>
      </c>
      <c r="F2481" s="30">
        <v>5250</v>
      </c>
      <c r="G2481" s="30">
        <f>ROUND(F2481*1.2,-2)</f>
        <v>6300</v>
      </c>
      <c r="H2481" s="30">
        <f>ROUND(F2481*1.8,-2)</f>
        <v>9500</v>
      </c>
      <c r="I2481" s="212"/>
      <c r="J2481" s="212"/>
      <c r="K2481" s="212"/>
    </row>
    <row r="2482" spans="1:67" s="157" customFormat="1">
      <c r="A2482" s="49">
        <v>2382</v>
      </c>
      <c r="B2482" s="49" t="s">
        <v>4056</v>
      </c>
      <c r="C2482" s="50" t="s">
        <v>4057</v>
      </c>
      <c r="D2482" s="49" t="s">
        <v>271</v>
      </c>
      <c r="E2482" s="51">
        <v>1</v>
      </c>
      <c r="F2482" s="51">
        <v>3000</v>
      </c>
      <c r="G2482" s="30">
        <f>ROUND(F2482*1.2,-2)</f>
        <v>3600</v>
      </c>
      <c r="H2482" s="30">
        <f>ROUND(F2482*1.8,-2)</f>
        <v>5400</v>
      </c>
      <c r="I2482" s="212"/>
      <c r="J2482" s="212"/>
      <c r="K2482" s="212"/>
      <c r="L2482" s="13"/>
      <c r="M2482" s="13"/>
      <c r="N2482" s="13"/>
      <c r="O2482" s="13"/>
      <c r="P2482" s="13"/>
      <c r="Q2482" s="13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</row>
    <row r="2483" spans="1:67" s="13" customFormat="1">
      <c r="A2483" s="49">
        <v>2383</v>
      </c>
      <c r="B2483" s="49" t="s">
        <v>4058</v>
      </c>
      <c r="C2483" s="50" t="s">
        <v>4059</v>
      </c>
      <c r="D2483" s="49" t="s">
        <v>271</v>
      </c>
      <c r="E2483" s="51">
        <v>1</v>
      </c>
      <c r="F2483" s="30">
        <v>6500</v>
      </c>
      <c r="G2483" s="30">
        <f>ROUND(F2483*1.2,-2)</f>
        <v>7800</v>
      </c>
      <c r="H2483" s="30">
        <f>ROUND(F2483*1.8,-2)</f>
        <v>11700</v>
      </c>
      <c r="I2483" s="212"/>
      <c r="J2483" s="212"/>
      <c r="K2483" s="212"/>
    </row>
    <row r="2484" spans="1:67" s="157" customFormat="1">
      <c r="A2484" s="49">
        <v>2384</v>
      </c>
      <c r="B2484" s="49" t="s">
        <v>4060</v>
      </c>
      <c r="C2484" s="50" t="s">
        <v>5950</v>
      </c>
      <c r="D2484" s="49" t="s">
        <v>271</v>
      </c>
      <c r="E2484" s="51">
        <v>1</v>
      </c>
      <c r="F2484" s="30">
        <v>9600</v>
      </c>
      <c r="G2484" s="30">
        <f t="shared" ref="G2484:G2506" si="174">ROUND(F2484*1.2,-2)</f>
        <v>11500</v>
      </c>
      <c r="H2484" s="30">
        <f t="shared" ref="H2484:H2506" si="175">ROUND(F2484*1.8,-2)</f>
        <v>17300</v>
      </c>
      <c r="I2484" s="212"/>
      <c r="J2484" s="212"/>
      <c r="K2484" s="212"/>
      <c r="L2484" s="13"/>
      <c r="M2484" s="13"/>
      <c r="N2484" s="13"/>
      <c r="O2484" s="13"/>
      <c r="P2484" s="13"/>
      <c r="Q2484" s="13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</row>
    <row r="2485" spans="1:67" s="157" customFormat="1">
      <c r="A2485" s="49">
        <v>2385</v>
      </c>
      <c r="B2485" s="49" t="s">
        <v>4061</v>
      </c>
      <c r="C2485" s="50" t="s">
        <v>4062</v>
      </c>
      <c r="D2485" s="49" t="s">
        <v>271</v>
      </c>
      <c r="E2485" s="51">
        <v>1</v>
      </c>
      <c r="F2485" s="30">
        <v>2300</v>
      </c>
      <c r="G2485" s="30">
        <f t="shared" si="174"/>
        <v>2800</v>
      </c>
      <c r="H2485" s="30">
        <f t="shared" si="175"/>
        <v>4100</v>
      </c>
      <c r="I2485" s="212"/>
      <c r="J2485" s="212"/>
      <c r="K2485" s="212"/>
      <c r="L2485" s="13"/>
      <c r="M2485" s="13"/>
      <c r="N2485" s="13"/>
      <c r="O2485" s="13"/>
      <c r="P2485" s="13"/>
      <c r="Q2485" s="13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</row>
    <row r="2486" spans="1:67" s="13" customFormat="1">
      <c r="A2486" s="49">
        <v>2386</v>
      </c>
      <c r="B2486" s="49" t="s">
        <v>4063</v>
      </c>
      <c r="C2486" s="50" t="s">
        <v>4064</v>
      </c>
      <c r="D2486" s="49" t="s">
        <v>271</v>
      </c>
      <c r="E2486" s="51">
        <v>1</v>
      </c>
      <c r="F2486" s="30">
        <v>2000</v>
      </c>
      <c r="G2486" s="30">
        <f t="shared" si="174"/>
        <v>2400</v>
      </c>
      <c r="H2486" s="30">
        <f t="shared" si="175"/>
        <v>3600</v>
      </c>
      <c r="I2486" s="212"/>
      <c r="J2486" s="212"/>
      <c r="K2486" s="212"/>
    </row>
    <row r="2487" spans="1:67" s="149" customFormat="1" ht="31">
      <c r="A2487" s="49">
        <v>2387</v>
      </c>
      <c r="B2487" s="28" t="s">
        <v>4065</v>
      </c>
      <c r="C2487" s="29" t="s">
        <v>4066</v>
      </c>
      <c r="D2487" s="28" t="s">
        <v>271</v>
      </c>
      <c r="E2487" s="30">
        <v>1</v>
      </c>
      <c r="F2487" s="30">
        <v>2300</v>
      </c>
      <c r="G2487" s="30">
        <f t="shared" si="174"/>
        <v>2800</v>
      </c>
      <c r="H2487" s="30">
        <f t="shared" si="175"/>
        <v>4100</v>
      </c>
      <c r="I2487" s="212"/>
      <c r="J2487" s="212"/>
      <c r="K2487" s="212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</row>
    <row r="2488" spans="1:67" s="149" customFormat="1">
      <c r="A2488" s="49">
        <v>2388</v>
      </c>
      <c r="B2488" s="28" t="s">
        <v>4067</v>
      </c>
      <c r="C2488" s="29" t="s">
        <v>4068</v>
      </c>
      <c r="D2488" s="28" t="s">
        <v>271</v>
      </c>
      <c r="E2488" s="30">
        <v>1</v>
      </c>
      <c r="F2488" s="30">
        <v>2100</v>
      </c>
      <c r="G2488" s="30">
        <f t="shared" si="174"/>
        <v>2500</v>
      </c>
      <c r="H2488" s="30">
        <f t="shared" si="175"/>
        <v>3800</v>
      </c>
      <c r="I2488" s="212"/>
      <c r="J2488" s="212"/>
      <c r="K2488" s="212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</row>
    <row r="2489" spans="1:67" s="149" customFormat="1">
      <c r="A2489" s="49">
        <v>2389</v>
      </c>
      <c r="B2489" s="28" t="s">
        <v>4069</v>
      </c>
      <c r="C2489" s="29" t="s">
        <v>4070</v>
      </c>
      <c r="D2489" s="28" t="s">
        <v>271</v>
      </c>
      <c r="E2489" s="30">
        <v>1</v>
      </c>
      <c r="F2489" s="30">
        <v>2600</v>
      </c>
      <c r="G2489" s="30">
        <f t="shared" si="174"/>
        <v>3100</v>
      </c>
      <c r="H2489" s="30">
        <f t="shared" si="175"/>
        <v>4700</v>
      </c>
      <c r="I2489" s="212"/>
      <c r="J2489" s="212"/>
      <c r="K2489" s="212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</row>
    <row r="2490" spans="1:67" s="157" customFormat="1">
      <c r="A2490" s="49">
        <v>2390</v>
      </c>
      <c r="B2490" s="49" t="s">
        <v>4071</v>
      </c>
      <c r="C2490" s="50" t="s">
        <v>4072</v>
      </c>
      <c r="D2490" s="49" t="s">
        <v>271</v>
      </c>
      <c r="E2490" s="51">
        <v>1</v>
      </c>
      <c r="F2490" s="51">
        <v>2300</v>
      </c>
      <c r="G2490" s="30">
        <f t="shared" si="174"/>
        <v>2800</v>
      </c>
      <c r="H2490" s="30">
        <f t="shared" si="175"/>
        <v>4100</v>
      </c>
      <c r="I2490" s="212"/>
      <c r="J2490" s="212"/>
      <c r="K2490" s="212"/>
      <c r="L2490" s="13"/>
      <c r="M2490" s="13"/>
      <c r="N2490" s="13"/>
      <c r="O2490" s="13"/>
      <c r="P2490" s="13"/>
      <c r="Q2490" s="13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</row>
    <row r="2491" spans="1:67" ht="31">
      <c r="A2491" s="49">
        <v>2391</v>
      </c>
      <c r="B2491" s="28" t="s">
        <v>4073</v>
      </c>
      <c r="C2491" s="29" t="s">
        <v>4074</v>
      </c>
      <c r="D2491" s="28" t="s">
        <v>271</v>
      </c>
      <c r="E2491" s="30">
        <v>1</v>
      </c>
      <c r="F2491" s="30">
        <v>2500</v>
      </c>
      <c r="G2491" s="30">
        <f t="shared" si="174"/>
        <v>3000</v>
      </c>
      <c r="H2491" s="30">
        <f t="shared" si="175"/>
        <v>4500</v>
      </c>
      <c r="I2491" s="212"/>
      <c r="J2491" s="212"/>
      <c r="K2491" s="212"/>
    </row>
    <row r="2492" spans="1:67" s="149" customFormat="1">
      <c r="A2492" s="49">
        <v>2392</v>
      </c>
      <c r="B2492" s="28" t="s">
        <v>4075</v>
      </c>
      <c r="C2492" s="29" t="s">
        <v>4076</v>
      </c>
      <c r="D2492" s="28" t="s">
        <v>271</v>
      </c>
      <c r="E2492" s="30">
        <v>1</v>
      </c>
      <c r="F2492" s="30">
        <v>2300</v>
      </c>
      <c r="G2492" s="30">
        <f t="shared" si="174"/>
        <v>2800</v>
      </c>
      <c r="H2492" s="30">
        <f t="shared" si="175"/>
        <v>4100</v>
      </c>
      <c r="I2492" s="212"/>
      <c r="J2492" s="212"/>
      <c r="K2492" s="212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</row>
    <row r="2493" spans="1:67" s="149" customFormat="1">
      <c r="A2493" s="49">
        <v>2393</v>
      </c>
      <c r="B2493" s="28" t="s">
        <v>4077</v>
      </c>
      <c r="C2493" s="29" t="s">
        <v>4078</v>
      </c>
      <c r="D2493" s="28" t="s">
        <v>271</v>
      </c>
      <c r="E2493" s="30">
        <v>1</v>
      </c>
      <c r="F2493" s="30">
        <v>2100</v>
      </c>
      <c r="G2493" s="30">
        <f t="shared" si="174"/>
        <v>2500</v>
      </c>
      <c r="H2493" s="30">
        <f t="shared" si="175"/>
        <v>3800</v>
      </c>
      <c r="I2493" s="212"/>
      <c r="J2493" s="212"/>
      <c r="K2493" s="212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</row>
    <row r="2494" spans="1:67" s="149" customFormat="1">
      <c r="A2494" s="49">
        <v>2394</v>
      </c>
      <c r="B2494" s="28" t="s">
        <v>4079</v>
      </c>
      <c r="C2494" s="29" t="s">
        <v>4080</v>
      </c>
      <c r="D2494" s="28" t="s">
        <v>271</v>
      </c>
      <c r="E2494" s="30">
        <v>1</v>
      </c>
      <c r="F2494" s="30">
        <v>2100</v>
      </c>
      <c r="G2494" s="30">
        <f t="shared" si="174"/>
        <v>2500</v>
      </c>
      <c r="H2494" s="30">
        <f t="shared" si="175"/>
        <v>3800</v>
      </c>
      <c r="I2494" s="212"/>
      <c r="J2494" s="212"/>
      <c r="K2494" s="212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</row>
    <row r="2495" spans="1:67" ht="31">
      <c r="A2495" s="49">
        <v>2395</v>
      </c>
      <c r="B2495" s="28" t="s">
        <v>4081</v>
      </c>
      <c r="C2495" s="29" t="s">
        <v>4082</v>
      </c>
      <c r="D2495" s="28" t="s">
        <v>271</v>
      </c>
      <c r="E2495" s="30">
        <v>1</v>
      </c>
      <c r="F2495" s="30">
        <v>2300</v>
      </c>
      <c r="G2495" s="30">
        <f t="shared" si="174"/>
        <v>2800</v>
      </c>
      <c r="H2495" s="30">
        <f t="shared" si="175"/>
        <v>4100</v>
      </c>
      <c r="I2495" s="212"/>
      <c r="J2495" s="212"/>
      <c r="K2495" s="212"/>
    </row>
    <row r="2496" spans="1:67" s="149" customFormat="1" ht="31">
      <c r="A2496" s="49">
        <v>2396</v>
      </c>
      <c r="B2496" s="28" t="s">
        <v>4083</v>
      </c>
      <c r="C2496" s="29" t="s">
        <v>4084</v>
      </c>
      <c r="D2496" s="28" t="s">
        <v>271</v>
      </c>
      <c r="E2496" s="30">
        <v>1</v>
      </c>
      <c r="F2496" s="30">
        <v>2000</v>
      </c>
      <c r="G2496" s="30">
        <f t="shared" si="174"/>
        <v>2400</v>
      </c>
      <c r="H2496" s="30">
        <f t="shared" si="175"/>
        <v>3600</v>
      </c>
      <c r="I2496" s="212"/>
      <c r="J2496" s="212"/>
      <c r="K2496" s="212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</row>
    <row r="2497" spans="1:67" s="149" customFormat="1" ht="31">
      <c r="A2497" s="49">
        <v>2397</v>
      </c>
      <c r="B2497" s="28" t="s">
        <v>4085</v>
      </c>
      <c r="C2497" s="29" t="s">
        <v>4086</v>
      </c>
      <c r="D2497" s="28" t="s">
        <v>271</v>
      </c>
      <c r="E2497" s="30">
        <v>1</v>
      </c>
      <c r="F2497" s="30">
        <v>2000</v>
      </c>
      <c r="G2497" s="30">
        <f t="shared" si="174"/>
        <v>2400</v>
      </c>
      <c r="H2497" s="30">
        <f t="shared" si="175"/>
        <v>3600</v>
      </c>
      <c r="I2497" s="212"/>
      <c r="J2497" s="212"/>
      <c r="K2497" s="212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</row>
    <row r="2498" spans="1:67" s="149" customFormat="1">
      <c r="A2498" s="49">
        <v>2398</v>
      </c>
      <c r="B2498" s="28" t="s">
        <v>4087</v>
      </c>
      <c r="C2498" s="29" t="s">
        <v>4088</v>
      </c>
      <c r="D2498" s="28" t="s">
        <v>271</v>
      </c>
      <c r="E2498" s="30">
        <v>1</v>
      </c>
      <c r="F2498" s="30">
        <v>2100</v>
      </c>
      <c r="G2498" s="30">
        <f t="shared" si="174"/>
        <v>2500</v>
      </c>
      <c r="H2498" s="30">
        <f t="shared" si="175"/>
        <v>3800</v>
      </c>
      <c r="I2498" s="212"/>
      <c r="J2498" s="212"/>
      <c r="K2498" s="212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</row>
    <row r="2499" spans="1:67" s="149" customFormat="1" ht="31">
      <c r="A2499" s="49">
        <v>2399</v>
      </c>
      <c r="B2499" s="28" t="s">
        <v>4089</v>
      </c>
      <c r="C2499" s="29" t="s">
        <v>4090</v>
      </c>
      <c r="D2499" s="28" t="s">
        <v>271</v>
      </c>
      <c r="E2499" s="30">
        <v>1</v>
      </c>
      <c r="F2499" s="30">
        <v>2700</v>
      </c>
      <c r="G2499" s="30">
        <f t="shared" si="174"/>
        <v>3200</v>
      </c>
      <c r="H2499" s="30">
        <f t="shared" si="175"/>
        <v>4900</v>
      </c>
      <c r="I2499" s="212"/>
      <c r="J2499" s="212"/>
      <c r="K2499" s="212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</row>
    <row r="2500" spans="1:67" s="149" customFormat="1" ht="31">
      <c r="A2500" s="49">
        <v>2400</v>
      </c>
      <c r="B2500" s="28" t="s">
        <v>4091</v>
      </c>
      <c r="C2500" s="29" t="s">
        <v>4092</v>
      </c>
      <c r="D2500" s="28" t="s">
        <v>271</v>
      </c>
      <c r="E2500" s="30">
        <v>1</v>
      </c>
      <c r="F2500" s="30">
        <v>2400</v>
      </c>
      <c r="G2500" s="30">
        <f t="shared" si="174"/>
        <v>2900</v>
      </c>
      <c r="H2500" s="30">
        <f t="shared" si="175"/>
        <v>4300</v>
      </c>
      <c r="I2500" s="212"/>
      <c r="J2500" s="212"/>
      <c r="K2500" s="212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</row>
    <row r="2501" spans="1:67" s="149" customFormat="1">
      <c r="A2501" s="49">
        <v>2401</v>
      </c>
      <c r="B2501" s="28" t="s">
        <v>4093</v>
      </c>
      <c r="C2501" s="29" t="s">
        <v>4094</v>
      </c>
      <c r="D2501" s="28" t="s">
        <v>271</v>
      </c>
      <c r="E2501" s="30">
        <v>1</v>
      </c>
      <c r="F2501" s="30">
        <v>2300</v>
      </c>
      <c r="G2501" s="30">
        <f t="shared" si="174"/>
        <v>2800</v>
      </c>
      <c r="H2501" s="30">
        <f t="shared" si="175"/>
        <v>4100</v>
      </c>
      <c r="I2501" s="212"/>
      <c r="J2501" s="212"/>
      <c r="K2501" s="212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</row>
    <row r="2502" spans="1:67" s="149" customFormat="1">
      <c r="A2502" s="49">
        <v>2402</v>
      </c>
      <c r="B2502" s="28" t="s">
        <v>4095</v>
      </c>
      <c r="C2502" s="29" t="s">
        <v>4096</v>
      </c>
      <c r="D2502" s="28" t="s">
        <v>271</v>
      </c>
      <c r="E2502" s="30">
        <v>1</v>
      </c>
      <c r="F2502" s="30">
        <v>2100</v>
      </c>
      <c r="G2502" s="30">
        <f t="shared" si="174"/>
        <v>2500</v>
      </c>
      <c r="H2502" s="30">
        <f t="shared" si="175"/>
        <v>3800</v>
      </c>
      <c r="I2502" s="212"/>
      <c r="J2502" s="212"/>
      <c r="K2502" s="212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</row>
    <row r="2503" spans="1:67" ht="31">
      <c r="A2503" s="49">
        <v>2403</v>
      </c>
      <c r="B2503" s="28" t="s">
        <v>4097</v>
      </c>
      <c r="C2503" s="29" t="s">
        <v>4098</v>
      </c>
      <c r="D2503" s="28" t="s">
        <v>271</v>
      </c>
      <c r="E2503" s="30">
        <v>1</v>
      </c>
      <c r="F2503" s="30">
        <v>2300</v>
      </c>
      <c r="G2503" s="30">
        <f t="shared" si="174"/>
        <v>2800</v>
      </c>
      <c r="H2503" s="30">
        <f t="shared" si="175"/>
        <v>4100</v>
      </c>
      <c r="I2503" s="212"/>
      <c r="J2503" s="212"/>
      <c r="K2503" s="212"/>
    </row>
    <row r="2504" spans="1:67" s="149" customFormat="1">
      <c r="A2504" s="49">
        <v>2404</v>
      </c>
      <c r="B2504" s="28" t="s">
        <v>4099</v>
      </c>
      <c r="C2504" s="29" t="s">
        <v>4100</v>
      </c>
      <c r="D2504" s="28" t="s">
        <v>271</v>
      </c>
      <c r="E2504" s="30">
        <v>1</v>
      </c>
      <c r="F2504" s="30">
        <v>7400</v>
      </c>
      <c r="G2504" s="30">
        <f t="shared" si="174"/>
        <v>8900</v>
      </c>
      <c r="H2504" s="30">
        <f t="shared" si="175"/>
        <v>13300</v>
      </c>
      <c r="I2504" s="212"/>
      <c r="J2504" s="212"/>
      <c r="K2504" s="212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</row>
    <row r="2505" spans="1:67" s="149" customFormat="1" ht="31">
      <c r="A2505" s="49">
        <v>2405</v>
      </c>
      <c r="B2505" s="28" t="s">
        <v>4101</v>
      </c>
      <c r="C2505" s="29" t="s">
        <v>4102</v>
      </c>
      <c r="D2505" s="28" t="s">
        <v>271</v>
      </c>
      <c r="E2505" s="30">
        <v>1</v>
      </c>
      <c r="F2505" s="30">
        <v>2000</v>
      </c>
      <c r="G2505" s="30">
        <f t="shared" si="174"/>
        <v>2400</v>
      </c>
      <c r="H2505" s="30">
        <f t="shared" si="175"/>
        <v>3600</v>
      </c>
      <c r="I2505" s="212"/>
      <c r="J2505" s="212"/>
      <c r="K2505" s="212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</row>
    <row r="2506" spans="1:67" s="149" customFormat="1" ht="31">
      <c r="A2506" s="49">
        <v>2406</v>
      </c>
      <c r="B2506" s="28" t="s">
        <v>4103</v>
      </c>
      <c r="C2506" s="29" t="s">
        <v>4104</v>
      </c>
      <c r="D2506" s="28" t="s">
        <v>271</v>
      </c>
      <c r="E2506" s="30">
        <v>1</v>
      </c>
      <c r="F2506" s="30">
        <v>2300</v>
      </c>
      <c r="G2506" s="30">
        <f t="shared" si="174"/>
        <v>2800</v>
      </c>
      <c r="H2506" s="30">
        <f t="shared" si="175"/>
        <v>4100</v>
      </c>
      <c r="I2506" s="212"/>
      <c r="J2506" s="212"/>
      <c r="K2506" s="212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</row>
    <row r="2507" spans="1:67" s="13" customFormat="1">
      <c r="A2507" s="49">
        <v>2407</v>
      </c>
      <c r="B2507" s="49" t="s">
        <v>4105</v>
      </c>
      <c r="C2507" s="50" t="s">
        <v>4106</v>
      </c>
      <c r="D2507" s="49" t="s">
        <v>271</v>
      </c>
      <c r="E2507" s="51">
        <v>1</v>
      </c>
      <c r="F2507" s="30">
        <v>2600</v>
      </c>
      <c r="G2507" s="30">
        <f t="shared" ref="G2507:G2514" si="176">ROUND(F2507*1.2,-2)</f>
        <v>3100</v>
      </c>
      <c r="H2507" s="30">
        <f t="shared" ref="H2507:H2514" si="177">ROUND(F2507*1.8,-2)</f>
        <v>4700</v>
      </c>
      <c r="I2507" s="212"/>
      <c r="J2507" s="212"/>
      <c r="K2507" s="212"/>
    </row>
    <row r="2508" spans="1:67" s="149" customFormat="1" ht="31">
      <c r="A2508" s="49">
        <v>2408</v>
      </c>
      <c r="B2508" s="28" t="s">
        <v>4107</v>
      </c>
      <c r="C2508" s="29" t="s">
        <v>4108</v>
      </c>
      <c r="D2508" s="28" t="s">
        <v>271</v>
      </c>
      <c r="E2508" s="30">
        <v>1</v>
      </c>
      <c r="F2508" s="30">
        <v>3000</v>
      </c>
      <c r="G2508" s="30">
        <f t="shared" si="176"/>
        <v>3600</v>
      </c>
      <c r="H2508" s="30">
        <f t="shared" si="177"/>
        <v>5400</v>
      </c>
      <c r="I2508" s="212"/>
      <c r="J2508" s="212"/>
      <c r="K2508" s="212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</row>
    <row r="2509" spans="1:67" ht="31">
      <c r="A2509" s="49">
        <v>2409</v>
      </c>
      <c r="B2509" s="28" t="s">
        <v>4109</v>
      </c>
      <c r="C2509" s="29" t="s">
        <v>4110</v>
      </c>
      <c r="D2509" s="28" t="s">
        <v>271</v>
      </c>
      <c r="E2509" s="30">
        <v>1</v>
      </c>
      <c r="F2509" s="30">
        <v>3150</v>
      </c>
      <c r="G2509" s="30">
        <f t="shared" si="176"/>
        <v>3800</v>
      </c>
      <c r="H2509" s="30">
        <f t="shared" si="177"/>
        <v>5700</v>
      </c>
      <c r="I2509" s="212"/>
      <c r="J2509" s="212"/>
      <c r="K2509" s="212"/>
    </row>
    <row r="2510" spans="1:67" s="13" customFormat="1" ht="31">
      <c r="A2510" s="49">
        <v>2410</v>
      </c>
      <c r="B2510" s="49" t="s">
        <v>4111</v>
      </c>
      <c r="C2510" s="50" t="s">
        <v>4112</v>
      </c>
      <c r="D2510" s="49" t="s">
        <v>271</v>
      </c>
      <c r="E2510" s="51">
        <v>1</v>
      </c>
      <c r="F2510" s="30">
        <v>5100</v>
      </c>
      <c r="G2510" s="30">
        <f t="shared" si="176"/>
        <v>6100</v>
      </c>
      <c r="H2510" s="30">
        <f t="shared" si="177"/>
        <v>9200</v>
      </c>
      <c r="I2510" s="212"/>
      <c r="J2510" s="212"/>
      <c r="K2510" s="212"/>
    </row>
    <row r="2511" spans="1:67" s="157" customFormat="1" ht="31">
      <c r="A2511" s="49">
        <v>2411</v>
      </c>
      <c r="B2511" s="49" t="s">
        <v>4113</v>
      </c>
      <c r="C2511" s="50" t="s">
        <v>4114</v>
      </c>
      <c r="D2511" s="49" t="s">
        <v>271</v>
      </c>
      <c r="E2511" s="51">
        <v>1</v>
      </c>
      <c r="F2511" s="30">
        <v>2500</v>
      </c>
      <c r="G2511" s="30">
        <f t="shared" si="176"/>
        <v>3000</v>
      </c>
      <c r="H2511" s="30">
        <f t="shared" si="177"/>
        <v>4500</v>
      </c>
      <c r="I2511" s="212"/>
      <c r="J2511" s="212"/>
      <c r="K2511" s="212"/>
      <c r="L2511" s="13"/>
      <c r="M2511" s="13"/>
      <c r="N2511" s="13"/>
      <c r="O2511" s="13"/>
      <c r="P2511" s="13"/>
      <c r="Q2511" s="13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</row>
    <row r="2512" spans="1:67" s="157" customFormat="1">
      <c r="A2512" s="49">
        <v>2412</v>
      </c>
      <c r="B2512" s="49" t="s">
        <v>4115</v>
      </c>
      <c r="C2512" s="50" t="s">
        <v>4116</v>
      </c>
      <c r="D2512" s="49" t="s">
        <v>271</v>
      </c>
      <c r="E2512" s="51">
        <v>1</v>
      </c>
      <c r="F2512" s="30">
        <v>6500</v>
      </c>
      <c r="G2512" s="30">
        <f t="shared" si="176"/>
        <v>7800</v>
      </c>
      <c r="H2512" s="30">
        <f t="shared" si="177"/>
        <v>11700</v>
      </c>
      <c r="I2512" s="212"/>
      <c r="J2512" s="212"/>
      <c r="K2512" s="212"/>
      <c r="L2512" s="13"/>
      <c r="M2512" s="13"/>
      <c r="N2512" s="13"/>
      <c r="O2512" s="13"/>
      <c r="P2512" s="13"/>
      <c r="Q2512" s="13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</row>
    <row r="2513" spans="1:67" s="13" customFormat="1" ht="31">
      <c r="A2513" s="49">
        <v>2413</v>
      </c>
      <c r="B2513" s="49" t="s">
        <v>6340</v>
      </c>
      <c r="C2513" s="50" t="s">
        <v>6341</v>
      </c>
      <c r="D2513" s="49" t="s">
        <v>271</v>
      </c>
      <c r="E2513" s="51">
        <v>1</v>
      </c>
      <c r="F2513" s="30">
        <v>2300</v>
      </c>
      <c r="G2513" s="30">
        <f t="shared" si="176"/>
        <v>2800</v>
      </c>
      <c r="H2513" s="30">
        <f t="shared" si="177"/>
        <v>4100</v>
      </c>
      <c r="I2513" s="212"/>
      <c r="J2513" s="212"/>
      <c r="K2513" s="212"/>
    </row>
    <row r="2514" spans="1:67" s="157" customFormat="1">
      <c r="A2514" s="49">
        <v>2414</v>
      </c>
      <c r="B2514" s="49" t="s">
        <v>6382</v>
      </c>
      <c r="C2514" s="50" t="s">
        <v>6415</v>
      </c>
      <c r="D2514" s="49" t="s">
        <v>271</v>
      </c>
      <c r="E2514" s="51">
        <v>1</v>
      </c>
      <c r="F2514" s="30">
        <v>6000</v>
      </c>
      <c r="G2514" s="30">
        <f t="shared" si="176"/>
        <v>7200</v>
      </c>
      <c r="H2514" s="30">
        <f t="shared" si="177"/>
        <v>10800</v>
      </c>
      <c r="I2514" s="212"/>
      <c r="J2514" s="212"/>
      <c r="K2514" s="212"/>
      <c r="L2514" s="13"/>
      <c r="M2514" s="13"/>
      <c r="N2514" s="13"/>
      <c r="O2514" s="13"/>
      <c r="P2514" s="13"/>
      <c r="Q2514" s="13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</row>
    <row r="2515" spans="1:67" s="157" customFormat="1">
      <c r="A2515" s="49">
        <v>2415</v>
      </c>
      <c r="B2515" s="49" t="s">
        <v>7819</v>
      </c>
      <c r="C2515" s="50" t="s">
        <v>7820</v>
      </c>
      <c r="D2515" s="49" t="s">
        <v>271</v>
      </c>
      <c r="E2515" s="51">
        <v>1</v>
      </c>
      <c r="F2515" s="30">
        <v>2100</v>
      </c>
      <c r="G2515" s="30">
        <f t="shared" ref="G2515" si="178">ROUND(F2515*1.2,-2)</f>
        <v>2500</v>
      </c>
      <c r="H2515" s="30">
        <f t="shared" ref="H2515" si="179">ROUND(F2515*1.8,-2)</f>
        <v>3800</v>
      </c>
      <c r="I2515" s="212"/>
      <c r="J2515" s="212"/>
      <c r="K2515" s="212"/>
      <c r="L2515" s="13"/>
      <c r="M2515" s="13"/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</row>
    <row r="2516" spans="1:67" s="157" customFormat="1" ht="31">
      <c r="A2516" s="49">
        <v>2416</v>
      </c>
      <c r="B2516" s="49" t="s">
        <v>7844</v>
      </c>
      <c r="C2516" s="50" t="s">
        <v>7839</v>
      </c>
      <c r="D2516" s="49" t="s">
        <v>271</v>
      </c>
      <c r="E2516" s="51">
        <v>1</v>
      </c>
      <c r="F2516" s="30">
        <v>3800</v>
      </c>
      <c r="G2516" s="30">
        <f t="shared" ref="G2516" si="180">ROUND(F2516*1.2,-2)</f>
        <v>4600</v>
      </c>
      <c r="H2516" s="30">
        <f t="shared" ref="H2516" si="181">ROUND(F2516*1.8,-2)</f>
        <v>6800</v>
      </c>
      <c r="I2516" s="212"/>
      <c r="J2516" s="212"/>
      <c r="K2516" s="212"/>
      <c r="L2516" s="13"/>
      <c r="M2516" s="13"/>
      <c r="N2516" s="13"/>
      <c r="O2516" s="13"/>
      <c r="P2516" s="13"/>
      <c r="Q2516" s="13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</row>
    <row r="2517" spans="1:67" s="9" customFormat="1">
      <c r="A2517" s="60"/>
      <c r="B2517" s="32"/>
      <c r="C2517" s="33" t="s">
        <v>4117</v>
      </c>
      <c r="D2517" s="32"/>
      <c r="E2517" s="34"/>
      <c r="F2517" s="34"/>
      <c r="G2517" s="35"/>
      <c r="H2517" s="35"/>
      <c r="I2517" s="212"/>
      <c r="J2517" s="212"/>
      <c r="K2517" s="212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</row>
    <row r="2518" spans="1:67" s="149" customFormat="1">
      <c r="A2518" s="49">
        <v>2417</v>
      </c>
      <c r="B2518" s="28" t="s">
        <v>4118</v>
      </c>
      <c r="C2518" s="29" t="s">
        <v>4119</v>
      </c>
      <c r="D2518" s="28" t="s">
        <v>271</v>
      </c>
      <c r="E2518" s="30">
        <v>1</v>
      </c>
      <c r="F2518" s="30">
        <v>6700</v>
      </c>
      <c r="G2518" s="30">
        <f t="shared" ref="G2518:G2528" si="182">ROUND(F2518*1.2,-2)</f>
        <v>8000</v>
      </c>
      <c r="H2518" s="30">
        <f t="shared" ref="H2518:H2528" si="183">ROUND(F2518*1.8,-2)</f>
        <v>12100</v>
      </c>
      <c r="I2518" s="212"/>
      <c r="J2518" s="212"/>
      <c r="K2518" s="212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</row>
    <row r="2519" spans="1:67" s="149" customFormat="1">
      <c r="A2519" s="49">
        <v>2418</v>
      </c>
      <c r="B2519" s="28" t="s">
        <v>4120</v>
      </c>
      <c r="C2519" s="29" t="s">
        <v>4121</v>
      </c>
      <c r="D2519" s="28" t="s">
        <v>271</v>
      </c>
      <c r="E2519" s="30">
        <v>1</v>
      </c>
      <c r="F2519" s="30">
        <v>8100</v>
      </c>
      <c r="G2519" s="30">
        <f t="shared" si="182"/>
        <v>9700</v>
      </c>
      <c r="H2519" s="30">
        <f t="shared" si="183"/>
        <v>14600</v>
      </c>
      <c r="I2519" s="212"/>
      <c r="J2519" s="212"/>
      <c r="K2519" s="212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</row>
    <row r="2520" spans="1:67" s="149" customFormat="1">
      <c r="A2520" s="49">
        <v>2419</v>
      </c>
      <c r="B2520" s="28" t="s">
        <v>4122</v>
      </c>
      <c r="C2520" s="29" t="s">
        <v>4123</v>
      </c>
      <c r="D2520" s="28" t="s">
        <v>271</v>
      </c>
      <c r="E2520" s="30">
        <v>1</v>
      </c>
      <c r="F2520" s="30">
        <v>6100</v>
      </c>
      <c r="G2520" s="30">
        <f t="shared" si="182"/>
        <v>7300</v>
      </c>
      <c r="H2520" s="30">
        <f t="shared" si="183"/>
        <v>11000</v>
      </c>
      <c r="I2520" s="212"/>
      <c r="J2520" s="212"/>
      <c r="K2520" s="212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</row>
    <row r="2521" spans="1:67" s="157" customFormat="1">
      <c r="A2521" s="49">
        <v>2420</v>
      </c>
      <c r="B2521" s="49" t="s">
        <v>4124</v>
      </c>
      <c r="C2521" s="50" t="s">
        <v>4125</v>
      </c>
      <c r="D2521" s="49" t="s">
        <v>271</v>
      </c>
      <c r="E2521" s="51">
        <v>1</v>
      </c>
      <c r="F2521" s="51">
        <v>5500</v>
      </c>
      <c r="G2521" s="30">
        <f t="shared" si="182"/>
        <v>6600</v>
      </c>
      <c r="H2521" s="30">
        <f t="shared" si="183"/>
        <v>9900</v>
      </c>
      <c r="I2521" s="212"/>
      <c r="J2521" s="212"/>
      <c r="K2521" s="212"/>
      <c r="L2521" s="13"/>
      <c r="M2521" s="13"/>
      <c r="N2521" s="13"/>
      <c r="O2521" s="13"/>
      <c r="P2521" s="13"/>
      <c r="Q2521" s="13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</row>
    <row r="2522" spans="1:67" s="157" customFormat="1">
      <c r="A2522" s="49">
        <v>2421</v>
      </c>
      <c r="B2522" s="49" t="s">
        <v>4126</v>
      </c>
      <c r="C2522" s="50" t="s">
        <v>4127</v>
      </c>
      <c r="D2522" s="49" t="s">
        <v>271</v>
      </c>
      <c r="E2522" s="51">
        <v>1</v>
      </c>
      <c r="F2522" s="51">
        <v>5250</v>
      </c>
      <c r="G2522" s="30">
        <f t="shared" si="182"/>
        <v>6300</v>
      </c>
      <c r="H2522" s="30">
        <f t="shared" si="183"/>
        <v>9500</v>
      </c>
      <c r="I2522" s="212"/>
      <c r="J2522" s="212"/>
      <c r="K2522" s="212"/>
      <c r="L2522" s="13"/>
      <c r="M2522" s="13"/>
      <c r="N2522" s="13"/>
      <c r="O2522" s="13"/>
      <c r="P2522" s="13"/>
      <c r="Q2522" s="13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</row>
    <row r="2523" spans="1:67" s="149" customFormat="1">
      <c r="A2523" s="49">
        <v>2422</v>
      </c>
      <c r="B2523" s="28" t="s">
        <v>4128</v>
      </c>
      <c r="C2523" s="29" t="s">
        <v>4129</v>
      </c>
      <c r="D2523" s="28" t="s">
        <v>271</v>
      </c>
      <c r="E2523" s="30">
        <v>1</v>
      </c>
      <c r="F2523" s="30">
        <v>4200</v>
      </c>
      <c r="G2523" s="30">
        <f t="shared" si="182"/>
        <v>5000</v>
      </c>
      <c r="H2523" s="30">
        <f t="shared" si="183"/>
        <v>7600</v>
      </c>
      <c r="I2523" s="212"/>
      <c r="J2523" s="212"/>
      <c r="K2523" s="212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</row>
    <row r="2524" spans="1:67" s="149" customFormat="1">
      <c r="A2524" s="49">
        <v>2423</v>
      </c>
      <c r="B2524" s="28" t="s">
        <v>4130</v>
      </c>
      <c r="C2524" s="29" t="s">
        <v>4131</v>
      </c>
      <c r="D2524" s="28" t="s">
        <v>271</v>
      </c>
      <c r="E2524" s="30">
        <v>1</v>
      </c>
      <c r="F2524" s="30">
        <v>4200</v>
      </c>
      <c r="G2524" s="30">
        <f t="shared" si="182"/>
        <v>5000</v>
      </c>
      <c r="H2524" s="30">
        <f t="shared" si="183"/>
        <v>7600</v>
      </c>
      <c r="I2524" s="212"/>
      <c r="J2524" s="212"/>
      <c r="K2524" s="212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</row>
    <row r="2525" spans="1:67" s="157" customFormat="1" ht="31">
      <c r="A2525" s="49">
        <v>2424</v>
      </c>
      <c r="B2525" s="49" t="s">
        <v>4132</v>
      </c>
      <c r="C2525" s="50" t="s">
        <v>4133</v>
      </c>
      <c r="D2525" s="49" t="s">
        <v>271</v>
      </c>
      <c r="E2525" s="51">
        <v>1</v>
      </c>
      <c r="F2525" s="51">
        <v>5200</v>
      </c>
      <c r="G2525" s="30">
        <f t="shared" si="182"/>
        <v>6200</v>
      </c>
      <c r="H2525" s="30">
        <f t="shared" si="183"/>
        <v>9400</v>
      </c>
      <c r="I2525" s="212"/>
      <c r="J2525" s="212"/>
      <c r="K2525" s="212"/>
      <c r="L2525" s="13"/>
      <c r="M2525" s="13"/>
      <c r="N2525" s="13"/>
      <c r="O2525" s="13"/>
      <c r="P2525" s="13"/>
      <c r="Q2525" s="13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</row>
    <row r="2526" spans="1:67" s="149" customFormat="1" ht="31">
      <c r="A2526" s="49">
        <v>2425</v>
      </c>
      <c r="B2526" s="28" t="s">
        <v>4134</v>
      </c>
      <c r="C2526" s="29" t="s">
        <v>4135</v>
      </c>
      <c r="D2526" s="28" t="s">
        <v>271</v>
      </c>
      <c r="E2526" s="30">
        <v>1</v>
      </c>
      <c r="F2526" s="30">
        <v>5700</v>
      </c>
      <c r="G2526" s="30">
        <f t="shared" si="182"/>
        <v>6800</v>
      </c>
      <c r="H2526" s="30">
        <f t="shared" si="183"/>
        <v>10300</v>
      </c>
      <c r="I2526" s="212"/>
      <c r="J2526" s="212"/>
      <c r="K2526" s="212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</row>
    <row r="2527" spans="1:67" s="157" customFormat="1">
      <c r="A2527" s="49">
        <v>2426</v>
      </c>
      <c r="B2527" s="49" t="s">
        <v>4136</v>
      </c>
      <c r="C2527" s="50" t="s">
        <v>4137</v>
      </c>
      <c r="D2527" s="49" t="s">
        <v>271</v>
      </c>
      <c r="E2527" s="51">
        <v>1</v>
      </c>
      <c r="F2527" s="30">
        <v>6000</v>
      </c>
      <c r="G2527" s="30">
        <f t="shared" si="182"/>
        <v>7200</v>
      </c>
      <c r="H2527" s="30">
        <f t="shared" si="183"/>
        <v>10800</v>
      </c>
      <c r="I2527" s="212"/>
      <c r="J2527" s="212"/>
      <c r="K2527" s="212"/>
      <c r="L2527" s="13"/>
      <c r="M2527" s="13"/>
      <c r="N2527" s="13"/>
      <c r="O2527" s="13"/>
      <c r="P2527" s="13"/>
      <c r="Q2527" s="13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</row>
    <row r="2528" spans="1:67" s="157" customFormat="1">
      <c r="A2528" s="49">
        <v>2427</v>
      </c>
      <c r="B2528" s="49" t="s">
        <v>4138</v>
      </c>
      <c r="C2528" s="50" t="s">
        <v>6210</v>
      </c>
      <c r="D2528" s="49" t="s">
        <v>271</v>
      </c>
      <c r="E2528" s="51">
        <v>1</v>
      </c>
      <c r="F2528" s="30">
        <v>6000</v>
      </c>
      <c r="G2528" s="30">
        <f t="shared" si="182"/>
        <v>7200</v>
      </c>
      <c r="H2528" s="30">
        <f t="shared" si="183"/>
        <v>10800</v>
      </c>
      <c r="I2528" s="212"/>
      <c r="J2528" s="212"/>
      <c r="K2528" s="212"/>
      <c r="L2528" s="13"/>
      <c r="M2528" s="13"/>
      <c r="N2528" s="13"/>
      <c r="O2528" s="13"/>
      <c r="P2528" s="13"/>
      <c r="Q2528" s="13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</row>
    <row r="2529" spans="1:67" s="157" customFormat="1" ht="31">
      <c r="A2529" s="49">
        <v>2428</v>
      </c>
      <c r="B2529" s="49" t="s">
        <v>4139</v>
      </c>
      <c r="C2529" s="50" t="s">
        <v>4140</v>
      </c>
      <c r="D2529" s="49" t="s">
        <v>271</v>
      </c>
      <c r="E2529" s="51">
        <v>1</v>
      </c>
      <c r="F2529" s="51">
        <v>6800</v>
      </c>
      <c r="G2529" s="30">
        <f t="shared" ref="G2529:G2542" si="184">ROUND(F2529*1.2,-2)</f>
        <v>8200</v>
      </c>
      <c r="H2529" s="30">
        <f t="shared" ref="H2529:H2542" si="185">ROUND(F2529*1.8,-2)</f>
        <v>12200</v>
      </c>
      <c r="I2529" s="212"/>
      <c r="J2529" s="212"/>
      <c r="K2529" s="212"/>
      <c r="L2529" s="13"/>
      <c r="M2529" s="13"/>
      <c r="N2529" s="13"/>
      <c r="O2529" s="13"/>
      <c r="P2529" s="13"/>
      <c r="Q2529" s="13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</row>
    <row r="2530" spans="1:67" s="149" customFormat="1" ht="31">
      <c r="A2530" s="49">
        <v>2429</v>
      </c>
      <c r="B2530" s="28" t="s">
        <v>4141</v>
      </c>
      <c r="C2530" s="29" t="s">
        <v>4142</v>
      </c>
      <c r="D2530" s="28" t="s">
        <v>271</v>
      </c>
      <c r="E2530" s="30">
        <v>1</v>
      </c>
      <c r="F2530" s="30">
        <v>5700</v>
      </c>
      <c r="G2530" s="30">
        <f t="shared" si="184"/>
        <v>6800</v>
      </c>
      <c r="H2530" s="30">
        <f t="shared" si="185"/>
        <v>10300</v>
      </c>
      <c r="I2530" s="212"/>
      <c r="J2530" s="212"/>
      <c r="K2530" s="212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</row>
    <row r="2531" spans="1:67" s="149" customFormat="1" ht="31">
      <c r="A2531" s="49">
        <v>2430</v>
      </c>
      <c r="B2531" s="28" t="s">
        <v>4143</v>
      </c>
      <c r="C2531" s="29" t="s">
        <v>4144</v>
      </c>
      <c r="D2531" s="28" t="s">
        <v>271</v>
      </c>
      <c r="E2531" s="30">
        <v>1</v>
      </c>
      <c r="F2531" s="30">
        <v>5500</v>
      </c>
      <c r="G2531" s="30">
        <f t="shared" si="184"/>
        <v>6600</v>
      </c>
      <c r="H2531" s="30">
        <f t="shared" si="185"/>
        <v>9900</v>
      </c>
      <c r="I2531" s="212"/>
      <c r="J2531" s="212"/>
      <c r="K2531" s="212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</row>
    <row r="2532" spans="1:67" ht="31">
      <c r="A2532" s="49">
        <v>2431</v>
      </c>
      <c r="B2532" s="28" t="s">
        <v>5946</v>
      </c>
      <c r="C2532" s="29" t="s">
        <v>5945</v>
      </c>
      <c r="D2532" s="28" t="s">
        <v>271</v>
      </c>
      <c r="E2532" s="30">
        <v>1</v>
      </c>
      <c r="F2532" s="30">
        <v>9100</v>
      </c>
      <c r="G2532" s="30">
        <f t="shared" si="184"/>
        <v>10900</v>
      </c>
      <c r="H2532" s="30">
        <f t="shared" si="185"/>
        <v>16400</v>
      </c>
      <c r="I2532" s="212"/>
      <c r="J2532" s="212"/>
      <c r="K2532" s="212"/>
    </row>
    <row r="2533" spans="1:67" s="149" customFormat="1" ht="31">
      <c r="A2533" s="49">
        <v>2432</v>
      </c>
      <c r="B2533" s="28" t="s">
        <v>5953</v>
      </c>
      <c r="C2533" s="29" t="s">
        <v>5952</v>
      </c>
      <c r="D2533" s="28" t="s">
        <v>271</v>
      </c>
      <c r="E2533" s="30">
        <v>1</v>
      </c>
      <c r="F2533" s="30">
        <v>22400</v>
      </c>
      <c r="G2533" s="30">
        <f t="shared" si="184"/>
        <v>26900</v>
      </c>
      <c r="H2533" s="30">
        <f t="shared" si="185"/>
        <v>40300</v>
      </c>
      <c r="I2533" s="212"/>
      <c r="J2533" s="212"/>
      <c r="K2533" s="212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</row>
    <row r="2534" spans="1:67">
      <c r="A2534" s="49">
        <v>2433</v>
      </c>
      <c r="B2534" s="28" t="s">
        <v>5955</v>
      </c>
      <c r="C2534" s="29" t="s">
        <v>5978</v>
      </c>
      <c r="D2534" s="28" t="s">
        <v>271</v>
      </c>
      <c r="E2534" s="30">
        <v>1</v>
      </c>
      <c r="F2534" s="30">
        <v>6100</v>
      </c>
      <c r="G2534" s="30">
        <f t="shared" si="184"/>
        <v>7300</v>
      </c>
      <c r="H2534" s="30">
        <f t="shared" si="185"/>
        <v>11000</v>
      </c>
      <c r="I2534" s="212"/>
      <c r="J2534" s="212"/>
      <c r="K2534" s="212"/>
    </row>
    <row r="2535" spans="1:67">
      <c r="A2535" s="49">
        <v>2434</v>
      </c>
      <c r="B2535" s="28" t="s">
        <v>5956</v>
      </c>
      <c r="C2535" s="29" t="s">
        <v>5954</v>
      </c>
      <c r="D2535" s="28" t="s">
        <v>271</v>
      </c>
      <c r="E2535" s="30">
        <v>1</v>
      </c>
      <c r="F2535" s="30">
        <v>6100</v>
      </c>
      <c r="G2535" s="30">
        <f t="shared" si="184"/>
        <v>7300</v>
      </c>
      <c r="H2535" s="30">
        <f t="shared" si="185"/>
        <v>11000</v>
      </c>
      <c r="I2535" s="212"/>
      <c r="J2535" s="212"/>
      <c r="K2535" s="212"/>
    </row>
    <row r="2536" spans="1:67" s="149" customFormat="1">
      <c r="A2536" s="49">
        <v>2435</v>
      </c>
      <c r="B2536" s="28" t="s">
        <v>5957</v>
      </c>
      <c r="C2536" s="29" t="s">
        <v>5958</v>
      </c>
      <c r="D2536" s="28" t="s">
        <v>271</v>
      </c>
      <c r="E2536" s="30">
        <v>1</v>
      </c>
      <c r="F2536" s="30">
        <v>18100</v>
      </c>
      <c r="G2536" s="30">
        <f t="shared" si="184"/>
        <v>21700</v>
      </c>
      <c r="H2536" s="30">
        <f t="shared" si="185"/>
        <v>32600</v>
      </c>
      <c r="I2536" s="212"/>
      <c r="J2536" s="212"/>
      <c r="K2536" s="212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</row>
    <row r="2537" spans="1:67" s="149" customFormat="1" ht="31">
      <c r="A2537" s="49">
        <v>2436</v>
      </c>
      <c r="B2537" s="28" t="s">
        <v>5962</v>
      </c>
      <c r="C2537" s="29" t="s">
        <v>5959</v>
      </c>
      <c r="D2537" s="28" t="s">
        <v>271</v>
      </c>
      <c r="E2537" s="30">
        <v>1</v>
      </c>
      <c r="F2537" s="30">
        <v>30000</v>
      </c>
      <c r="G2537" s="30">
        <f t="shared" si="184"/>
        <v>36000</v>
      </c>
      <c r="H2537" s="30">
        <f t="shared" si="185"/>
        <v>54000</v>
      </c>
      <c r="I2537" s="212"/>
      <c r="J2537" s="212"/>
      <c r="K2537" s="212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</row>
    <row r="2538" spans="1:67" s="149" customFormat="1">
      <c r="A2538" s="49">
        <v>2437</v>
      </c>
      <c r="B2538" s="28" t="s">
        <v>5963</v>
      </c>
      <c r="C2538" s="29" t="s">
        <v>5960</v>
      </c>
      <c r="D2538" s="28" t="s">
        <v>271</v>
      </c>
      <c r="E2538" s="30">
        <v>1</v>
      </c>
      <c r="F2538" s="30">
        <v>15800</v>
      </c>
      <c r="G2538" s="30">
        <f t="shared" si="184"/>
        <v>19000</v>
      </c>
      <c r="H2538" s="30">
        <f t="shared" si="185"/>
        <v>28400</v>
      </c>
      <c r="I2538" s="212"/>
      <c r="J2538" s="212"/>
      <c r="K2538" s="212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</row>
    <row r="2539" spans="1:67" ht="31">
      <c r="A2539" s="49">
        <v>2438</v>
      </c>
      <c r="B2539" s="28" t="s">
        <v>5964</v>
      </c>
      <c r="C2539" s="29" t="s">
        <v>5961</v>
      </c>
      <c r="D2539" s="28" t="s">
        <v>271</v>
      </c>
      <c r="E2539" s="30">
        <v>1</v>
      </c>
      <c r="F2539" s="30">
        <v>11500</v>
      </c>
      <c r="G2539" s="30">
        <f t="shared" si="184"/>
        <v>13800</v>
      </c>
      <c r="H2539" s="30">
        <f t="shared" si="185"/>
        <v>20700</v>
      </c>
      <c r="I2539" s="212"/>
      <c r="J2539" s="212"/>
      <c r="K2539" s="212"/>
    </row>
    <row r="2540" spans="1:67" s="149" customFormat="1">
      <c r="A2540" s="49">
        <v>2439</v>
      </c>
      <c r="B2540" s="28" t="s">
        <v>5966</v>
      </c>
      <c r="C2540" s="29" t="s">
        <v>5965</v>
      </c>
      <c r="D2540" s="28" t="s">
        <v>271</v>
      </c>
      <c r="E2540" s="30">
        <v>1</v>
      </c>
      <c r="F2540" s="30">
        <v>24400</v>
      </c>
      <c r="G2540" s="30">
        <f t="shared" si="184"/>
        <v>29300</v>
      </c>
      <c r="H2540" s="30">
        <f t="shared" si="185"/>
        <v>43900</v>
      </c>
      <c r="I2540" s="212"/>
      <c r="J2540" s="212"/>
      <c r="K2540" s="212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</row>
    <row r="2541" spans="1:67" s="149" customFormat="1">
      <c r="A2541" s="49">
        <v>2440</v>
      </c>
      <c r="B2541" s="28" t="s">
        <v>5969</v>
      </c>
      <c r="C2541" s="29" t="s">
        <v>5967</v>
      </c>
      <c r="D2541" s="28" t="s">
        <v>271</v>
      </c>
      <c r="E2541" s="30">
        <v>1</v>
      </c>
      <c r="F2541" s="30">
        <v>20000</v>
      </c>
      <c r="G2541" s="30">
        <f t="shared" si="184"/>
        <v>24000</v>
      </c>
      <c r="H2541" s="30">
        <f t="shared" si="185"/>
        <v>36000</v>
      </c>
      <c r="I2541" s="212"/>
      <c r="J2541" s="212"/>
      <c r="K2541" s="212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</row>
    <row r="2542" spans="1:67" ht="31">
      <c r="A2542" s="49">
        <v>2441</v>
      </c>
      <c r="B2542" s="28" t="s">
        <v>5970</v>
      </c>
      <c r="C2542" s="29" t="s">
        <v>5968</v>
      </c>
      <c r="D2542" s="28" t="s">
        <v>271</v>
      </c>
      <c r="E2542" s="30">
        <v>1</v>
      </c>
      <c r="F2542" s="30">
        <v>8500</v>
      </c>
      <c r="G2542" s="30">
        <f t="shared" si="184"/>
        <v>10200</v>
      </c>
      <c r="H2542" s="30">
        <f t="shared" si="185"/>
        <v>15300</v>
      </c>
      <c r="I2542" s="212"/>
      <c r="J2542" s="212"/>
      <c r="K2542" s="212"/>
    </row>
    <row r="2543" spans="1:67">
      <c r="A2543" s="49">
        <v>2442</v>
      </c>
      <c r="B2543" s="28" t="s">
        <v>7822</v>
      </c>
      <c r="C2543" s="29" t="s">
        <v>7821</v>
      </c>
      <c r="D2543" s="28" t="s">
        <v>271</v>
      </c>
      <c r="E2543" s="30">
        <v>1</v>
      </c>
      <c r="F2543" s="30">
        <v>6200</v>
      </c>
      <c r="G2543" s="30">
        <f t="shared" ref="G2543" si="186">ROUND(F2543*1.2,-2)</f>
        <v>7400</v>
      </c>
      <c r="H2543" s="30">
        <f t="shared" ref="H2543" si="187">ROUND(F2543*1.8,-2)</f>
        <v>11200</v>
      </c>
      <c r="I2543" s="212"/>
      <c r="J2543" s="212"/>
      <c r="K2543" s="212"/>
    </row>
    <row r="2544" spans="1:67" s="9" customFormat="1">
      <c r="A2544" s="32"/>
      <c r="B2544" s="32"/>
      <c r="C2544" s="33" t="s">
        <v>4145</v>
      </c>
      <c r="D2544" s="32"/>
      <c r="E2544" s="34"/>
      <c r="F2544" s="34"/>
      <c r="G2544" s="35"/>
      <c r="H2544" s="35"/>
      <c r="I2544" s="212"/>
      <c r="J2544" s="212"/>
      <c r="K2544" s="212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</row>
    <row r="2545" spans="1:67">
      <c r="A2545" s="36">
        <v>2443</v>
      </c>
      <c r="B2545" s="28" t="s">
        <v>4146</v>
      </c>
      <c r="C2545" s="29" t="s">
        <v>4147</v>
      </c>
      <c r="D2545" s="28" t="s">
        <v>271</v>
      </c>
      <c r="E2545" s="30">
        <v>1</v>
      </c>
      <c r="F2545" s="30">
        <v>42000</v>
      </c>
      <c r="G2545" s="30">
        <f t="shared" ref="G2545:G2553" si="188">ROUND(F2545*1.2,-2)</f>
        <v>50400</v>
      </c>
      <c r="H2545" s="30">
        <f t="shared" ref="H2545:H2553" si="189">ROUND(F2545*1.8,-2)</f>
        <v>75600</v>
      </c>
      <c r="I2545" s="212"/>
      <c r="J2545" s="212"/>
      <c r="K2545" s="212"/>
    </row>
    <row r="2546" spans="1:67" s="13" customFormat="1">
      <c r="A2546" s="36">
        <v>2444</v>
      </c>
      <c r="B2546" s="49" t="s">
        <v>4148</v>
      </c>
      <c r="C2546" s="50" t="s">
        <v>4149</v>
      </c>
      <c r="D2546" s="49" t="s">
        <v>271</v>
      </c>
      <c r="E2546" s="51">
        <v>1</v>
      </c>
      <c r="F2546" s="30">
        <v>26600</v>
      </c>
      <c r="G2546" s="30">
        <f t="shared" si="188"/>
        <v>31900</v>
      </c>
      <c r="H2546" s="30">
        <f t="shared" si="189"/>
        <v>47900</v>
      </c>
      <c r="I2546" s="212"/>
      <c r="J2546" s="212"/>
      <c r="K2546" s="212"/>
    </row>
    <row r="2547" spans="1:67" ht="31">
      <c r="A2547" s="36">
        <v>2445</v>
      </c>
      <c r="B2547" s="28" t="s">
        <v>4150</v>
      </c>
      <c r="C2547" s="29" t="s">
        <v>4151</v>
      </c>
      <c r="D2547" s="28" t="s">
        <v>271</v>
      </c>
      <c r="E2547" s="30">
        <v>1</v>
      </c>
      <c r="F2547" s="30">
        <v>30000</v>
      </c>
      <c r="G2547" s="30">
        <f t="shared" si="188"/>
        <v>36000</v>
      </c>
      <c r="H2547" s="30">
        <f t="shared" si="189"/>
        <v>54000</v>
      </c>
      <c r="I2547" s="212"/>
      <c r="J2547" s="212"/>
      <c r="K2547" s="212"/>
    </row>
    <row r="2548" spans="1:67" ht="31">
      <c r="A2548" s="36">
        <v>2446</v>
      </c>
      <c r="B2548" s="28" t="s">
        <v>4152</v>
      </c>
      <c r="C2548" s="29" t="s">
        <v>4153</v>
      </c>
      <c r="D2548" s="28" t="s">
        <v>271</v>
      </c>
      <c r="E2548" s="30">
        <v>1</v>
      </c>
      <c r="F2548" s="30">
        <v>19400</v>
      </c>
      <c r="G2548" s="30">
        <f t="shared" si="188"/>
        <v>23300</v>
      </c>
      <c r="H2548" s="30">
        <f t="shared" si="189"/>
        <v>34900</v>
      </c>
      <c r="I2548" s="212"/>
      <c r="J2548" s="212"/>
      <c r="K2548" s="212"/>
    </row>
    <row r="2549" spans="1:67">
      <c r="A2549" s="36">
        <v>2447</v>
      </c>
      <c r="B2549" s="28" t="s">
        <v>4154</v>
      </c>
      <c r="C2549" s="29" t="s">
        <v>4155</v>
      </c>
      <c r="D2549" s="28" t="s">
        <v>271</v>
      </c>
      <c r="E2549" s="30">
        <v>1</v>
      </c>
      <c r="F2549" s="30">
        <v>42000</v>
      </c>
      <c r="G2549" s="30">
        <f t="shared" si="188"/>
        <v>50400</v>
      </c>
      <c r="H2549" s="30">
        <f t="shared" si="189"/>
        <v>75600</v>
      </c>
      <c r="I2549" s="212"/>
      <c r="J2549" s="212"/>
      <c r="K2549" s="212"/>
    </row>
    <row r="2550" spans="1:67">
      <c r="A2550" s="36">
        <v>2448</v>
      </c>
      <c r="B2550" s="28" t="s">
        <v>4156</v>
      </c>
      <c r="C2550" s="29" t="s">
        <v>4157</v>
      </c>
      <c r="D2550" s="28" t="s">
        <v>271</v>
      </c>
      <c r="E2550" s="30">
        <v>1</v>
      </c>
      <c r="F2550" s="30">
        <v>27000</v>
      </c>
      <c r="G2550" s="30">
        <f t="shared" si="188"/>
        <v>32400</v>
      </c>
      <c r="H2550" s="30">
        <f t="shared" si="189"/>
        <v>48600</v>
      </c>
      <c r="I2550" s="212"/>
      <c r="J2550" s="212"/>
      <c r="K2550" s="212"/>
    </row>
    <row r="2551" spans="1:67" ht="31">
      <c r="A2551" s="36">
        <v>2449</v>
      </c>
      <c r="B2551" s="28" t="s">
        <v>4158</v>
      </c>
      <c r="C2551" s="29" t="s">
        <v>4159</v>
      </c>
      <c r="D2551" s="28" t="s">
        <v>271</v>
      </c>
      <c r="E2551" s="30">
        <v>1</v>
      </c>
      <c r="F2551" s="30">
        <v>79000</v>
      </c>
      <c r="G2551" s="30">
        <f t="shared" si="188"/>
        <v>94800</v>
      </c>
      <c r="H2551" s="30">
        <f t="shared" si="189"/>
        <v>142200</v>
      </c>
      <c r="I2551" s="212"/>
      <c r="J2551" s="212"/>
      <c r="K2551" s="212"/>
    </row>
    <row r="2552" spans="1:67" ht="31">
      <c r="A2552" s="36">
        <v>2450</v>
      </c>
      <c r="B2552" s="28" t="s">
        <v>4160</v>
      </c>
      <c r="C2552" s="29" t="s">
        <v>4161</v>
      </c>
      <c r="D2552" s="28" t="s">
        <v>271</v>
      </c>
      <c r="E2552" s="30">
        <v>1</v>
      </c>
      <c r="F2552" s="30">
        <v>52000</v>
      </c>
      <c r="G2552" s="30">
        <f t="shared" si="188"/>
        <v>62400</v>
      </c>
      <c r="H2552" s="30">
        <f t="shared" si="189"/>
        <v>93600</v>
      </c>
      <c r="I2552" s="212"/>
      <c r="J2552" s="212"/>
      <c r="K2552" s="212"/>
    </row>
    <row r="2553" spans="1:67" ht="31">
      <c r="A2553" s="36">
        <v>2451</v>
      </c>
      <c r="B2553" s="28" t="s">
        <v>4162</v>
      </c>
      <c r="C2553" s="29" t="s">
        <v>4163</v>
      </c>
      <c r="D2553" s="28" t="s">
        <v>271</v>
      </c>
      <c r="E2553" s="30">
        <v>1</v>
      </c>
      <c r="F2553" s="30">
        <v>15200</v>
      </c>
      <c r="G2553" s="30">
        <f t="shared" si="188"/>
        <v>18200</v>
      </c>
      <c r="H2553" s="30">
        <f t="shared" si="189"/>
        <v>27400</v>
      </c>
      <c r="I2553" s="212"/>
      <c r="J2553" s="212"/>
      <c r="K2553" s="212"/>
    </row>
    <row r="2554" spans="1:67" ht="18">
      <c r="A2554" s="36">
        <v>2452</v>
      </c>
      <c r="B2554" s="28" t="s">
        <v>7803</v>
      </c>
      <c r="C2554" s="29" t="s">
        <v>7802</v>
      </c>
      <c r="D2554" s="28" t="s">
        <v>271</v>
      </c>
      <c r="E2554" s="30">
        <v>1</v>
      </c>
      <c r="F2554" s="30">
        <v>10000</v>
      </c>
      <c r="G2554" s="30">
        <f t="shared" ref="G2554" si="190">ROUND(F2554*1.2,-2)</f>
        <v>12000</v>
      </c>
      <c r="H2554" s="30">
        <f t="shared" ref="H2554" si="191">ROUND(F2554*1.8,-2)</f>
        <v>18000</v>
      </c>
      <c r="I2554" s="212"/>
      <c r="J2554" s="212"/>
      <c r="K2554" s="212"/>
    </row>
    <row r="2555" spans="1:67" s="13" customFormat="1">
      <c r="A2555" s="36">
        <v>2453</v>
      </c>
      <c r="B2555" s="49" t="s">
        <v>4164</v>
      </c>
      <c r="C2555" s="50" t="s">
        <v>4165</v>
      </c>
      <c r="D2555" s="49" t="s">
        <v>271</v>
      </c>
      <c r="E2555" s="51">
        <v>1</v>
      </c>
      <c r="F2555" s="30">
        <v>11000</v>
      </c>
      <c r="G2555" s="30">
        <f>ROUND(F2555*1.2,-2)</f>
        <v>13200</v>
      </c>
      <c r="H2555" s="30">
        <f>ROUND(F2555*1.8,-2)</f>
        <v>19800</v>
      </c>
      <c r="I2555" s="212"/>
      <c r="J2555" s="212"/>
      <c r="K2555" s="212"/>
    </row>
    <row r="2556" spans="1:67" s="13" customFormat="1">
      <c r="A2556" s="36">
        <v>2454</v>
      </c>
      <c r="B2556" s="49" t="s">
        <v>4166</v>
      </c>
      <c r="C2556" s="50" t="s">
        <v>4167</v>
      </c>
      <c r="D2556" s="49" t="s">
        <v>271</v>
      </c>
      <c r="E2556" s="51">
        <v>1</v>
      </c>
      <c r="F2556" s="30">
        <v>9700</v>
      </c>
      <c r="G2556" s="30">
        <f>ROUND(F2556*1.2,-2)</f>
        <v>11600</v>
      </c>
      <c r="H2556" s="30">
        <f>ROUND(F2556*1.8,-2)</f>
        <v>17500</v>
      </c>
      <c r="I2556" s="212"/>
      <c r="J2556" s="212"/>
      <c r="K2556" s="212"/>
    </row>
    <row r="2557" spans="1:67" s="13" customFormat="1">
      <c r="A2557" s="36">
        <v>2455</v>
      </c>
      <c r="B2557" s="49" t="s">
        <v>4168</v>
      </c>
      <c r="C2557" s="50" t="s">
        <v>4169</v>
      </c>
      <c r="D2557" s="49" t="s">
        <v>271</v>
      </c>
      <c r="E2557" s="51">
        <v>1</v>
      </c>
      <c r="F2557" s="30">
        <v>14300</v>
      </c>
      <c r="G2557" s="30">
        <f>ROUND(F2557*1.2,-2)</f>
        <v>17200</v>
      </c>
      <c r="H2557" s="30">
        <f>ROUND(F2557*1.8,-2)</f>
        <v>25700</v>
      </c>
      <c r="I2557" s="212"/>
      <c r="J2557" s="212"/>
      <c r="K2557" s="212"/>
    </row>
    <row r="2558" spans="1:67" s="13" customFormat="1">
      <c r="A2558" s="36">
        <v>2456</v>
      </c>
      <c r="B2558" s="49" t="s">
        <v>4170</v>
      </c>
      <c r="C2558" s="50" t="s">
        <v>4171</v>
      </c>
      <c r="D2558" s="49" t="s">
        <v>271</v>
      </c>
      <c r="E2558" s="51">
        <v>1</v>
      </c>
      <c r="F2558" s="30">
        <v>21600</v>
      </c>
      <c r="G2558" s="30">
        <f>ROUND(F2558*1.2,-2)</f>
        <v>25900</v>
      </c>
      <c r="H2558" s="30">
        <f>ROUND(F2558*1.8,-2)</f>
        <v>38900</v>
      </c>
      <c r="I2558" s="212"/>
      <c r="J2558" s="212"/>
      <c r="K2558" s="212"/>
    </row>
    <row r="2559" spans="1:67" s="13" customFormat="1">
      <c r="A2559" s="36">
        <v>2457</v>
      </c>
      <c r="B2559" s="49" t="s">
        <v>4172</v>
      </c>
      <c r="C2559" s="50" t="s">
        <v>4173</v>
      </c>
      <c r="D2559" s="49" t="s">
        <v>271</v>
      </c>
      <c r="E2559" s="51">
        <v>1</v>
      </c>
      <c r="F2559" s="30">
        <v>13600</v>
      </c>
      <c r="G2559" s="30">
        <f>ROUND(F2559*1.2,-2)</f>
        <v>16300</v>
      </c>
      <c r="H2559" s="30">
        <f>ROUND(F2559*1.8,-2)</f>
        <v>24500</v>
      </c>
      <c r="I2559" s="212"/>
      <c r="J2559" s="212"/>
      <c r="K2559" s="212"/>
    </row>
    <row r="2560" spans="1:67" s="9" customFormat="1">
      <c r="A2560" s="32"/>
      <c r="B2560" s="32"/>
      <c r="C2560" s="33" t="s">
        <v>4174</v>
      </c>
      <c r="D2560" s="32"/>
      <c r="E2560" s="34"/>
      <c r="F2560" s="34"/>
      <c r="G2560" s="35"/>
      <c r="H2560" s="35"/>
      <c r="I2560" s="212"/>
      <c r="J2560" s="212"/>
      <c r="K2560" s="212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</row>
    <row r="2561" spans="1:67" s="157" customFormat="1" ht="31">
      <c r="A2561" s="49">
        <v>2458</v>
      </c>
      <c r="B2561" s="49" t="s">
        <v>4175</v>
      </c>
      <c r="C2561" s="50" t="s">
        <v>4176</v>
      </c>
      <c r="D2561" s="49" t="s">
        <v>271</v>
      </c>
      <c r="E2561" s="51">
        <v>1</v>
      </c>
      <c r="F2561" s="51">
        <v>7600</v>
      </c>
      <c r="G2561" s="30">
        <f t="shared" ref="G2561:G2573" si="192">ROUND(F2561*1.2,-2)</f>
        <v>9100</v>
      </c>
      <c r="H2561" s="30">
        <f t="shared" ref="H2561:H2573" si="193">ROUND(F2561*1.8,-2)</f>
        <v>13700</v>
      </c>
      <c r="I2561" s="212"/>
      <c r="J2561" s="212"/>
      <c r="K2561" s="212"/>
      <c r="L2561" s="13"/>
      <c r="M2561" s="13"/>
      <c r="N2561" s="13"/>
      <c r="O2561" s="13"/>
      <c r="P2561" s="13"/>
      <c r="Q2561" s="13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</row>
    <row r="2562" spans="1:67" s="157" customFormat="1" ht="31">
      <c r="A2562" s="49">
        <v>2459</v>
      </c>
      <c r="B2562" s="49" t="s">
        <v>4177</v>
      </c>
      <c r="C2562" s="50" t="s">
        <v>4178</v>
      </c>
      <c r="D2562" s="49" t="s">
        <v>271</v>
      </c>
      <c r="E2562" s="51">
        <v>1</v>
      </c>
      <c r="F2562" s="51">
        <v>7200</v>
      </c>
      <c r="G2562" s="30">
        <f t="shared" si="192"/>
        <v>8600</v>
      </c>
      <c r="H2562" s="30">
        <f t="shared" si="193"/>
        <v>13000</v>
      </c>
      <c r="I2562" s="212"/>
      <c r="J2562" s="212"/>
      <c r="K2562" s="212"/>
      <c r="L2562" s="13"/>
      <c r="M2562" s="13"/>
      <c r="N2562" s="13"/>
      <c r="O2562" s="13"/>
      <c r="P2562" s="13"/>
      <c r="Q2562" s="13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</row>
    <row r="2563" spans="1:67" ht="31">
      <c r="A2563" s="49">
        <v>2460</v>
      </c>
      <c r="B2563" s="28" t="s">
        <v>4179</v>
      </c>
      <c r="C2563" s="29" t="s">
        <v>4180</v>
      </c>
      <c r="D2563" s="28" t="s">
        <v>271</v>
      </c>
      <c r="E2563" s="30">
        <v>1</v>
      </c>
      <c r="F2563" s="30">
        <v>4100</v>
      </c>
      <c r="G2563" s="30">
        <f t="shared" si="192"/>
        <v>4900</v>
      </c>
      <c r="H2563" s="30">
        <f t="shared" si="193"/>
        <v>7400</v>
      </c>
      <c r="I2563" s="212"/>
      <c r="J2563" s="212"/>
      <c r="K2563" s="212"/>
    </row>
    <row r="2564" spans="1:67" ht="31">
      <c r="A2564" s="49">
        <v>2461</v>
      </c>
      <c r="B2564" s="28" t="s">
        <v>4181</v>
      </c>
      <c r="C2564" s="29" t="s">
        <v>4182</v>
      </c>
      <c r="D2564" s="28" t="s">
        <v>271</v>
      </c>
      <c r="E2564" s="30">
        <v>1</v>
      </c>
      <c r="F2564" s="30">
        <v>4100</v>
      </c>
      <c r="G2564" s="30">
        <f t="shared" si="192"/>
        <v>4900</v>
      </c>
      <c r="H2564" s="30">
        <f t="shared" si="193"/>
        <v>7400</v>
      </c>
      <c r="I2564" s="212"/>
      <c r="J2564" s="212"/>
      <c r="K2564" s="212"/>
    </row>
    <row r="2565" spans="1:67" ht="31">
      <c r="A2565" s="49">
        <v>2462</v>
      </c>
      <c r="B2565" s="28" t="s">
        <v>4183</v>
      </c>
      <c r="C2565" s="29" t="s">
        <v>4184</v>
      </c>
      <c r="D2565" s="28" t="s">
        <v>271</v>
      </c>
      <c r="E2565" s="30">
        <v>1</v>
      </c>
      <c r="F2565" s="30">
        <v>4100</v>
      </c>
      <c r="G2565" s="30">
        <f t="shared" si="192"/>
        <v>4900</v>
      </c>
      <c r="H2565" s="30">
        <f t="shared" si="193"/>
        <v>7400</v>
      </c>
      <c r="I2565" s="212"/>
      <c r="J2565" s="212"/>
      <c r="K2565" s="212"/>
    </row>
    <row r="2566" spans="1:67" ht="31">
      <c r="A2566" s="49">
        <v>2463</v>
      </c>
      <c r="B2566" s="28" t="s">
        <v>4185</v>
      </c>
      <c r="C2566" s="29" t="s">
        <v>4186</v>
      </c>
      <c r="D2566" s="28" t="s">
        <v>271</v>
      </c>
      <c r="E2566" s="30">
        <v>1</v>
      </c>
      <c r="F2566" s="30">
        <v>4100</v>
      </c>
      <c r="G2566" s="30">
        <f t="shared" si="192"/>
        <v>4900</v>
      </c>
      <c r="H2566" s="30">
        <f t="shared" si="193"/>
        <v>7400</v>
      </c>
      <c r="I2566" s="212"/>
      <c r="J2566" s="212"/>
      <c r="K2566" s="212"/>
    </row>
    <row r="2567" spans="1:67" ht="31">
      <c r="A2567" s="49">
        <v>2464</v>
      </c>
      <c r="B2567" s="28" t="s">
        <v>4187</v>
      </c>
      <c r="C2567" s="29" t="s">
        <v>4188</v>
      </c>
      <c r="D2567" s="28" t="s">
        <v>271</v>
      </c>
      <c r="E2567" s="30">
        <v>1</v>
      </c>
      <c r="F2567" s="30">
        <v>5700</v>
      </c>
      <c r="G2567" s="30">
        <f t="shared" si="192"/>
        <v>6800</v>
      </c>
      <c r="H2567" s="30">
        <f t="shared" si="193"/>
        <v>10300</v>
      </c>
      <c r="I2567" s="212"/>
      <c r="J2567" s="212"/>
      <c r="K2567" s="212"/>
    </row>
    <row r="2568" spans="1:67" ht="31">
      <c r="A2568" s="49">
        <v>2465</v>
      </c>
      <c r="B2568" s="28" t="s">
        <v>4189</v>
      </c>
      <c r="C2568" s="29" t="s">
        <v>4190</v>
      </c>
      <c r="D2568" s="28" t="s">
        <v>271</v>
      </c>
      <c r="E2568" s="30">
        <v>1</v>
      </c>
      <c r="F2568" s="30">
        <v>4100</v>
      </c>
      <c r="G2568" s="30">
        <f t="shared" si="192"/>
        <v>4900</v>
      </c>
      <c r="H2568" s="30">
        <f t="shared" si="193"/>
        <v>7400</v>
      </c>
      <c r="I2568" s="212"/>
      <c r="J2568" s="212"/>
      <c r="K2568" s="212"/>
    </row>
    <row r="2569" spans="1:67" ht="31">
      <c r="A2569" s="49">
        <v>2466</v>
      </c>
      <c r="B2569" s="28" t="s">
        <v>4191</v>
      </c>
      <c r="C2569" s="29" t="s">
        <v>4192</v>
      </c>
      <c r="D2569" s="28" t="s">
        <v>271</v>
      </c>
      <c r="E2569" s="30">
        <v>1</v>
      </c>
      <c r="F2569" s="30">
        <v>4100</v>
      </c>
      <c r="G2569" s="30">
        <f t="shared" si="192"/>
        <v>4900</v>
      </c>
      <c r="H2569" s="30">
        <f t="shared" si="193"/>
        <v>7400</v>
      </c>
      <c r="I2569" s="212"/>
      <c r="J2569" s="212"/>
      <c r="K2569" s="212"/>
    </row>
    <row r="2570" spans="1:67" ht="31">
      <c r="A2570" s="49">
        <v>2467</v>
      </c>
      <c r="B2570" s="28" t="s">
        <v>4193</v>
      </c>
      <c r="C2570" s="29" t="s">
        <v>4194</v>
      </c>
      <c r="D2570" s="28" t="s">
        <v>271</v>
      </c>
      <c r="E2570" s="30">
        <v>1</v>
      </c>
      <c r="F2570" s="30">
        <v>4100</v>
      </c>
      <c r="G2570" s="30">
        <f t="shared" si="192"/>
        <v>4900</v>
      </c>
      <c r="H2570" s="30">
        <f t="shared" si="193"/>
        <v>7400</v>
      </c>
      <c r="I2570" s="212"/>
      <c r="J2570" s="212"/>
      <c r="K2570" s="212"/>
    </row>
    <row r="2571" spans="1:67" ht="31">
      <c r="A2571" s="49">
        <v>2468</v>
      </c>
      <c r="B2571" s="28" t="s">
        <v>4195</v>
      </c>
      <c r="C2571" s="29" t="s">
        <v>4196</v>
      </c>
      <c r="D2571" s="28" t="s">
        <v>271</v>
      </c>
      <c r="E2571" s="30">
        <v>1</v>
      </c>
      <c r="F2571" s="30">
        <v>4100</v>
      </c>
      <c r="G2571" s="30">
        <f t="shared" si="192"/>
        <v>4900</v>
      </c>
      <c r="H2571" s="30">
        <f t="shared" si="193"/>
        <v>7400</v>
      </c>
      <c r="I2571" s="212"/>
      <c r="J2571" s="212"/>
      <c r="K2571" s="212"/>
    </row>
    <row r="2572" spans="1:67" ht="31">
      <c r="A2572" s="49">
        <v>2469</v>
      </c>
      <c r="B2572" s="28" t="s">
        <v>4197</v>
      </c>
      <c r="C2572" s="29" t="s">
        <v>4198</v>
      </c>
      <c r="D2572" s="28" t="s">
        <v>271</v>
      </c>
      <c r="E2572" s="30">
        <v>1</v>
      </c>
      <c r="F2572" s="30">
        <v>4100</v>
      </c>
      <c r="G2572" s="30">
        <f t="shared" si="192"/>
        <v>4900</v>
      </c>
      <c r="H2572" s="30">
        <f t="shared" si="193"/>
        <v>7400</v>
      </c>
      <c r="I2572" s="212"/>
      <c r="J2572" s="212"/>
      <c r="K2572" s="212"/>
    </row>
    <row r="2573" spans="1:67" ht="31">
      <c r="A2573" s="49">
        <v>2470</v>
      </c>
      <c r="B2573" s="28" t="s">
        <v>6240</v>
      </c>
      <c r="C2573" s="29" t="s">
        <v>6212</v>
      </c>
      <c r="D2573" s="28" t="s">
        <v>271</v>
      </c>
      <c r="E2573" s="30">
        <v>1</v>
      </c>
      <c r="F2573" s="30">
        <v>4100</v>
      </c>
      <c r="G2573" s="30">
        <f t="shared" si="192"/>
        <v>4900</v>
      </c>
      <c r="H2573" s="30">
        <f t="shared" si="193"/>
        <v>7400</v>
      </c>
      <c r="I2573" s="212"/>
      <c r="J2573" s="212"/>
      <c r="K2573" s="212"/>
    </row>
    <row r="2574" spans="1:67" ht="31">
      <c r="A2574" s="49">
        <v>2471</v>
      </c>
      <c r="B2574" s="28" t="s">
        <v>6241</v>
      </c>
      <c r="C2574" s="29" t="s">
        <v>6213</v>
      </c>
      <c r="D2574" s="28" t="s">
        <v>271</v>
      </c>
      <c r="E2574" s="30">
        <v>1</v>
      </c>
      <c r="F2574" s="30">
        <v>4100</v>
      </c>
      <c r="G2574" s="30">
        <f t="shared" ref="G2574:G2605" si="194">ROUND(F2574*1.2,-2)</f>
        <v>4900</v>
      </c>
      <c r="H2574" s="30">
        <f t="shared" ref="H2574:H2605" si="195">ROUND(F2574*1.8,-2)</f>
        <v>7400</v>
      </c>
      <c r="I2574" s="212"/>
      <c r="J2574" s="212"/>
      <c r="K2574" s="212"/>
    </row>
    <row r="2575" spans="1:67" ht="31">
      <c r="A2575" s="49">
        <v>2472</v>
      </c>
      <c r="B2575" s="28" t="s">
        <v>6242</v>
      </c>
      <c r="C2575" s="29" t="s">
        <v>6214</v>
      </c>
      <c r="D2575" s="28" t="s">
        <v>271</v>
      </c>
      <c r="E2575" s="30">
        <v>1</v>
      </c>
      <c r="F2575" s="30">
        <v>4100</v>
      </c>
      <c r="G2575" s="30">
        <f t="shared" si="194"/>
        <v>4900</v>
      </c>
      <c r="H2575" s="30">
        <f t="shared" si="195"/>
        <v>7400</v>
      </c>
      <c r="I2575" s="212"/>
      <c r="J2575" s="212"/>
      <c r="K2575" s="212"/>
    </row>
    <row r="2576" spans="1:67" ht="31">
      <c r="A2576" s="49">
        <v>2473</v>
      </c>
      <c r="B2576" s="28" t="s">
        <v>6243</v>
      </c>
      <c r="C2576" s="29" t="s">
        <v>6215</v>
      </c>
      <c r="D2576" s="28" t="s">
        <v>271</v>
      </c>
      <c r="E2576" s="30">
        <v>1</v>
      </c>
      <c r="F2576" s="30">
        <v>4100</v>
      </c>
      <c r="G2576" s="30">
        <f t="shared" si="194"/>
        <v>4900</v>
      </c>
      <c r="H2576" s="30">
        <f t="shared" si="195"/>
        <v>7400</v>
      </c>
      <c r="I2576" s="212"/>
      <c r="J2576" s="212"/>
      <c r="K2576" s="212"/>
    </row>
    <row r="2577" spans="1:11" ht="31">
      <c r="A2577" s="49">
        <v>2474</v>
      </c>
      <c r="B2577" s="28" t="s">
        <v>6244</v>
      </c>
      <c r="C2577" s="29" t="s">
        <v>6216</v>
      </c>
      <c r="D2577" s="28" t="s">
        <v>271</v>
      </c>
      <c r="E2577" s="30">
        <v>1</v>
      </c>
      <c r="F2577" s="30">
        <v>4100</v>
      </c>
      <c r="G2577" s="30">
        <f t="shared" si="194"/>
        <v>4900</v>
      </c>
      <c r="H2577" s="30">
        <f t="shared" si="195"/>
        <v>7400</v>
      </c>
      <c r="I2577" s="212"/>
      <c r="J2577" s="212"/>
      <c r="K2577" s="212"/>
    </row>
    <row r="2578" spans="1:11" ht="31">
      <c r="A2578" s="49">
        <v>2475</v>
      </c>
      <c r="B2578" s="28" t="s">
        <v>6245</v>
      </c>
      <c r="C2578" s="29" t="s">
        <v>6217</v>
      </c>
      <c r="D2578" s="28" t="s">
        <v>271</v>
      </c>
      <c r="E2578" s="30">
        <v>1</v>
      </c>
      <c r="F2578" s="30">
        <v>4100</v>
      </c>
      <c r="G2578" s="30">
        <f t="shared" si="194"/>
        <v>4900</v>
      </c>
      <c r="H2578" s="30">
        <f t="shared" si="195"/>
        <v>7400</v>
      </c>
      <c r="I2578" s="212"/>
      <c r="J2578" s="212"/>
      <c r="K2578" s="212"/>
    </row>
    <row r="2579" spans="1:11" ht="31">
      <c r="A2579" s="49">
        <v>2476</v>
      </c>
      <c r="B2579" s="28" t="s">
        <v>6246</v>
      </c>
      <c r="C2579" s="29" t="s">
        <v>6218</v>
      </c>
      <c r="D2579" s="28" t="s">
        <v>271</v>
      </c>
      <c r="E2579" s="30">
        <v>1</v>
      </c>
      <c r="F2579" s="30">
        <v>4100</v>
      </c>
      <c r="G2579" s="30">
        <f t="shared" si="194"/>
        <v>4900</v>
      </c>
      <c r="H2579" s="30">
        <f t="shared" si="195"/>
        <v>7400</v>
      </c>
      <c r="I2579" s="212"/>
      <c r="J2579" s="212"/>
      <c r="K2579" s="212"/>
    </row>
    <row r="2580" spans="1:11" ht="31">
      <c r="A2580" s="49">
        <v>2477</v>
      </c>
      <c r="B2580" s="28" t="s">
        <v>6247</v>
      </c>
      <c r="C2580" s="29" t="s">
        <v>6219</v>
      </c>
      <c r="D2580" s="28" t="s">
        <v>271</v>
      </c>
      <c r="E2580" s="30">
        <v>1</v>
      </c>
      <c r="F2580" s="30">
        <v>4100</v>
      </c>
      <c r="G2580" s="30">
        <f t="shared" si="194"/>
        <v>4900</v>
      </c>
      <c r="H2580" s="30">
        <f t="shared" si="195"/>
        <v>7400</v>
      </c>
      <c r="I2580" s="212"/>
      <c r="J2580" s="212"/>
      <c r="K2580" s="212"/>
    </row>
    <row r="2581" spans="1:11" ht="31">
      <c r="A2581" s="49">
        <v>2478</v>
      </c>
      <c r="B2581" s="28" t="s">
        <v>6248</v>
      </c>
      <c r="C2581" s="29" t="s">
        <v>6220</v>
      </c>
      <c r="D2581" s="28" t="s">
        <v>271</v>
      </c>
      <c r="E2581" s="30">
        <v>1</v>
      </c>
      <c r="F2581" s="30">
        <v>4100</v>
      </c>
      <c r="G2581" s="30">
        <f t="shared" si="194"/>
        <v>4900</v>
      </c>
      <c r="H2581" s="30">
        <f t="shared" si="195"/>
        <v>7400</v>
      </c>
      <c r="I2581" s="212"/>
      <c r="J2581" s="212"/>
      <c r="K2581" s="212"/>
    </row>
    <row r="2582" spans="1:11" ht="31">
      <c r="A2582" s="49">
        <v>2479</v>
      </c>
      <c r="B2582" s="28" t="s">
        <v>6249</v>
      </c>
      <c r="C2582" s="29" t="s">
        <v>6221</v>
      </c>
      <c r="D2582" s="28" t="s">
        <v>271</v>
      </c>
      <c r="E2582" s="30">
        <v>1</v>
      </c>
      <c r="F2582" s="30">
        <v>4100</v>
      </c>
      <c r="G2582" s="30">
        <f t="shared" si="194"/>
        <v>4900</v>
      </c>
      <c r="H2582" s="30">
        <f t="shared" si="195"/>
        <v>7400</v>
      </c>
      <c r="I2582" s="212"/>
      <c r="J2582" s="212"/>
      <c r="K2582" s="212"/>
    </row>
    <row r="2583" spans="1:11" ht="31">
      <c r="A2583" s="49">
        <v>2480</v>
      </c>
      <c r="B2583" s="28" t="s">
        <v>6250</v>
      </c>
      <c r="C2583" s="29" t="s">
        <v>6222</v>
      </c>
      <c r="D2583" s="28" t="s">
        <v>271</v>
      </c>
      <c r="E2583" s="30">
        <v>1</v>
      </c>
      <c r="F2583" s="30">
        <v>4100</v>
      </c>
      <c r="G2583" s="30">
        <f t="shared" si="194"/>
        <v>4900</v>
      </c>
      <c r="H2583" s="30">
        <f t="shared" si="195"/>
        <v>7400</v>
      </c>
      <c r="I2583" s="212"/>
      <c r="J2583" s="212"/>
      <c r="K2583" s="212"/>
    </row>
    <row r="2584" spans="1:11" ht="31">
      <c r="A2584" s="49">
        <v>2481</v>
      </c>
      <c r="B2584" s="28" t="s">
        <v>6251</v>
      </c>
      <c r="C2584" s="29" t="s">
        <v>6223</v>
      </c>
      <c r="D2584" s="28" t="s">
        <v>271</v>
      </c>
      <c r="E2584" s="30">
        <v>1</v>
      </c>
      <c r="F2584" s="30">
        <v>4100</v>
      </c>
      <c r="G2584" s="30">
        <f t="shared" si="194"/>
        <v>4900</v>
      </c>
      <c r="H2584" s="30">
        <f t="shared" si="195"/>
        <v>7400</v>
      </c>
      <c r="I2584" s="212"/>
      <c r="J2584" s="212"/>
      <c r="K2584" s="212"/>
    </row>
    <row r="2585" spans="1:11" ht="31">
      <c r="A2585" s="49">
        <v>2482</v>
      </c>
      <c r="B2585" s="28" t="s">
        <v>6252</v>
      </c>
      <c r="C2585" s="29" t="s">
        <v>6224</v>
      </c>
      <c r="D2585" s="28" t="s">
        <v>271</v>
      </c>
      <c r="E2585" s="30">
        <v>1</v>
      </c>
      <c r="F2585" s="30">
        <v>4100</v>
      </c>
      <c r="G2585" s="30">
        <f t="shared" si="194"/>
        <v>4900</v>
      </c>
      <c r="H2585" s="30">
        <f t="shared" si="195"/>
        <v>7400</v>
      </c>
      <c r="I2585" s="212"/>
      <c r="J2585" s="212"/>
      <c r="K2585" s="212"/>
    </row>
    <row r="2586" spans="1:11" ht="31">
      <c r="A2586" s="49">
        <v>2483</v>
      </c>
      <c r="B2586" s="28" t="s">
        <v>6253</v>
      </c>
      <c r="C2586" s="29" t="s">
        <v>6225</v>
      </c>
      <c r="D2586" s="28" t="s">
        <v>271</v>
      </c>
      <c r="E2586" s="30">
        <v>1</v>
      </c>
      <c r="F2586" s="30">
        <v>4100</v>
      </c>
      <c r="G2586" s="30">
        <f t="shared" si="194"/>
        <v>4900</v>
      </c>
      <c r="H2586" s="30">
        <f t="shared" si="195"/>
        <v>7400</v>
      </c>
      <c r="I2586" s="212"/>
      <c r="J2586" s="212"/>
      <c r="K2586" s="212"/>
    </row>
    <row r="2587" spans="1:11" ht="31">
      <c r="A2587" s="49">
        <v>2484</v>
      </c>
      <c r="B2587" s="28" t="s">
        <v>6254</v>
      </c>
      <c r="C2587" s="29" t="s">
        <v>6226</v>
      </c>
      <c r="D2587" s="28" t="s">
        <v>271</v>
      </c>
      <c r="E2587" s="30">
        <v>1</v>
      </c>
      <c r="F2587" s="30">
        <v>4100</v>
      </c>
      <c r="G2587" s="30">
        <f t="shared" si="194"/>
        <v>4900</v>
      </c>
      <c r="H2587" s="30">
        <f t="shared" si="195"/>
        <v>7400</v>
      </c>
      <c r="I2587" s="212"/>
      <c r="J2587" s="212"/>
      <c r="K2587" s="212"/>
    </row>
    <row r="2588" spans="1:11" ht="31">
      <c r="A2588" s="49">
        <v>2485</v>
      </c>
      <c r="B2588" s="28" t="s">
        <v>6255</v>
      </c>
      <c r="C2588" s="29" t="s">
        <v>6227</v>
      </c>
      <c r="D2588" s="28" t="s">
        <v>271</v>
      </c>
      <c r="E2588" s="30">
        <v>1</v>
      </c>
      <c r="F2588" s="30">
        <v>4100</v>
      </c>
      <c r="G2588" s="30">
        <f t="shared" si="194"/>
        <v>4900</v>
      </c>
      <c r="H2588" s="30">
        <f t="shared" si="195"/>
        <v>7400</v>
      </c>
      <c r="I2588" s="212"/>
      <c r="J2588" s="212"/>
      <c r="K2588" s="212"/>
    </row>
    <row r="2589" spans="1:11" ht="31">
      <c r="A2589" s="49">
        <v>2486</v>
      </c>
      <c r="B2589" s="28" t="s">
        <v>6256</v>
      </c>
      <c r="C2589" s="29" t="s">
        <v>6228</v>
      </c>
      <c r="D2589" s="28" t="s">
        <v>271</v>
      </c>
      <c r="E2589" s="30">
        <v>1</v>
      </c>
      <c r="F2589" s="30">
        <v>4100</v>
      </c>
      <c r="G2589" s="30">
        <f t="shared" si="194"/>
        <v>4900</v>
      </c>
      <c r="H2589" s="30">
        <f t="shared" si="195"/>
        <v>7400</v>
      </c>
      <c r="I2589" s="212"/>
      <c r="J2589" s="212"/>
      <c r="K2589" s="212"/>
    </row>
    <row r="2590" spans="1:11" ht="31">
      <c r="A2590" s="49">
        <v>2487</v>
      </c>
      <c r="B2590" s="28" t="s">
        <v>6257</v>
      </c>
      <c r="C2590" s="29" t="s">
        <v>6229</v>
      </c>
      <c r="D2590" s="28" t="s">
        <v>271</v>
      </c>
      <c r="E2590" s="30">
        <v>1</v>
      </c>
      <c r="F2590" s="30">
        <v>4100</v>
      </c>
      <c r="G2590" s="30">
        <f t="shared" si="194"/>
        <v>4900</v>
      </c>
      <c r="H2590" s="30">
        <f t="shared" si="195"/>
        <v>7400</v>
      </c>
      <c r="I2590" s="212"/>
      <c r="J2590" s="212"/>
      <c r="K2590" s="212"/>
    </row>
    <row r="2591" spans="1:11" ht="31">
      <c r="A2591" s="49">
        <v>2488</v>
      </c>
      <c r="B2591" s="28" t="s">
        <v>6258</v>
      </c>
      <c r="C2591" s="29" t="s">
        <v>6230</v>
      </c>
      <c r="D2591" s="28" t="s">
        <v>271</v>
      </c>
      <c r="E2591" s="30">
        <v>1</v>
      </c>
      <c r="F2591" s="30">
        <v>4100</v>
      </c>
      <c r="G2591" s="30">
        <f t="shared" si="194"/>
        <v>4900</v>
      </c>
      <c r="H2591" s="30">
        <f t="shared" si="195"/>
        <v>7400</v>
      </c>
      <c r="I2591" s="212"/>
      <c r="J2591" s="212"/>
      <c r="K2591" s="212"/>
    </row>
    <row r="2592" spans="1:11" ht="31">
      <c r="A2592" s="49">
        <v>2489</v>
      </c>
      <c r="B2592" s="28" t="s">
        <v>6259</v>
      </c>
      <c r="C2592" s="29" t="s">
        <v>6231</v>
      </c>
      <c r="D2592" s="28" t="s">
        <v>271</v>
      </c>
      <c r="E2592" s="30">
        <v>1</v>
      </c>
      <c r="F2592" s="30">
        <v>4100</v>
      </c>
      <c r="G2592" s="30">
        <f t="shared" si="194"/>
        <v>4900</v>
      </c>
      <c r="H2592" s="30">
        <f t="shared" si="195"/>
        <v>7400</v>
      </c>
      <c r="I2592" s="212"/>
      <c r="J2592" s="212"/>
      <c r="K2592" s="212"/>
    </row>
    <row r="2593" spans="1:67" ht="31">
      <c r="A2593" s="49">
        <v>2490</v>
      </c>
      <c r="B2593" s="28" t="s">
        <v>6260</v>
      </c>
      <c r="C2593" s="29" t="s">
        <v>6232</v>
      </c>
      <c r="D2593" s="28" t="s">
        <v>271</v>
      </c>
      <c r="E2593" s="30">
        <v>1</v>
      </c>
      <c r="F2593" s="30">
        <v>4100</v>
      </c>
      <c r="G2593" s="30">
        <f t="shared" si="194"/>
        <v>4900</v>
      </c>
      <c r="H2593" s="30">
        <f t="shared" si="195"/>
        <v>7400</v>
      </c>
      <c r="I2593" s="212"/>
      <c r="J2593" s="212"/>
      <c r="K2593" s="212"/>
    </row>
    <row r="2594" spans="1:67" ht="31">
      <c r="A2594" s="49">
        <v>2491</v>
      </c>
      <c r="B2594" s="28" t="s">
        <v>6261</v>
      </c>
      <c r="C2594" s="29" t="s">
        <v>6233</v>
      </c>
      <c r="D2594" s="28" t="s">
        <v>271</v>
      </c>
      <c r="E2594" s="30">
        <v>1</v>
      </c>
      <c r="F2594" s="30">
        <v>4100</v>
      </c>
      <c r="G2594" s="30">
        <f t="shared" si="194"/>
        <v>4900</v>
      </c>
      <c r="H2594" s="30">
        <f t="shared" si="195"/>
        <v>7400</v>
      </c>
      <c r="I2594" s="212"/>
      <c r="J2594" s="212"/>
      <c r="K2594" s="212"/>
    </row>
    <row r="2595" spans="1:67" ht="46.5">
      <c r="A2595" s="49">
        <v>2492</v>
      </c>
      <c r="B2595" s="28" t="s">
        <v>6262</v>
      </c>
      <c r="C2595" s="29" t="s">
        <v>6234</v>
      </c>
      <c r="D2595" s="28" t="s">
        <v>271</v>
      </c>
      <c r="E2595" s="30">
        <v>1</v>
      </c>
      <c r="F2595" s="30">
        <v>4100</v>
      </c>
      <c r="G2595" s="30">
        <f t="shared" si="194"/>
        <v>4900</v>
      </c>
      <c r="H2595" s="30">
        <f t="shared" si="195"/>
        <v>7400</v>
      </c>
      <c r="I2595" s="212"/>
      <c r="J2595" s="212"/>
      <c r="K2595" s="212"/>
    </row>
    <row r="2596" spans="1:67" ht="31">
      <c r="A2596" s="49">
        <v>2493</v>
      </c>
      <c r="B2596" s="28" t="s">
        <v>6263</v>
      </c>
      <c r="C2596" s="29" t="s">
        <v>6235</v>
      </c>
      <c r="D2596" s="28" t="s">
        <v>271</v>
      </c>
      <c r="E2596" s="30">
        <v>1</v>
      </c>
      <c r="F2596" s="30">
        <v>4100</v>
      </c>
      <c r="G2596" s="30">
        <f t="shared" si="194"/>
        <v>4900</v>
      </c>
      <c r="H2596" s="30">
        <f t="shared" si="195"/>
        <v>7400</v>
      </c>
      <c r="I2596" s="212"/>
      <c r="J2596" s="212"/>
      <c r="K2596" s="212"/>
    </row>
    <row r="2597" spans="1:67" ht="31">
      <c r="A2597" s="49">
        <v>2494</v>
      </c>
      <c r="B2597" s="28" t="s">
        <v>6264</v>
      </c>
      <c r="C2597" s="29" t="s">
        <v>6236</v>
      </c>
      <c r="D2597" s="28" t="s">
        <v>271</v>
      </c>
      <c r="E2597" s="30">
        <v>1</v>
      </c>
      <c r="F2597" s="30">
        <v>4100</v>
      </c>
      <c r="G2597" s="30">
        <f t="shared" si="194"/>
        <v>4900</v>
      </c>
      <c r="H2597" s="30">
        <f t="shared" si="195"/>
        <v>7400</v>
      </c>
      <c r="I2597" s="212"/>
      <c r="J2597" s="212"/>
      <c r="K2597" s="212"/>
    </row>
    <row r="2598" spans="1:67" ht="31">
      <c r="A2598" s="49">
        <v>2495</v>
      </c>
      <c r="B2598" s="28" t="s">
        <v>6265</v>
      </c>
      <c r="C2598" s="29" t="s">
        <v>6237</v>
      </c>
      <c r="D2598" s="28" t="s">
        <v>271</v>
      </c>
      <c r="E2598" s="30">
        <v>1</v>
      </c>
      <c r="F2598" s="30">
        <v>4100</v>
      </c>
      <c r="G2598" s="30">
        <f t="shared" si="194"/>
        <v>4900</v>
      </c>
      <c r="H2598" s="30">
        <f t="shared" si="195"/>
        <v>7400</v>
      </c>
      <c r="I2598" s="212"/>
      <c r="J2598" s="212"/>
      <c r="K2598" s="212"/>
    </row>
    <row r="2599" spans="1:67" ht="31">
      <c r="A2599" s="49">
        <v>2496</v>
      </c>
      <c r="B2599" s="28" t="s">
        <v>6266</v>
      </c>
      <c r="C2599" s="29" t="s">
        <v>6238</v>
      </c>
      <c r="D2599" s="28" t="s">
        <v>271</v>
      </c>
      <c r="E2599" s="30">
        <v>1</v>
      </c>
      <c r="F2599" s="30">
        <v>4100</v>
      </c>
      <c r="G2599" s="30">
        <f t="shared" si="194"/>
        <v>4900</v>
      </c>
      <c r="H2599" s="30">
        <f t="shared" si="195"/>
        <v>7400</v>
      </c>
      <c r="I2599" s="212"/>
      <c r="J2599" s="212"/>
      <c r="K2599" s="212"/>
    </row>
    <row r="2600" spans="1:67" ht="31">
      <c r="A2600" s="49">
        <v>2497</v>
      </c>
      <c r="B2600" s="28" t="s">
        <v>6267</v>
      </c>
      <c r="C2600" s="29" t="s">
        <v>6239</v>
      </c>
      <c r="D2600" s="28" t="s">
        <v>271</v>
      </c>
      <c r="E2600" s="30">
        <v>1</v>
      </c>
      <c r="F2600" s="30">
        <v>4100</v>
      </c>
      <c r="G2600" s="30">
        <f t="shared" si="194"/>
        <v>4900</v>
      </c>
      <c r="H2600" s="30">
        <f t="shared" si="195"/>
        <v>7400</v>
      </c>
      <c r="I2600" s="212"/>
      <c r="J2600" s="212"/>
      <c r="K2600" s="212"/>
    </row>
    <row r="2601" spans="1:67" ht="31">
      <c r="A2601" s="49">
        <v>2498</v>
      </c>
      <c r="B2601" s="28" t="s">
        <v>6147</v>
      </c>
      <c r="C2601" s="29" t="s">
        <v>6339</v>
      </c>
      <c r="D2601" s="28" t="s">
        <v>271</v>
      </c>
      <c r="E2601" s="30">
        <v>1</v>
      </c>
      <c r="F2601" s="30">
        <v>12800</v>
      </c>
      <c r="G2601" s="30">
        <f t="shared" si="194"/>
        <v>15400</v>
      </c>
      <c r="H2601" s="30">
        <f t="shared" si="195"/>
        <v>23000</v>
      </c>
      <c r="I2601" s="212"/>
      <c r="J2601" s="212"/>
      <c r="K2601" s="212"/>
    </row>
    <row r="2602" spans="1:67" ht="31">
      <c r="A2602" s="49">
        <v>2499</v>
      </c>
      <c r="B2602" s="28" t="s">
        <v>6202</v>
      </c>
      <c r="C2602" s="29" t="s">
        <v>6206</v>
      </c>
      <c r="D2602" s="28" t="s">
        <v>271</v>
      </c>
      <c r="E2602" s="30">
        <v>1</v>
      </c>
      <c r="F2602" s="30">
        <v>17200</v>
      </c>
      <c r="G2602" s="30">
        <f t="shared" si="194"/>
        <v>20600</v>
      </c>
      <c r="H2602" s="30">
        <f t="shared" si="195"/>
        <v>31000</v>
      </c>
      <c r="I2602" s="212"/>
      <c r="J2602" s="212"/>
      <c r="K2602" s="212"/>
    </row>
    <row r="2603" spans="1:67" ht="31">
      <c r="A2603" s="49">
        <v>2500</v>
      </c>
      <c r="B2603" s="28" t="s">
        <v>6203</v>
      </c>
      <c r="C2603" s="29" t="s">
        <v>6207</v>
      </c>
      <c r="D2603" s="28" t="s">
        <v>271</v>
      </c>
      <c r="E2603" s="30">
        <v>1</v>
      </c>
      <c r="F2603" s="30">
        <v>21700</v>
      </c>
      <c r="G2603" s="30">
        <f t="shared" si="194"/>
        <v>26000</v>
      </c>
      <c r="H2603" s="30">
        <f t="shared" si="195"/>
        <v>39100</v>
      </c>
      <c r="I2603" s="212"/>
      <c r="J2603" s="212"/>
      <c r="K2603" s="212"/>
    </row>
    <row r="2604" spans="1:67" ht="31">
      <c r="A2604" s="49">
        <v>2501</v>
      </c>
      <c r="B2604" s="28" t="s">
        <v>6204</v>
      </c>
      <c r="C2604" s="29" t="s">
        <v>6208</v>
      </c>
      <c r="D2604" s="28" t="s">
        <v>271</v>
      </c>
      <c r="E2604" s="30">
        <v>1</v>
      </c>
      <c r="F2604" s="30">
        <v>26600</v>
      </c>
      <c r="G2604" s="30">
        <f t="shared" si="194"/>
        <v>31900</v>
      </c>
      <c r="H2604" s="30">
        <f t="shared" si="195"/>
        <v>47900</v>
      </c>
      <c r="I2604" s="212"/>
      <c r="J2604" s="212"/>
      <c r="K2604" s="212"/>
    </row>
    <row r="2605" spans="1:67" ht="31">
      <c r="A2605" s="49">
        <v>2502</v>
      </c>
      <c r="B2605" s="28" t="s">
        <v>6205</v>
      </c>
      <c r="C2605" s="29" t="s">
        <v>6209</v>
      </c>
      <c r="D2605" s="28" t="s">
        <v>271</v>
      </c>
      <c r="E2605" s="30">
        <v>1</v>
      </c>
      <c r="F2605" s="30">
        <v>31400</v>
      </c>
      <c r="G2605" s="30">
        <f t="shared" si="194"/>
        <v>37700</v>
      </c>
      <c r="H2605" s="30">
        <f t="shared" si="195"/>
        <v>56500</v>
      </c>
      <c r="I2605" s="212"/>
      <c r="J2605" s="212"/>
      <c r="K2605" s="212"/>
    </row>
    <row r="2606" spans="1:67" s="9" customFormat="1">
      <c r="A2606" s="32"/>
      <c r="B2606" s="32"/>
      <c r="C2606" s="33" t="s">
        <v>4199</v>
      </c>
      <c r="D2606" s="32"/>
      <c r="E2606" s="34"/>
      <c r="F2606" s="34"/>
      <c r="G2606" s="35"/>
      <c r="H2606" s="35"/>
      <c r="I2606" s="212"/>
      <c r="J2606" s="212"/>
      <c r="K2606" s="212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</row>
    <row r="2607" spans="1:67" s="157" customFormat="1">
      <c r="A2607" s="49">
        <v>2503</v>
      </c>
      <c r="B2607" s="49" t="s">
        <v>4200</v>
      </c>
      <c r="C2607" s="50" t="s">
        <v>4201</v>
      </c>
      <c r="D2607" s="49" t="s">
        <v>271</v>
      </c>
      <c r="E2607" s="51">
        <v>1</v>
      </c>
      <c r="F2607" s="51">
        <v>3000</v>
      </c>
      <c r="G2607" s="30">
        <f t="shared" ref="G2607:G2621" si="196">ROUND(F2607*1.2,-2)</f>
        <v>3600</v>
      </c>
      <c r="H2607" s="30">
        <f t="shared" ref="H2607:H2621" si="197">ROUND(F2607*1.8,-2)</f>
        <v>5400</v>
      </c>
      <c r="I2607" s="212"/>
      <c r="J2607" s="212"/>
      <c r="K2607" s="212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</row>
    <row r="2608" spans="1:67">
      <c r="A2608" s="49">
        <v>2504</v>
      </c>
      <c r="B2608" s="28" t="s">
        <v>4202</v>
      </c>
      <c r="C2608" s="29" t="s">
        <v>4203</v>
      </c>
      <c r="D2608" s="28" t="s">
        <v>271</v>
      </c>
      <c r="E2608" s="30">
        <v>1</v>
      </c>
      <c r="F2608" s="30">
        <v>4400</v>
      </c>
      <c r="G2608" s="30">
        <f t="shared" si="196"/>
        <v>5300</v>
      </c>
      <c r="H2608" s="30">
        <f t="shared" si="197"/>
        <v>7900</v>
      </c>
      <c r="I2608" s="212"/>
      <c r="J2608" s="212"/>
      <c r="K2608" s="212"/>
    </row>
    <row r="2609" spans="1:67">
      <c r="A2609" s="49">
        <v>2505</v>
      </c>
      <c r="B2609" s="28" t="s">
        <v>4204</v>
      </c>
      <c r="C2609" s="29" t="s">
        <v>4205</v>
      </c>
      <c r="D2609" s="28" t="s">
        <v>271</v>
      </c>
      <c r="E2609" s="30">
        <v>1</v>
      </c>
      <c r="F2609" s="30">
        <v>2300</v>
      </c>
      <c r="G2609" s="30">
        <f t="shared" si="196"/>
        <v>2800</v>
      </c>
      <c r="H2609" s="30">
        <f t="shared" si="197"/>
        <v>4100</v>
      </c>
      <c r="I2609" s="212"/>
      <c r="J2609" s="212"/>
      <c r="K2609" s="212"/>
    </row>
    <row r="2610" spans="1:67" s="157" customFormat="1">
      <c r="A2610" s="49">
        <v>2506</v>
      </c>
      <c r="B2610" s="49" t="s">
        <v>4206</v>
      </c>
      <c r="C2610" s="50" t="s">
        <v>4207</v>
      </c>
      <c r="D2610" s="49" t="s">
        <v>271</v>
      </c>
      <c r="E2610" s="51">
        <v>1</v>
      </c>
      <c r="F2610" s="51">
        <v>2700</v>
      </c>
      <c r="G2610" s="30">
        <f t="shared" si="196"/>
        <v>3200</v>
      </c>
      <c r="H2610" s="30">
        <f t="shared" si="197"/>
        <v>4900</v>
      </c>
      <c r="I2610" s="212"/>
      <c r="J2610" s="212"/>
      <c r="K2610" s="212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</row>
    <row r="2611" spans="1:67" s="13" customFormat="1" ht="31">
      <c r="A2611" s="49">
        <v>2507</v>
      </c>
      <c r="B2611" s="49" t="s">
        <v>4208</v>
      </c>
      <c r="C2611" s="50" t="s">
        <v>4209</v>
      </c>
      <c r="D2611" s="49" t="s">
        <v>271</v>
      </c>
      <c r="E2611" s="51">
        <v>1</v>
      </c>
      <c r="F2611" s="51">
        <v>5700</v>
      </c>
      <c r="G2611" s="30">
        <f t="shared" si="196"/>
        <v>6800</v>
      </c>
      <c r="H2611" s="30">
        <f t="shared" si="197"/>
        <v>10300</v>
      </c>
      <c r="I2611" s="212"/>
      <c r="J2611" s="212"/>
      <c r="K2611" s="212"/>
    </row>
    <row r="2612" spans="1:67" s="149" customFormat="1" ht="31">
      <c r="A2612" s="49">
        <v>2508</v>
      </c>
      <c r="B2612" s="28" t="s">
        <v>4210</v>
      </c>
      <c r="C2612" s="29" t="s">
        <v>4211</v>
      </c>
      <c r="D2612" s="28" t="s">
        <v>271</v>
      </c>
      <c r="E2612" s="30">
        <v>1</v>
      </c>
      <c r="F2612" s="30">
        <v>3100</v>
      </c>
      <c r="G2612" s="30">
        <f t="shared" si="196"/>
        <v>3700</v>
      </c>
      <c r="H2612" s="30">
        <f t="shared" si="197"/>
        <v>5600</v>
      </c>
      <c r="I2612" s="212"/>
      <c r="J2612" s="212"/>
      <c r="K2612" s="212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</row>
    <row r="2613" spans="1:67" s="157" customFormat="1">
      <c r="A2613" s="49">
        <v>2509</v>
      </c>
      <c r="B2613" s="49" t="s">
        <v>4212</v>
      </c>
      <c r="C2613" s="50" t="s">
        <v>4213</v>
      </c>
      <c r="D2613" s="49" t="s">
        <v>271</v>
      </c>
      <c r="E2613" s="51">
        <v>1</v>
      </c>
      <c r="F2613" s="51">
        <v>2800</v>
      </c>
      <c r="G2613" s="30">
        <f t="shared" si="196"/>
        <v>3400</v>
      </c>
      <c r="H2613" s="30">
        <f t="shared" si="197"/>
        <v>5000</v>
      </c>
      <c r="I2613" s="212"/>
      <c r="J2613" s="212"/>
      <c r="K2613" s="212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</row>
    <row r="2614" spans="1:67" s="157" customFormat="1">
      <c r="A2614" s="49">
        <v>2510</v>
      </c>
      <c r="B2614" s="49" t="s">
        <v>4214</v>
      </c>
      <c r="C2614" s="50" t="s">
        <v>4215</v>
      </c>
      <c r="D2614" s="49" t="s">
        <v>271</v>
      </c>
      <c r="E2614" s="51">
        <v>1</v>
      </c>
      <c r="F2614" s="51">
        <v>2800</v>
      </c>
      <c r="G2614" s="30">
        <f t="shared" si="196"/>
        <v>3400</v>
      </c>
      <c r="H2614" s="30">
        <f t="shared" si="197"/>
        <v>5000</v>
      </c>
      <c r="I2614" s="212"/>
      <c r="J2614" s="212"/>
      <c r="K2614" s="212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</row>
    <row r="2615" spans="1:67" s="149" customFormat="1" ht="46.5">
      <c r="A2615" s="49">
        <v>2511</v>
      </c>
      <c r="B2615" s="28" t="s">
        <v>4216</v>
      </c>
      <c r="C2615" s="29" t="s">
        <v>4217</v>
      </c>
      <c r="D2615" s="28" t="s">
        <v>271</v>
      </c>
      <c r="E2615" s="30">
        <v>1</v>
      </c>
      <c r="F2615" s="30">
        <v>2800</v>
      </c>
      <c r="G2615" s="30">
        <f t="shared" si="196"/>
        <v>3400</v>
      </c>
      <c r="H2615" s="30">
        <f t="shared" si="197"/>
        <v>5000</v>
      </c>
      <c r="I2615" s="212"/>
      <c r="J2615" s="212"/>
      <c r="K2615" s="212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</row>
    <row r="2616" spans="1:67" ht="31">
      <c r="A2616" s="49">
        <v>2512</v>
      </c>
      <c r="B2616" s="28" t="s">
        <v>4218</v>
      </c>
      <c r="C2616" s="29" t="s">
        <v>4219</v>
      </c>
      <c r="D2616" s="28" t="s">
        <v>271</v>
      </c>
      <c r="E2616" s="30">
        <v>1</v>
      </c>
      <c r="F2616" s="30">
        <v>5700</v>
      </c>
      <c r="G2616" s="30">
        <f t="shared" si="196"/>
        <v>6800</v>
      </c>
      <c r="H2616" s="30">
        <f t="shared" si="197"/>
        <v>10300</v>
      </c>
      <c r="I2616" s="212"/>
      <c r="J2616" s="212"/>
      <c r="K2616" s="212"/>
    </row>
    <row r="2617" spans="1:67" ht="46.5">
      <c r="A2617" s="49">
        <v>2513</v>
      </c>
      <c r="B2617" s="28" t="s">
        <v>4220</v>
      </c>
      <c r="C2617" s="29" t="s">
        <v>4221</v>
      </c>
      <c r="D2617" s="28" t="s">
        <v>271</v>
      </c>
      <c r="E2617" s="30">
        <v>1</v>
      </c>
      <c r="F2617" s="30">
        <v>5700</v>
      </c>
      <c r="G2617" s="30">
        <f t="shared" si="196"/>
        <v>6800</v>
      </c>
      <c r="H2617" s="30">
        <f t="shared" si="197"/>
        <v>10300</v>
      </c>
      <c r="I2617" s="212"/>
      <c r="J2617" s="212"/>
      <c r="K2617" s="212"/>
    </row>
    <row r="2618" spans="1:67" s="149" customFormat="1">
      <c r="A2618" s="49">
        <v>2514</v>
      </c>
      <c r="B2618" s="28" t="s">
        <v>4222</v>
      </c>
      <c r="C2618" s="29" t="s">
        <v>4223</v>
      </c>
      <c r="D2618" s="28" t="s">
        <v>271</v>
      </c>
      <c r="E2618" s="30">
        <v>1</v>
      </c>
      <c r="F2618" s="30">
        <v>2900</v>
      </c>
      <c r="G2618" s="30">
        <f t="shared" si="196"/>
        <v>3500</v>
      </c>
      <c r="H2618" s="30">
        <f t="shared" si="197"/>
        <v>5200</v>
      </c>
      <c r="I2618" s="212"/>
      <c r="J2618" s="212"/>
      <c r="K2618" s="212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</row>
    <row r="2619" spans="1:67">
      <c r="A2619" s="49">
        <v>2515</v>
      </c>
      <c r="B2619" s="28" t="s">
        <v>4224</v>
      </c>
      <c r="C2619" s="29" t="s">
        <v>4225</v>
      </c>
      <c r="D2619" s="28" t="s">
        <v>271</v>
      </c>
      <c r="E2619" s="30">
        <v>1</v>
      </c>
      <c r="F2619" s="30">
        <v>5700</v>
      </c>
      <c r="G2619" s="30">
        <f t="shared" si="196"/>
        <v>6800</v>
      </c>
      <c r="H2619" s="30">
        <f t="shared" si="197"/>
        <v>10300</v>
      </c>
      <c r="I2619" s="212"/>
      <c r="J2619" s="212"/>
      <c r="K2619" s="212"/>
    </row>
    <row r="2620" spans="1:67" ht="31">
      <c r="A2620" s="49">
        <v>2516</v>
      </c>
      <c r="B2620" s="28" t="s">
        <v>6145</v>
      </c>
      <c r="C2620" s="29" t="s">
        <v>6144</v>
      </c>
      <c r="D2620" s="28" t="s">
        <v>271</v>
      </c>
      <c r="E2620" s="30">
        <v>1</v>
      </c>
      <c r="F2620" s="30">
        <v>5700</v>
      </c>
      <c r="G2620" s="30">
        <f t="shared" si="196"/>
        <v>6800</v>
      </c>
      <c r="H2620" s="30">
        <f t="shared" si="197"/>
        <v>10300</v>
      </c>
      <c r="I2620" s="212"/>
      <c r="J2620" s="212"/>
      <c r="K2620" s="212"/>
    </row>
    <row r="2621" spans="1:67" ht="46.5">
      <c r="A2621" s="49">
        <v>2517</v>
      </c>
      <c r="B2621" s="28" t="s">
        <v>6146</v>
      </c>
      <c r="C2621" s="29" t="s">
        <v>6198</v>
      </c>
      <c r="D2621" s="28" t="s">
        <v>271</v>
      </c>
      <c r="E2621" s="30">
        <v>1</v>
      </c>
      <c r="F2621" s="30">
        <v>9500</v>
      </c>
      <c r="G2621" s="30">
        <f t="shared" si="196"/>
        <v>11400</v>
      </c>
      <c r="H2621" s="30">
        <f t="shared" si="197"/>
        <v>17100</v>
      </c>
      <c r="I2621" s="212"/>
      <c r="J2621" s="212"/>
      <c r="K2621" s="212"/>
    </row>
    <row r="2622" spans="1:67" s="9" customFormat="1">
      <c r="A2622" s="32"/>
      <c r="B2622" s="32"/>
      <c r="C2622" s="33" t="s">
        <v>4226</v>
      </c>
      <c r="D2622" s="32"/>
      <c r="E2622" s="34"/>
      <c r="F2622" s="34"/>
      <c r="G2622" s="34"/>
      <c r="H2622" s="34"/>
      <c r="I2622" s="212"/>
      <c r="J2622" s="212"/>
      <c r="K2622" s="212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</row>
    <row r="2623" spans="1:67" s="149" customFormat="1">
      <c r="A2623" s="36">
        <v>2518</v>
      </c>
      <c r="B2623" s="28" t="s">
        <v>4227</v>
      </c>
      <c r="C2623" s="29" t="s">
        <v>4228</v>
      </c>
      <c r="D2623" s="28" t="s">
        <v>271</v>
      </c>
      <c r="E2623" s="30">
        <v>1</v>
      </c>
      <c r="F2623" s="30">
        <v>7500</v>
      </c>
      <c r="G2623" s="30">
        <f t="shared" ref="G2623:G2630" si="198">ROUND(F2623*1.2,-2)</f>
        <v>9000</v>
      </c>
      <c r="H2623" s="30">
        <f t="shared" ref="H2623:H2630" si="199">ROUND(F2623*1.8,-2)</f>
        <v>13500</v>
      </c>
      <c r="I2623" s="212"/>
      <c r="J2623" s="212"/>
      <c r="K2623" s="212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</row>
    <row r="2624" spans="1:67" ht="62">
      <c r="A2624" s="36">
        <v>2519</v>
      </c>
      <c r="B2624" s="28" t="s">
        <v>4229</v>
      </c>
      <c r="C2624" s="29" t="s">
        <v>5947</v>
      </c>
      <c r="D2624" s="28" t="s">
        <v>271</v>
      </c>
      <c r="E2624" s="30">
        <v>1</v>
      </c>
      <c r="F2624" s="30">
        <v>28900</v>
      </c>
      <c r="G2624" s="30">
        <f t="shared" si="198"/>
        <v>34700</v>
      </c>
      <c r="H2624" s="30">
        <f t="shared" si="199"/>
        <v>52000</v>
      </c>
      <c r="I2624" s="212"/>
      <c r="J2624" s="212"/>
      <c r="K2624" s="212"/>
    </row>
    <row r="2625" spans="1:67" ht="62">
      <c r="A2625" s="36">
        <v>2520</v>
      </c>
      <c r="B2625" s="28" t="s">
        <v>4230</v>
      </c>
      <c r="C2625" s="29" t="s">
        <v>4231</v>
      </c>
      <c r="D2625" s="28" t="s">
        <v>271</v>
      </c>
      <c r="E2625" s="30">
        <v>1</v>
      </c>
      <c r="F2625" s="30">
        <v>22900</v>
      </c>
      <c r="G2625" s="30">
        <f t="shared" si="198"/>
        <v>27500</v>
      </c>
      <c r="H2625" s="30">
        <f t="shared" si="199"/>
        <v>41200</v>
      </c>
      <c r="I2625" s="212"/>
      <c r="J2625" s="212"/>
      <c r="K2625" s="212"/>
    </row>
    <row r="2626" spans="1:67" ht="31">
      <c r="A2626" s="36">
        <v>2521</v>
      </c>
      <c r="B2626" s="28" t="s">
        <v>4232</v>
      </c>
      <c r="C2626" s="29" t="s">
        <v>4233</v>
      </c>
      <c r="D2626" s="28" t="s">
        <v>271</v>
      </c>
      <c r="E2626" s="30">
        <v>1</v>
      </c>
      <c r="F2626" s="30">
        <v>25000</v>
      </c>
      <c r="G2626" s="30">
        <f t="shared" si="198"/>
        <v>30000</v>
      </c>
      <c r="H2626" s="30">
        <f t="shared" si="199"/>
        <v>45000</v>
      </c>
      <c r="I2626" s="212"/>
      <c r="J2626" s="212"/>
      <c r="K2626" s="212"/>
    </row>
    <row r="2627" spans="1:67" ht="31">
      <c r="A2627" s="36">
        <v>2522</v>
      </c>
      <c r="B2627" s="28" t="s">
        <v>4234</v>
      </c>
      <c r="C2627" s="29" t="s">
        <v>5948</v>
      </c>
      <c r="D2627" s="28" t="s">
        <v>271</v>
      </c>
      <c r="E2627" s="30">
        <v>1</v>
      </c>
      <c r="F2627" s="30">
        <v>32000</v>
      </c>
      <c r="G2627" s="30">
        <f t="shared" si="198"/>
        <v>38400</v>
      </c>
      <c r="H2627" s="30">
        <f t="shared" si="199"/>
        <v>57600</v>
      </c>
      <c r="I2627" s="212"/>
      <c r="J2627" s="212"/>
      <c r="K2627" s="212"/>
    </row>
    <row r="2628" spans="1:67">
      <c r="A2628" s="36">
        <v>2523</v>
      </c>
      <c r="B2628" s="28" t="s">
        <v>4235</v>
      </c>
      <c r="C2628" s="29" t="s">
        <v>4236</v>
      </c>
      <c r="D2628" s="28" t="s">
        <v>271</v>
      </c>
      <c r="E2628" s="30">
        <v>1</v>
      </c>
      <c r="F2628" s="30">
        <v>10000</v>
      </c>
      <c r="G2628" s="30">
        <f t="shared" si="198"/>
        <v>12000</v>
      </c>
      <c r="H2628" s="30">
        <f t="shared" si="199"/>
        <v>18000</v>
      </c>
      <c r="I2628" s="212"/>
      <c r="J2628" s="212"/>
      <c r="K2628" s="212"/>
    </row>
    <row r="2629" spans="1:67" s="157" customFormat="1">
      <c r="A2629" s="36">
        <v>2524</v>
      </c>
      <c r="B2629" s="49" t="s">
        <v>4237</v>
      </c>
      <c r="C2629" s="50" t="s">
        <v>5949</v>
      </c>
      <c r="D2629" s="49" t="s">
        <v>271</v>
      </c>
      <c r="E2629" s="51">
        <v>1</v>
      </c>
      <c r="F2629" s="51">
        <v>25000</v>
      </c>
      <c r="G2629" s="30">
        <f t="shared" si="198"/>
        <v>30000</v>
      </c>
      <c r="H2629" s="30">
        <f t="shared" si="199"/>
        <v>45000</v>
      </c>
      <c r="I2629" s="212"/>
      <c r="J2629" s="212"/>
      <c r="K2629" s="212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</row>
    <row r="2630" spans="1:67" s="13" customFormat="1">
      <c r="A2630" s="36">
        <v>2525</v>
      </c>
      <c r="B2630" s="49" t="s">
        <v>6211</v>
      </c>
      <c r="C2630" s="50" t="s">
        <v>5951</v>
      </c>
      <c r="D2630" s="49" t="s">
        <v>271</v>
      </c>
      <c r="E2630" s="51">
        <v>1</v>
      </c>
      <c r="F2630" s="51">
        <v>27500</v>
      </c>
      <c r="G2630" s="30">
        <f t="shared" si="198"/>
        <v>33000</v>
      </c>
      <c r="H2630" s="30">
        <f t="shared" si="199"/>
        <v>49500</v>
      </c>
      <c r="I2630" s="212"/>
      <c r="J2630" s="212"/>
      <c r="K2630" s="212"/>
    </row>
    <row r="2631" spans="1:67" s="9" customFormat="1">
      <c r="A2631" s="32"/>
      <c r="B2631" s="32"/>
      <c r="C2631" s="33" t="s">
        <v>4238</v>
      </c>
      <c r="D2631" s="32"/>
      <c r="E2631" s="34"/>
      <c r="F2631" s="34"/>
      <c r="G2631" s="34"/>
      <c r="H2631" s="34"/>
      <c r="I2631" s="212"/>
      <c r="J2631" s="212"/>
      <c r="K2631" s="212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</row>
    <row r="2632" spans="1:67" s="149" customFormat="1">
      <c r="A2632" s="36">
        <v>2526</v>
      </c>
      <c r="B2632" s="28" t="s">
        <v>4239</v>
      </c>
      <c r="C2632" s="29" t="s">
        <v>4240</v>
      </c>
      <c r="D2632" s="28" t="s">
        <v>271</v>
      </c>
      <c r="E2632" s="30">
        <v>1</v>
      </c>
      <c r="F2632" s="30">
        <v>3000</v>
      </c>
      <c r="G2632" s="30">
        <f>ROUND(F2632*1.2,-2)</f>
        <v>3600</v>
      </c>
      <c r="H2632" s="30">
        <f>ROUND(F2632*1.8,-2)</f>
        <v>5400</v>
      </c>
      <c r="I2632" s="212"/>
      <c r="J2632" s="212"/>
      <c r="K2632" s="212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</row>
    <row r="2633" spans="1:67">
      <c r="A2633" s="36">
        <v>2527</v>
      </c>
      <c r="B2633" s="28" t="s">
        <v>4241</v>
      </c>
      <c r="C2633" s="29" t="s">
        <v>4242</v>
      </c>
      <c r="D2633" s="28" t="s">
        <v>271</v>
      </c>
      <c r="E2633" s="30">
        <v>1</v>
      </c>
      <c r="F2633" s="30">
        <v>1100</v>
      </c>
      <c r="G2633" s="30">
        <f>ROUND(F2633*1.2,-2)</f>
        <v>1300</v>
      </c>
      <c r="H2633" s="30">
        <f>ROUND(F2633*1.8,-2)</f>
        <v>2000</v>
      </c>
      <c r="I2633" s="212"/>
      <c r="J2633" s="212"/>
      <c r="K2633" s="212"/>
    </row>
    <row r="2634" spans="1:67">
      <c r="A2634" s="36">
        <v>2528</v>
      </c>
      <c r="B2634" s="28" t="s">
        <v>4243</v>
      </c>
      <c r="C2634" s="29" t="s">
        <v>4244</v>
      </c>
      <c r="D2634" s="28" t="s">
        <v>271</v>
      </c>
      <c r="E2634" s="30">
        <v>1</v>
      </c>
      <c r="F2634" s="30">
        <v>740</v>
      </c>
      <c r="G2634" s="30">
        <f>ROUND(F2634*1.2,-2)</f>
        <v>900</v>
      </c>
      <c r="H2634" s="30">
        <f>ROUND(F2634*1.8,-2)</f>
        <v>1300</v>
      </c>
      <c r="I2634" s="212"/>
      <c r="J2634" s="212"/>
      <c r="K2634" s="212"/>
    </row>
    <row r="2635" spans="1:67" s="9" customFormat="1">
      <c r="A2635" s="32"/>
      <c r="B2635" s="32"/>
      <c r="C2635" s="33" t="s">
        <v>4245</v>
      </c>
      <c r="D2635" s="32"/>
      <c r="E2635" s="34"/>
      <c r="F2635" s="34"/>
      <c r="G2635" s="34"/>
      <c r="H2635" s="34"/>
      <c r="I2635" s="212"/>
      <c r="J2635" s="212"/>
      <c r="K2635" s="212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</row>
    <row r="2636" spans="1:67" s="149" customFormat="1" ht="31">
      <c r="A2636" s="36">
        <v>2529</v>
      </c>
      <c r="B2636" s="28" t="s">
        <v>4246</v>
      </c>
      <c r="C2636" s="29" t="s">
        <v>4247</v>
      </c>
      <c r="D2636" s="28" t="s">
        <v>271</v>
      </c>
      <c r="E2636" s="30">
        <v>1</v>
      </c>
      <c r="F2636" s="30">
        <v>6000</v>
      </c>
      <c r="G2636" s="30">
        <f t="shared" ref="G2636:G2683" si="200">ROUND(F2636*1.2,-2)</f>
        <v>7200</v>
      </c>
      <c r="H2636" s="30">
        <f t="shared" ref="H2636:H2683" si="201">ROUND(F2636*1.8,-2)</f>
        <v>10800</v>
      </c>
      <c r="I2636" s="212"/>
      <c r="J2636" s="212"/>
      <c r="K2636" s="212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</row>
    <row r="2637" spans="1:67">
      <c r="A2637" s="36">
        <v>2530</v>
      </c>
      <c r="B2637" s="28" t="s">
        <v>4248</v>
      </c>
      <c r="C2637" s="29" t="s">
        <v>4249</v>
      </c>
      <c r="D2637" s="28" t="s">
        <v>271</v>
      </c>
      <c r="E2637" s="30">
        <v>1</v>
      </c>
      <c r="F2637" s="30">
        <v>6300</v>
      </c>
      <c r="G2637" s="30">
        <f t="shared" si="200"/>
        <v>7600</v>
      </c>
      <c r="H2637" s="30">
        <f t="shared" si="201"/>
        <v>11300</v>
      </c>
      <c r="I2637" s="212"/>
      <c r="J2637" s="212"/>
      <c r="K2637" s="212"/>
    </row>
    <row r="2638" spans="1:67">
      <c r="A2638" s="36">
        <v>2531</v>
      </c>
      <c r="B2638" s="28" t="s">
        <v>4250</v>
      </c>
      <c r="C2638" s="29" t="s">
        <v>4251</v>
      </c>
      <c r="D2638" s="28" t="s">
        <v>271</v>
      </c>
      <c r="E2638" s="30">
        <v>1</v>
      </c>
      <c r="F2638" s="30">
        <v>6300</v>
      </c>
      <c r="G2638" s="30">
        <f t="shared" si="200"/>
        <v>7600</v>
      </c>
      <c r="H2638" s="30">
        <f t="shared" si="201"/>
        <v>11300</v>
      </c>
      <c r="I2638" s="212"/>
      <c r="J2638" s="212"/>
      <c r="K2638" s="212"/>
    </row>
    <row r="2639" spans="1:67">
      <c r="A2639" s="36">
        <v>2532</v>
      </c>
      <c r="B2639" s="28" t="s">
        <v>4252</v>
      </c>
      <c r="C2639" s="29" t="s">
        <v>4253</v>
      </c>
      <c r="D2639" s="28" t="s">
        <v>271</v>
      </c>
      <c r="E2639" s="30">
        <v>1</v>
      </c>
      <c r="F2639" s="30">
        <v>5800</v>
      </c>
      <c r="G2639" s="30">
        <f t="shared" si="200"/>
        <v>7000</v>
      </c>
      <c r="H2639" s="30">
        <f t="shared" si="201"/>
        <v>10400</v>
      </c>
      <c r="I2639" s="212"/>
      <c r="J2639" s="212"/>
      <c r="K2639" s="212"/>
    </row>
    <row r="2640" spans="1:67">
      <c r="A2640" s="36">
        <v>2533</v>
      </c>
      <c r="B2640" s="28" t="s">
        <v>4254</v>
      </c>
      <c r="C2640" s="29" t="s">
        <v>4255</v>
      </c>
      <c r="D2640" s="28" t="s">
        <v>271</v>
      </c>
      <c r="E2640" s="30">
        <v>1</v>
      </c>
      <c r="F2640" s="30">
        <v>6300</v>
      </c>
      <c r="G2640" s="30">
        <f t="shared" si="200"/>
        <v>7600</v>
      </c>
      <c r="H2640" s="30">
        <f t="shared" si="201"/>
        <v>11300</v>
      </c>
      <c r="I2640" s="212"/>
      <c r="J2640" s="212"/>
      <c r="K2640" s="212"/>
    </row>
    <row r="2641" spans="1:67">
      <c r="A2641" s="36">
        <v>2534</v>
      </c>
      <c r="B2641" s="28" t="s">
        <v>4256</v>
      </c>
      <c r="C2641" s="29" t="s">
        <v>4257</v>
      </c>
      <c r="D2641" s="28" t="s">
        <v>271</v>
      </c>
      <c r="E2641" s="30">
        <v>1</v>
      </c>
      <c r="F2641" s="30">
        <v>6300</v>
      </c>
      <c r="G2641" s="30">
        <f t="shared" si="200"/>
        <v>7600</v>
      </c>
      <c r="H2641" s="30">
        <f t="shared" si="201"/>
        <v>11300</v>
      </c>
      <c r="I2641" s="212"/>
      <c r="J2641" s="212"/>
      <c r="K2641" s="212"/>
    </row>
    <row r="2642" spans="1:67" ht="31">
      <c r="A2642" s="36">
        <v>2535</v>
      </c>
      <c r="B2642" s="28" t="s">
        <v>4258</v>
      </c>
      <c r="C2642" s="29" t="s">
        <v>4259</v>
      </c>
      <c r="D2642" s="28" t="s">
        <v>271</v>
      </c>
      <c r="E2642" s="30">
        <v>1</v>
      </c>
      <c r="F2642" s="30">
        <v>6300</v>
      </c>
      <c r="G2642" s="30">
        <f t="shared" si="200"/>
        <v>7600</v>
      </c>
      <c r="H2642" s="30">
        <f t="shared" si="201"/>
        <v>11300</v>
      </c>
      <c r="I2642" s="212"/>
      <c r="J2642" s="212"/>
      <c r="K2642" s="212"/>
    </row>
    <row r="2643" spans="1:67" s="149" customFormat="1">
      <c r="A2643" s="36">
        <v>2536</v>
      </c>
      <c r="B2643" s="28" t="s">
        <v>4260</v>
      </c>
      <c r="C2643" s="29" t="s">
        <v>4261</v>
      </c>
      <c r="D2643" s="28" t="s">
        <v>271</v>
      </c>
      <c r="E2643" s="30">
        <v>1</v>
      </c>
      <c r="F2643" s="30">
        <v>4310</v>
      </c>
      <c r="G2643" s="30">
        <f t="shared" si="200"/>
        <v>5200</v>
      </c>
      <c r="H2643" s="30">
        <f t="shared" si="201"/>
        <v>7800</v>
      </c>
      <c r="I2643" s="212"/>
      <c r="J2643" s="212"/>
      <c r="K2643" s="212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</row>
    <row r="2644" spans="1:67" s="149" customFormat="1" ht="31">
      <c r="A2644" s="36">
        <v>2537</v>
      </c>
      <c r="B2644" s="28" t="s">
        <v>4262</v>
      </c>
      <c r="C2644" s="29" t="s">
        <v>4263</v>
      </c>
      <c r="D2644" s="28" t="s">
        <v>271</v>
      </c>
      <c r="E2644" s="30">
        <v>1</v>
      </c>
      <c r="F2644" s="30">
        <v>6150</v>
      </c>
      <c r="G2644" s="30">
        <f t="shared" si="200"/>
        <v>7400</v>
      </c>
      <c r="H2644" s="30">
        <f t="shared" si="201"/>
        <v>11100</v>
      </c>
      <c r="I2644" s="212"/>
      <c r="J2644" s="212"/>
      <c r="K2644" s="212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</row>
    <row r="2645" spans="1:67">
      <c r="A2645" s="36">
        <v>2538</v>
      </c>
      <c r="B2645" s="28" t="s">
        <v>4264</v>
      </c>
      <c r="C2645" s="29" t="s">
        <v>4265</v>
      </c>
      <c r="D2645" s="28" t="s">
        <v>271</v>
      </c>
      <c r="E2645" s="30">
        <v>1</v>
      </c>
      <c r="F2645" s="30">
        <v>4500</v>
      </c>
      <c r="G2645" s="30">
        <f t="shared" si="200"/>
        <v>5400</v>
      </c>
      <c r="H2645" s="30">
        <f t="shared" si="201"/>
        <v>8100</v>
      </c>
      <c r="I2645" s="212"/>
      <c r="J2645" s="212"/>
      <c r="K2645" s="212"/>
    </row>
    <row r="2646" spans="1:67">
      <c r="A2646" s="36">
        <v>2539</v>
      </c>
      <c r="B2646" s="28" t="s">
        <v>4266</v>
      </c>
      <c r="C2646" s="29" t="s">
        <v>4267</v>
      </c>
      <c r="D2646" s="28" t="s">
        <v>271</v>
      </c>
      <c r="E2646" s="30">
        <v>1</v>
      </c>
      <c r="F2646" s="30">
        <v>2500</v>
      </c>
      <c r="G2646" s="30">
        <f t="shared" si="200"/>
        <v>3000</v>
      </c>
      <c r="H2646" s="30">
        <f t="shared" si="201"/>
        <v>4500</v>
      </c>
      <c r="I2646" s="212"/>
      <c r="J2646" s="212"/>
      <c r="K2646" s="212"/>
    </row>
    <row r="2647" spans="1:67" ht="46.5">
      <c r="A2647" s="36">
        <v>2540</v>
      </c>
      <c r="B2647" s="28" t="s">
        <v>4268</v>
      </c>
      <c r="C2647" s="29" t="s">
        <v>4269</v>
      </c>
      <c r="D2647" s="28" t="s">
        <v>271</v>
      </c>
      <c r="E2647" s="30">
        <v>1</v>
      </c>
      <c r="F2647" s="30">
        <v>2500</v>
      </c>
      <c r="G2647" s="30">
        <f t="shared" si="200"/>
        <v>3000</v>
      </c>
      <c r="H2647" s="30">
        <f t="shared" si="201"/>
        <v>4500</v>
      </c>
      <c r="I2647" s="212"/>
      <c r="J2647" s="212"/>
      <c r="K2647" s="212"/>
    </row>
    <row r="2648" spans="1:67" s="157" customFormat="1" ht="31">
      <c r="A2648" s="36">
        <v>2541</v>
      </c>
      <c r="B2648" s="49" t="s">
        <v>4270</v>
      </c>
      <c r="C2648" s="50" t="s">
        <v>4271</v>
      </c>
      <c r="D2648" s="49" t="s">
        <v>271</v>
      </c>
      <c r="E2648" s="51">
        <v>1</v>
      </c>
      <c r="F2648" s="30">
        <v>1850</v>
      </c>
      <c r="G2648" s="30">
        <f t="shared" si="200"/>
        <v>2200</v>
      </c>
      <c r="H2648" s="30">
        <f t="shared" si="201"/>
        <v>3300</v>
      </c>
      <c r="I2648" s="212"/>
      <c r="J2648" s="212"/>
      <c r="K2648" s="212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</row>
    <row r="2649" spans="1:67" s="149" customFormat="1">
      <c r="A2649" s="36">
        <v>2542</v>
      </c>
      <c r="B2649" s="28" t="s">
        <v>4272</v>
      </c>
      <c r="C2649" s="29" t="s">
        <v>4273</v>
      </c>
      <c r="D2649" s="28" t="s">
        <v>271</v>
      </c>
      <c r="E2649" s="30">
        <v>1</v>
      </c>
      <c r="F2649" s="30">
        <v>6150</v>
      </c>
      <c r="G2649" s="30">
        <f t="shared" si="200"/>
        <v>7400</v>
      </c>
      <c r="H2649" s="30">
        <f t="shared" si="201"/>
        <v>11100</v>
      </c>
      <c r="I2649" s="212"/>
      <c r="J2649" s="212"/>
      <c r="K2649" s="212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</row>
    <row r="2650" spans="1:67" s="149" customFormat="1">
      <c r="A2650" s="36">
        <v>2543</v>
      </c>
      <c r="B2650" s="28" t="s">
        <v>4274</v>
      </c>
      <c r="C2650" s="29" t="s">
        <v>4275</v>
      </c>
      <c r="D2650" s="28" t="s">
        <v>271</v>
      </c>
      <c r="E2650" s="30">
        <v>1</v>
      </c>
      <c r="F2650" s="30">
        <v>7600</v>
      </c>
      <c r="G2650" s="30">
        <f t="shared" si="200"/>
        <v>9100</v>
      </c>
      <c r="H2650" s="30">
        <f t="shared" si="201"/>
        <v>13700</v>
      </c>
      <c r="I2650" s="212"/>
      <c r="J2650" s="212"/>
      <c r="K2650" s="212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</row>
    <row r="2651" spans="1:67" ht="31">
      <c r="A2651" s="36">
        <v>2544</v>
      </c>
      <c r="B2651" s="28" t="s">
        <v>4276</v>
      </c>
      <c r="C2651" s="29" t="s">
        <v>4277</v>
      </c>
      <c r="D2651" s="28" t="s">
        <v>271</v>
      </c>
      <c r="E2651" s="30">
        <v>1</v>
      </c>
      <c r="F2651" s="30">
        <v>6300</v>
      </c>
      <c r="G2651" s="30">
        <f t="shared" si="200"/>
        <v>7600</v>
      </c>
      <c r="H2651" s="30">
        <f t="shared" si="201"/>
        <v>11300</v>
      </c>
      <c r="I2651" s="212"/>
      <c r="J2651" s="212"/>
      <c r="K2651" s="212"/>
    </row>
    <row r="2652" spans="1:67">
      <c r="A2652" s="36">
        <v>2545</v>
      </c>
      <c r="B2652" s="28" t="s">
        <v>4278</v>
      </c>
      <c r="C2652" s="29" t="s">
        <v>4279</v>
      </c>
      <c r="D2652" s="28" t="s">
        <v>271</v>
      </c>
      <c r="E2652" s="30">
        <v>1</v>
      </c>
      <c r="F2652" s="30">
        <v>6700</v>
      </c>
      <c r="G2652" s="30">
        <f t="shared" si="200"/>
        <v>8000</v>
      </c>
      <c r="H2652" s="30">
        <f t="shared" si="201"/>
        <v>12100</v>
      </c>
      <c r="I2652" s="212"/>
      <c r="J2652" s="212"/>
      <c r="K2652" s="212"/>
    </row>
    <row r="2653" spans="1:67" s="149" customFormat="1" ht="31">
      <c r="A2653" s="36">
        <v>2546</v>
      </c>
      <c r="B2653" s="28" t="s">
        <v>4280</v>
      </c>
      <c r="C2653" s="29" t="s">
        <v>4281</v>
      </c>
      <c r="D2653" s="28" t="s">
        <v>271</v>
      </c>
      <c r="E2653" s="30">
        <v>1</v>
      </c>
      <c r="F2653" s="30">
        <v>800</v>
      </c>
      <c r="G2653" s="30">
        <f t="shared" si="200"/>
        <v>1000</v>
      </c>
      <c r="H2653" s="30">
        <f t="shared" si="201"/>
        <v>1400</v>
      </c>
      <c r="I2653" s="212"/>
      <c r="J2653" s="212"/>
      <c r="K2653" s="212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</row>
    <row r="2654" spans="1:67">
      <c r="A2654" s="36">
        <v>2547</v>
      </c>
      <c r="B2654" s="28" t="s">
        <v>4282</v>
      </c>
      <c r="C2654" s="29" t="s">
        <v>4283</v>
      </c>
      <c r="D2654" s="28" t="s">
        <v>271</v>
      </c>
      <c r="E2654" s="30">
        <v>1</v>
      </c>
      <c r="F2654" s="30">
        <v>4700</v>
      </c>
      <c r="G2654" s="30">
        <f t="shared" si="200"/>
        <v>5600</v>
      </c>
      <c r="H2654" s="30">
        <f t="shared" si="201"/>
        <v>8500</v>
      </c>
      <c r="I2654" s="212"/>
      <c r="J2654" s="212"/>
      <c r="K2654" s="212"/>
    </row>
    <row r="2655" spans="1:67">
      <c r="A2655" s="36">
        <v>2548</v>
      </c>
      <c r="B2655" s="28" t="s">
        <v>4284</v>
      </c>
      <c r="C2655" s="29" t="s">
        <v>4285</v>
      </c>
      <c r="D2655" s="28" t="s">
        <v>271</v>
      </c>
      <c r="E2655" s="30">
        <v>1</v>
      </c>
      <c r="F2655" s="30">
        <v>6800</v>
      </c>
      <c r="G2655" s="30">
        <f t="shared" si="200"/>
        <v>8200</v>
      </c>
      <c r="H2655" s="30">
        <f t="shared" si="201"/>
        <v>12200</v>
      </c>
      <c r="I2655" s="212"/>
      <c r="J2655" s="212"/>
      <c r="K2655" s="212"/>
    </row>
    <row r="2656" spans="1:67">
      <c r="A2656" s="36">
        <v>2549</v>
      </c>
      <c r="B2656" s="28" t="s">
        <v>4286</v>
      </c>
      <c r="C2656" s="29" t="s">
        <v>4287</v>
      </c>
      <c r="D2656" s="28" t="s">
        <v>271</v>
      </c>
      <c r="E2656" s="30">
        <v>1</v>
      </c>
      <c r="F2656" s="30">
        <v>6300</v>
      </c>
      <c r="G2656" s="30">
        <f t="shared" si="200"/>
        <v>7600</v>
      </c>
      <c r="H2656" s="30">
        <f t="shared" si="201"/>
        <v>11300</v>
      </c>
      <c r="I2656" s="212"/>
      <c r="J2656" s="212"/>
      <c r="K2656" s="212"/>
    </row>
    <row r="2657" spans="1:67">
      <c r="A2657" s="36">
        <v>2550</v>
      </c>
      <c r="B2657" s="28" t="s">
        <v>4288</v>
      </c>
      <c r="C2657" s="29" t="s">
        <v>4289</v>
      </c>
      <c r="D2657" s="28" t="s">
        <v>271</v>
      </c>
      <c r="E2657" s="30">
        <v>1</v>
      </c>
      <c r="F2657" s="30">
        <v>6300</v>
      </c>
      <c r="G2657" s="30">
        <f t="shared" si="200"/>
        <v>7600</v>
      </c>
      <c r="H2657" s="30">
        <f t="shared" si="201"/>
        <v>11300</v>
      </c>
      <c r="I2657" s="212"/>
      <c r="J2657" s="212"/>
      <c r="K2657" s="212"/>
    </row>
    <row r="2658" spans="1:67" s="149" customFormat="1">
      <c r="A2658" s="36">
        <v>2551</v>
      </c>
      <c r="B2658" s="28" t="s">
        <v>4290</v>
      </c>
      <c r="C2658" s="29" t="s">
        <v>4291</v>
      </c>
      <c r="D2658" s="28" t="s">
        <v>271</v>
      </c>
      <c r="E2658" s="30">
        <v>1</v>
      </c>
      <c r="F2658" s="30">
        <v>4000</v>
      </c>
      <c r="G2658" s="30">
        <f t="shared" si="200"/>
        <v>4800</v>
      </c>
      <c r="H2658" s="30">
        <f t="shared" si="201"/>
        <v>7200</v>
      </c>
      <c r="I2658" s="212"/>
      <c r="J2658" s="212"/>
      <c r="K2658" s="212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</row>
    <row r="2659" spans="1:67" s="149" customFormat="1" ht="31">
      <c r="A2659" s="36">
        <v>2552</v>
      </c>
      <c r="B2659" s="28" t="s">
        <v>4292</v>
      </c>
      <c r="C2659" s="29" t="s">
        <v>4293</v>
      </c>
      <c r="D2659" s="28" t="s">
        <v>271</v>
      </c>
      <c r="E2659" s="30">
        <v>1</v>
      </c>
      <c r="F2659" s="30">
        <v>2600</v>
      </c>
      <c r="G2659" s="30">
        <f t="shared" si="200"/>
        <v>3100</v>
      </c>
      <c r="H2659" s="30">
        <f t="shared" si="201"/>
        <v>4700</v>
      </c>
      <c r="I2659" s="212"/>
      <c r="J2659" s="212"/>
      <c r="K2659" s="212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</row>
    <row r="2660" spans="1:67" s="149" customFormat="1">
      <c r="A2660" s="36">
        <v>2553</v>
      </c>
      <c r="B2660" s="28" t="s">
        <v>4294</v>
      </c>
      <c r="C2660" s="29" t="s">
        <v>4295</v>
      </c>
      <c r="D2660" s="28" t="s">
        <v>271</v>
      </c>
      <c r="E2660" s="30">
        <v>1</v>
      </c>
      <c r="F2660" s="30">
        <v>3700</v>
      </c>
      <c r="G2660" s="30">
        <f t="shared" si="200"/>
        <v>4400</v>
      </c>
      <c r="H2660" s="30">
        <f t="shared" si="201"/>
        <v>6700</v>
      </c>
      <c r="I2660" s="212"/>
      <c r="J2660" s="212"/>
      <c r="K2660" s="212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</row>
    <row r="2661" spans="1:67" s="149" customFormat="1" ht="31">
      <c r="A2661" s="36">
        <v>2554</v>
      </c>
      <c r="B2661" s="28" t="s">
        <v>4296</v>
      </c>
      <c r="C2661" s="29" t="s">
        <v>4297</v>
      </c>
      <c r="D2661" s="28" t="s">
        <v>271</v>
      </c>
      <c r="E2661" s="30">
        <v>1</v>
      </c>
      <c r="F2661" s="30">
        <v>5000</v>
      </c>
      <c r="G2661" s="30">
        <f t="shared" si="200"/>
        <v>6000</v>
      </c>
      <c r="H2661" s="30">
        <f t="shared" si="201"/>
        <v>9000</v>
      </c>
      <c r="I2661" s="212"/>
      <c r="J2661" s="212"/>
      <c r="K2661" s="212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</row>
    <row r="2662" spans="1:67" s="149" customFormat="1">
      <c r="A2662" s="36">
        <v>2555</v>
      </c>
      <c r="B2662" s="28" t="s">
        <v>4298</v>
      </c>
      <c r="C2662" s="29" t="s">
        <v>4299</v>
      </c>
      <c r="D2662" s="28" t="s">
        <v>271</v>
      </c>
      <c r="E2662" s="30">
        <v>1</v>
      </c>
      <c r="F2662" s="30">
        <v>3000</v>
      </c>
      <c r="G2662" s="30">
        <f t="shared" si="200"/>
        <v>3600</v>
      </c>
      <c r="H2662" s="30">
        <f t="shared" si="201"/>
        <v>5400</v>
      </c>
      <c r="I2662" s="212"/>
      <c r="J2662" s="212"/>
      <c r="K2662" s="212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</row>
    <row r="2663" spans="1:67" ht="31">
      <c r="A2663" s="36">
        <v>2556</v>
      </c>
      <c r="B2663" s="28" t="s">
        <v>4300</v>
      </c>
      <c r="C2663" s="29" t="s">
        <v>4301</v>
      </c>
      <c r="D2663" s="28" t="s">
        <v>271</v>
      </c>
      <c r="E2663" s="30">
        <v>1</v>
      </c>
      <c r="F2663" s="30">
        <v>3000</v>
      </c>
      <c r="G2663" s="30">
        <f t="shared" si="200"/>
        <v>3600</v>
      </c>
      <c r="H2663" s="30">
        <f t="shared" si="201"/>
        <v>5400</v>
      </c>
      <c r="I2663" s="212"/>
      <c r="J2663" s="212"/>
      <c r="K2663" s="212"/>
    </row>
    <row r="2664" spans="1:67">
      <c r="A2664" s="36">
        <v>2557</v>
      </c>
      <c r="B2664" s="28" t="s">
        <v>4302</v>
      </c>
      <c r="C2664" s="29" t="s">
        <v>4303</v>
      </c>
      <c r="D2664" s="28" t="s">
        <v>271</v>
      </c>
      <c r="E2664" s="30">
        <v>1</v>
      </c>
      <c r="F2664" s="30">
        <v>4200</v>
      </c>
      <c r="G2664" s="30">
        <f t="shared" si="200"/>
        <v>5000</v>
      </c>
      <c r="H2664" s="30">
        <f t="shared" si="201"/>
        <v>7600</v>
      </c>
      <c r="I2664" s="212"/>
      <c r="J2664" s="212"/>
      <c r="K2664" s="212"/>
    </row>
    <row r="2665" spans="1:67">
      <c r="A2665" s="36">
        <v>2558</v>
      </c>
      <c r="B2665" s="28" t="s">
        <v>4304</v>
      </c>
      <c r="C2665" s="29" t="s">
        <v>4305</v>
      </c>
      <c r="D2665" s="28" t="s">
        <v>271</v>
      </c>
      <c r="E2665" s="30">
        <v>1</v>
      </c>
      <c r="F2665" s="30">
        <v>6300</v>
      </c>
      <c r="G2665" s="30">
        <f t="shared" si="200"/>
        <v>7600</v>
      </c>
      <c r="H2665" s="30">
        <f t="shared" si="201"/>
        <v>11300</v>
      </c>
      <c r="I2665" s="212"/>
      <c r="J2665" s="212"/>
      <c r="K2665" s="212"/>
    </row>
    <row r="2666" spans="1:67" s="149" customFormat="1">
      <c r="A2666" s="36">
        <v>2559</v>
      </c>
      <c r="B2666" s="28" t="s">
        <v>4306</v>
      </c>
      <c r="C2666" s="29" t="s">
        <v>4307</v>
      </c>
      <c r="D2666" s="28" t="s">
        <v>271</v>
      </c>
      <c r="E2666" s="30">
        <v>1</v>
      </c>
      <c r="F2666" s="30">
        <v>5200</v>
      </c>
      <c r="G2666" s="30">
        <f t="shared" si="200"/>
        <v>6200</v>
      </c>
      <c r="H2666" s="30">
        <f t="shared" si="201"/>
        <v>9400</v>
      </c>
      <c r="I2666" s="212"/>
      <c r="J2666" s="212"/>
      <c r="K2666" s="212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</row>
    <row r="2667" spans="1:67" ht="31">
      <c r="A2667" s="36">
        <v>2560</v>
      </c>
      <c r="B2667" s="28" t="s">
        <v>4308</v>
      </c>
      <c r="C2667" s="29" t="s">
        <v>4309</v>
      </c>
      <c r="D2667" s="28" t="s">
        <v>271</v>
      </c>
      <c r="E2667" s="30">
        <v>1</v>
      </c>
      <c r="F2667" s="30">
        <v>6300</v>
      </c>
      <c r="G2667" s="30">
        <f t="shared" si="200"/>
        <v>7600</v>
      </c>
      <c r="H2667" s="30">
        <f t="shared" si="201"/>
        <v>11300</v>
      </c>
      <c r="I2667" s="212"/>
      <c r="J2667" s="212"/>
      <c r="K2667" s="212"/>
    </row>
    <row r="2668" spans="1:67" ht="31">
      <c r="A2668" s="36">
        <v>2561</v>
      </c>
      <c r="B2668" s="28" t="s">
        <v>4310</v>
      </c>
      <c r="C2668" s="29" t="s">
        <v>4311</v>
      </c>
      <c r="D2668" s="28" t="s">
        <v>271</v>
      </c>
      <c r="E2668" s="30">
        <v>1</v>
      </c>
      <c r="F2668" s="30">
        <v>14700</v>
      </c>
      <c r="G2668" s="30">
        <f t="shared" si="200"/>
        <v>17600</v>
      </c>
      <c r="H2668" s="30">
        <f t="shared" si="201"/>
        <v>26500</v>
      </c>
      <c r="I2668" s="212"/>
      <c r="J2668" s="212"/>
      <c r="K2668" s="212"/>
    </row>
    <row r="2669" spans="1:67">
      <c r="A2669" s="36">
        <v>2562</v>
      </c>
      <c r="B2669" s="28" t="s">
        <v>4312</v>
      </c>
      <c r="C2669" s="29" t="s">
        <v>4313</v>
      </c>
      <c r="D2669" s="28" t="s">
        <v>271</v>
      </c>
      <c r="E2669" s="30">
        <v>1</v>
      </c>
      <c r="F2669" s="30">
        <v>6300</v>
      </c>
      <c r="G2669" s="30">
        <f t="shared" si="200"/>
        <v>7600</v>
      </c>
      <c r="H2669" s="30">
        <f t="shared" si="201"/>
        <v>11300</v>
      </c>
      <c r="I2669" s="212"/>
      <c r="J2669" s="212"/>
      <c r="K2669" s="212"/>
    </row>
    <row r="2670" spans="1:67">
      <c r="A2670" s="36">
        <v>2563</v>
      </c>
      <c r="B2670" s="28" t="s">
        <v>4314</v>
      </c>
      <c r="C2670" s="29" t="s">
        <v>4315</v>
      </c>
      <c r="D2670" s="28" t="s">
        <v>271</v>
      </c>
      <c r="E2670" s="30">
        <v>1</v>
      </c>
      <c r="F2670" s="30">
        <v>420</v>
      </c>
      <c r="G2670" s="30">
        <f t="shared" si="200"/>
        <v>500</v>
      </c>
      <c r="H2670" s="30">
        <f t="shared" si="201"/>
        <v>800</v>
      </c>
      <c r="I2670" s="212"/>
      <c r="J2670" s="212"/>
      <c r="K2670" s="212"/>
    </row>
    <row r="2671" spans="1:67" s="149" customFormat="1" ht="31">
      <c r="A2671" s="36">
        <v>2564</v>
      </c>
      <c r="B2671" s="28" t="s">
        <v>4316</v>
      </c>
      <c r="C2671" s="29" t="s">
        <v>4317</v>
      </c>
      <c r="D2671" s="28" t="s">
        <v>271</v>
      </c>
      <c r="E2671" s="30">
        <v>1</v>
      </c>
      <c r="F2671" s="30">
        <v>1300</v>
      </c>
      <c r="G2671" s="30">
        <f t="shared" si="200"/>
        <v>1600</v>
      </c>
      <c r="H2671" s="30">
        <f t="shared" si="201"/>
        <v>2300</v>
      </c>
      <c r="I2671" s="212"/>
      <c r="J2671" s="212"/>
      <c r="K2671" s="212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</row>
    <row r="2672" spans="1:67" s="149" customFormat="1" ht="46.5">
      <c r="A2672" s="36">
        <v>2565</v>
      </c>
      <c r="B2672" s="28" t="s">
        <v>4318</v>
      </c>
      <c r="C2672" s="29" t="s">
        <v>4319</v>
      </c>
      <c r="D2672" s="28" t="s">
        <v>271</v>
      </c>
      <c r="E2672" s="30">
        <v>1</v>
      </c>
      <c r="F2672" s="30">
        <v>5500</v>
      </c>
      <c r="G2672" s="30">
        <f t="shared" si="200"/>
        <v>6600</v>
      </c>
      <c r="H2672" s="30">
        <f t="shared" si="201"/>
        <v>9900</v>
      </c>
      <c r="I2672" s="212"/>
      <c r="J2672" s="212"/>
      <c r="K2672" s="212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</row>
    <row r="2673" spans="1:67" s="149" customFormat="1" ht="31">
      <c r="A2673" s="36">
        <v>2566</v>
      </c>
      <c r="B2673" s="28" t="s">
        <v>4320</v>
      </c>
      <c r="C2673" s="29" t="s">
        <v>4321</v>
      </c>
      <c r="D2673" s="28" t="s">
        <v>271</v>
      </c>
      <c r="E2673" s="30">
        <v>1</v>
      </c>
      <c r="F2673" s="30">
        <v>800</v>
      </c>
      <c r="G2673" s="30">
        <f t="shared" si="200"/>
        <v>1000</v>
      </c>
      <c r="H2673" s="30">
        <f t="shared" si="201"/>
        <v>1400</v>
      </c>
      <c r="I2673" s="212"/>
      <c r="J2673" s="212"/>
      <c r="K2673" s="212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</row>
    <row r="2674" spans="1:67" s="149" customFormat="1">
      <c r="A2674" s="36">
        <v>2567</v>
      </c>
      <c r="B2674" s="28" t="s">
        <v>4322</v>
      </c>
      <c r="C2674" s="29" t="s">
        <v>4323</v>
      </c>
      <c r="D2674" s="28" t="s">
        <v>51</v>
      </c>
      <c r="E2674" s="30">
        <v>1</v>
      </c>
      <c r="F2674" s="30">
        <v>700</v>
      </c>
      <c r="G2674" s="30">
        <f t="shared" si="200"/>
        <v>800</v>
      </c>
      <c r="H2674" s="30">
        <f t="shared" si="201"/>
        <v>1300</v>
      </c>
      <c r="I2674" s="212"/>
      <c r="J2674" s="212"/>
      <c r="K2674" s="212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</row>
    <row r="2675" spans="1:67" s="149" customFormat="1">
      <c r="A2675" s="36">
        <v>2568</v>
      </c>
      <c r="B2675" s="28" t="s">
        <v>4324</v>
      </c>
      <c r="C2675" s="29" t="s">
        <v>4325</v>
      </c>
      <c r="D2675" s="28" t="s">
        <v>271</v>
      </c>
      <c r="E2675" s="30">
        <v>1</v>
      </c>
      <c r="F2675" s="30">
        <v>3000</v>
      </c>
      <c r="G2675" s="30">
        <f t="shared" si="200"/>
        <v>3600</v>
      </c>
      <c r="H2675" s="30">
        <f t="shared" si="201"/>
        <v>5400</v>
      </c>
      <c r="I2675" s="212"/>
      <c r="J2675" s="212"/>
      <c r="K2675" s="212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</row>
    <row r="2676" spans="1:67" s="149" customFormat="1">
      <c r="A2676" s="36">
        <v>2569</v>
      </c>
      <c r="B2676" s="28" t="s">
        <v>4326</v>
      </c>
      <c r="C2676" s="29" t="s">
        <v>4327</v>
      </c>
      <c r="D2676" s="28" t="s">
        <v>271</v>
      </c>
      <c r="E2676" s="30">
        <v>1</v>
      </c>
      <c r="F2676" s="30">
        <v>3200</v>
      </c>
      <c r="G2676" s="30">
        <f t="shared" si="200"/>
        <v>3800</v>
      </c>
      <c r="H2676" s="30">
        <f t="shared" si="201"/>
        <v>5800</v>
      </c>
      <c r="I2676" s="212"/>
      <c r="J2676" s="212"/>
      <c r="K2676" s="212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</row>
    <row r="2677" spans="1:67">
      <c r="A2677" s="36">
        <v>2570</v>
      </c>
      <c r="B2677" s="28" t="s">
        <v>4328</v>
      </c>
      <c r="C2677" s="61" t="s">
        <v>4329</v>
      </c>
      <c r="D2677" s="28" t="s">
        <v>271</v>
      </c>
      <c r="E2677" s="30">
        <v>1</v>
      </c>
      <c r="F2677" s="30">
        <v>5800</v>
      </c>
      <c r="G2677" s="30">
        <f t="shared" si="200"/>
        <v>7000</v>
      </c>
      <c r="H2677" s="30">
        <f t="shared" si="201"/>
        <v>10400</v>
      </c>
      <c r="I2677" s="212"/>
      <c r="J2677" s="212"/>
      <c r="K2677" s="212"/>
    </row>
    <row r="2678" spans="1:67" s="149" customFormat="1">
      <c r="A2678" s="36">
        <v>2571</v>
      </c>
      <c r="B2678" s="28" t="s">
        <v>4330</v>
      </c>
      <c r="C2678" s="29" t="s">
        <v>4331</v>
      </c>
      <c r="D2678" s="28" t="s">
        <v>271</v>
      </c>
      <c r="E2678" s="30">
        <v>1</v>
      </c>
      <c r="F2678" s="30">
        <v>1000</v>
      </c>
      <c r="G2678" s="30">
        <f t="shared" si="200"/>
        <v>1200</v>
      </c>
      <c r="H2678" s="30">
        <f t="shared" si="201"/>
        <v>1800</v>
      </c>
      <c r="I2678" s="212"/>
      <c r="J2678" s="212"/>
      <c r="K2678" s="212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</row>
    <row r="2679" spans="1:67" s="149" customFormat="1">
      <c r="A2679" s="36">
        <v>2572</v>
      </c>
      <c r="B2679" s="28" t="s">
        <v>4332</v>
      </c>
      <c r="C2679" s="29" t="s">
        <v>4333</v>
      </c>
      <c r="D2679" s="28" t="s">
        <v>271</v>
      </c>
      <c r="E2679" s="30">
        <v>1</v>
      </c>
      <c r="F2679" s="30">
        <v>1600</v>
      </c>
      <c r="G2679" s="30">
        <f t="shared" si="200"/>
        <v>1900</v>
      </c>
      <c r="H2679" s="30">
        <f t="shared" si="201"/>
        <v>2900</v>
      </c>
      <c r="I2679" s="212"/>
      <c r="J2679" s="212"/>
      <c r="K2679" s="212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</row>
    <row r="2680" spans="1:67" s="149" customFormat="1">
      <c r="A2680" s="36">
        <v>2573</v>
      </c>
      <c r="B2680" s="28" t="s">
        <v>4334</v>
      </c>
      <c r="C2680" s="29" t="s">
        <v>4335</v>
      </c>
      <c r="D2680" s="28" t="s">
        <v>271</v>
      </c>
      <c r="E2680" s="30">
        <v>1</v>
      </c>
      <c r="F2680" s="30">
        <v>2800</v>
      </c>
      <c r="G2680" s="30">
        <f t="shared" si="200"/>
        <v>3400</v>
      </c>
      <c r="H2680" s="30">
        <f t="shared" si="201"/>
        <v>5000</v>
      </c>
      <c r="I2680" s="212"/>
      <c r="J2680" s="212"/>
      <c r="K2680" s="212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</row>
    <row r="2681" spans="1:67" s="149" customFormat="1">
      <c r="A2681" s="36">
        <v>2574</v>
      </c>
      <c r="B2681" s="28" t="s">
        <v>4336</v>
      </c>
      <c r="C2681" s="29" t="s">
        <v>4337</v>
      </c>
      <c r="D2681" s="28" t="s">
        <v>271</v>
      </c>
      <c r="E2681" s="30">
        <v>1</v>
      </c>
      <c r="F2681" s="30">
        <v>1700</v>
      </c>
      <c r="G2681" s="30">
        <f t="shared" si="200"/>
        <v>2000</v>
      </c>
      <c r="H2681" s="30">
        <f t="shared" si="201"/>
        <v>3100</v>
      </c>
      <c r="I2681" s="212"/>
      <c r="J2681" s="212"/>
      <c r="K2681" s="212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</row>
    <row r="2682" spans="1:67" ht="31">
      <c r="A2682" s="36">
        <v>2575</v>
      </c>
      <c r="B2682" s="28" t="s">
        <v>4338</v>
      </c>
      <c r="C2682" s="29" t="s">
        <v>4339</v>
      </c>
      <c r="D2682" s="28" t="s">
        <v>271</v>
      </c>
      <c r="E2682" s="30">
        <v>1</v>
      </c>
      <c r="F2682" s="30">
        <v>2200</v>
      </c>
      <c r="G2682" s="30">
        <f t="shared" si="200"/>
        <v>2600</v>
      </c>
      <c r="H2682" s="30">
        <f t="shared" si="201"/>
        <v>4000</v>
      </c>
      <c r="I2682" s="212"/>
      <c r="J2682" s="212"/>
      <c r="K2682" s="212"/>
    </row>
    <row r="2683" spans="1:67" ht="31">
      <c r="A2683" s="36">
        <v>2576</v>
      </c>
      <c r="B2683" s="28" t="s">
        <v>4340</v>
      </c>
      <c r="C2683" s="29" t="s">
        <v>4341</v>
      </c>
      <c r="D2683" s="28" t="s">
        <v>271</v>
      </c>
      <c r="E2683" s="30">
        <v>1</v>
      </c>
      <c r="F2683" s="30">
        <v>2300</v>
      </c>
      <c r="G2683" s="30">
        <f t="shared" si="200"/>
        <v>2800</v>
      </c>
      <c r="H2683" s="30">
        <f t="shared" si="201"/>
        <v>4100</v>
      </c>
      <c r="I2683" s="212"/>
      <c r="J2683" s="212"/>
      <c r="K2683" s="212"/>
    </row>
    <row r="2684" spans="1:67" s="110" customFormat="1" ht="31">
      <c r="A2684" s="36">
        <v>2577</v>
      </c>
      <c r="B2684" s="28" t="s">
        <v>6590</v>
      </c>
      <c r="C2684" s="116" t="s">
        <v>6541</v>
      </c>
      <c r="D2684" s="28" t="s">
        <v>271</v>
      </c>
      <c r="E2684" s="71">
        <v>1</v>
      </c>
      <c r="F2684" s="30">
        <v>6300</v>
      </c>
      <c r="G2684" s="30">
        <f>ROUND(F2684*1.2,-2)</f>
        <v>7600</v>
      </c>
      <c r="H2684" s="30">
        <f>ROUND(F2684*1.8,-2)</f>
        <v>11300</v>
      </c>
      <c r="I2684" s="212"/>
      <c r="J2684" s="212"/>
      <c r="K2684" s="212"/>
    </row>
    <row r="2685" spans="1:67" s="9" customFormat="1">
      <c r="A2685" s="32"/>
      <c r="B2685" s="32"/>
      <c r="C2685" s="33" t="s">
        <v>4342</v>
      </c>
      <c r="D2685" s="32"/>
      <c r="E2685" s="34"/>
      <c r="F2685" s="34"/>
      <c r="G2685" s="35"/>
      <c r="H2685" s="35"/>
      <c r="I2685" s="212"/>
      <c r="J2685" s="212"/>
      <c r="K2685" s="212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</row>
    <row r="2686" spans="1:67">
      <c r="A2686" s="36">
        <v>2578</v>
      </c>
      <c r="B2686" s="28" t="s">
        <v>4343</v>
      </c>
      <c r="C2686" s="29" t="s">
        <v>4344</v>
      </c>
      <c r="D2686" s="28" t="s">
        <v>271</v>
      </c>
      <c r="E2686" s="30">
        <v>1</v>
      </c>
      <c r="F2686" s="30">
        <v>7900</v>
      </c>
      <c r="G2686" s="30">
        <f t="shared" ref="G2686:G2749" si="202">ROUND(F2686*1.2,-2)</f>
        <v>9500</v>
      </c>
      <c r="H2686" s="30">
        <f t="shared" ref="H2686:H2749" si="203">ROUND(F2686*1.8,-2)</f>
        <v>14200</v>
      </c>
      <c r="I2686" s="212"/>
      <c r="J2686" s="212"/>
      <c r="K2686" s="212"/>
    </row>
    <row r="2687" spans="1:67">
      <c r="A2687" s="36">
        <v>2579</v>
      </c>
      <c r="B2687" s="28" t="s">
        <v>4345</v>
      </c>
      <c r="C2687" s="29" t="s">
        <v>4346</v>
      </c>
      <c r="D2687" s="28" t="s">
        <v>271</v>
      </c>
      <c r="E2687" s="30">
        <v>1</v>
      </c>
      <c r="F2687" s="30">
        <v>7900</v>
      </c>
      <c r="G2687" s="30">
        <f t="shared" si="202"/>
        <v>9500</v>
      </c>
      <c r="H2687" s="30">
        <f t="shared" si="203"/>
        <v>14200</v>
      </c>
      <c r="I2687" s="212"/>
      <c r="J2687" s="212"/>
      <c r="K2687" s="212"/>
    </row>
    <row r="2688" spans="1:67">
      <c r="A2688" s="36">
        <v>2580</v>
      </c>
      <c r="B2688" s="28" t="s">
        <v>4347</v>
      </c>
      <c r="C2688" s="29" t="s">
        <v>4348</v>
      </c>
      <c r="D2688" s="28" t="s">
        <v>271</v>
      </c>
      <c r="E2688" s="30">
        <v>1</v>
      </c>
      <c r="F2688" s="30">
        <v>7900</v>
      </c>
      <c r="G2688" s="30">
        <f t="shared" si="202"/>
        <v>9500</v>
      </c>
      <c r="H2688" s="30">
        <f t="shared" si="203"/>
        <v>14200</v>
      </c>
      <c r="I2688" s="212"/>
      <c r="J2688" s="212"/>
      <c r="K2688" s="212"/>
    </row>
    <row r="2689" spans="1:67" s="149" customFormat="1">
      <c r="A2689" s="36">
        <v>2581</v>
      </c>
      <c r="B2689" s="28" t="s">
        <v>4349</v>
      </c>
      <c r="C2689" s="29" t="s">
        <v>4350</v>
      </c>
      <c r="D2689" s="28" t="s">
        <v>271</v>
      </c>
      <c r="E2689" s="30">
        <v>1</v>
      </c>
      <c r="F2689" s="30">
        <v>8500</v>
      </c>
      <c r="G2689" s="30">
        <f t="shared" si="202"/>
        <v>10200</v>
      </c>
      <c r="H2689" s="30">
        <f t="shared" si="203"/>
        <v>15300</v>
      </c>
      <c r="I2689" s="212"/>
      <c r="J2689" s="212"/>
      <c r="K2689" s="212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</row>
    <row r="2690" spans="1:67">
      <c r="A2690" s="36">
        <v>2582</v>
      </c>
      <c r="B2690" s="28" t="s">
        <v>4351</v>
      </c>
      <c r="C2690" s="29" t="s">
        <v>4352</v>
      </c>
      <c r="D2690" s="28" t="s">
        <v>271</v>
      </c>
      <c r="E2690" s="30">
        <v>1</v>
      </c>
      <c r="F2690" s="30">
        <v>7900</v>
      </c>
      <c r="G2690" s="30">
        <f t="shared" si="202"/>
        <v>9500</v>
      </c>
      <c r="H2690" s="30">
        <f t="shared" si="203"/>
        <v>14200</v>
      </c>
      <c r="I2690" s="212"/>
      <c r="J2690" s="212"/>
      <c r="K2690" s="212"/>
    </row>
    <row r="2691" spans="1:67" s="149" customFormat="1">
      <c r="A2691" s="36">
        <v>2583</v>
      </c>
      <c r="B2691" s="28" t="s">
        <v>4353</v>
      </c>
      <c r="C2691" s="29" t="s">
        <v>4354</v>
      </c>
      <c r="D2691" s="28" t="s">
        <v>271</v>
      </c>
      <c r="E2691" s="30">
        <v>1</v>
      </c>
      <c r="F2691" s="30">
        <v>10600</v>
      </c>
      <c r="G2691" s="30">
        <f t="shared" si="202"/>
        <v>12700</v>
      </c>
      <c r="H2691" s="30">
        <f t="shared" si="203"/>
        <v>19100</v>
      </c>
      <c r="I2691" s="212"/>
      <c r="J2691" s="212"/>
      <c r="K2691" s="212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</row>
    <row r="2692" spans="1:67">
      <c r="A2692" s="36">
        <v>2584</v>
      </c>
      <c r="B2692" s="28" t="s">
        <v>4355</v>
      </c>
      <c r="C2692" s="29" t="s">
        <v>4356</v>
      </c>
      <c r="D2692" s="28" t="s">
        <v>271</v>
      </c>
      <c r="E2692" s="30">
        <v>1</v>
      </c>
      <c r="F2692" s="30">
        <v>7900</v>
      </c>
      <c r="G2692" s="30">
        <f t="shared" si="202"/>
        <v>9500</v>
      </c>
      <c r="H2692" s="30">
        <f t="shared" si="203"/>
        <v>14200</v>
      </c>
      <c r="I2692" s="212"/>
      <c r="J2692" s="212"/>
      <c r="K2692" s="212"/>
    </row>
    <row r="2693" spans="1:67" s="149" customFormat="1">
      <c r="A2693" s="36">
        <v>2585</v>
      </c>
      <c r="B2693" s="28" t="s">
        <v>4357</v>
      </c>
      <c r="C2693" s="29" t="s">
        <v>4358</v>
      </c>
      <c r="D2693" s="28" t="s">
        <v>271</v>
      </c>
      <c r="E2693" s="30">
        <v>1</v>
      </c>
      <c r="F2693" s="30">
        <v>8600</v>
      </c>
      <c r="G2693" s="30">
        <f t="shared" si="202"/>
        <v>10300</v>
      </c>
      <c r="H2693" s="30">
        <f t="shared" si="203"/>
        <v>15500</v>
      </c>
      <c r="I2693" s="212"/>
      <c r="J2693" s="212"/>
      <c r="K2693" s="212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</row>
    <row r="2694" spans="1:67" s="149" customFormat="1">
      <c r="A2694" s="36">
        <v>2586</v>
      </c>
      <c r="B2694" s="28" t="s">
        <v>4359</v>
      </c>
      <c r="C2694" s="29" t="s">
        <v>4360</v>
      </c>
      <c r="D2694" s="28" t="s">
        <v>271</v>
      </c>
      <c r="E2694" s="30">
        <v>1</v>
      </c>
      <c r="F2694" s="30">
        <v>8600</v>
      </c>
      <c r="G2694" s="30">
        <f t="shared" si="202"/>
        <v>10300</v>
      </c>
      <c r="H2694" s="30">
        <f t="shared" si="203"/>
        <v>15500</v>
      </c>
      <c r="I2694" s="212"/>
      <c r="J2694" s="212"/>
      <c r="K2694" s="212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</row>
    <row r="2695" spans="1:67">
      <c r="A2695" s="36">
        <v>2587</v>
      </c>
      <c r="B2695" s="28" t="s">
        <v>4361</v>
      </c>
      <c r="C2695" s="29" t="s">
        <v>4362</v>
      </c>
      <c r="D2695" s="28" t="s">
        <v>271</v>
      </c>
      <c r="E2695" s="30">
        <v>1</v>
      </c>
      <c r="F2695" s="30">
        <v>62000</v>
      </c>
      <c r="G2695" s="30">
        <f t="shared" si="202"/>
        <v>74400</v>
      </c>
      <c r="H2695" s="30">
        <f t="shared" si="203"/>
        <v>111600</v>
      </c>
      <c r="I2695" s="212"/>
      <c r="J2695" s="212"/>
      <c r="K2695" s="212"/>
    </row>
    <row r="2696" spans="1:67">
      <c r="A2696" s="36">
        <v>2588</v>
      </c>
      <c r="B2696" s="28" t="s">
        <v>4363</v>
      </c>
      <c r="C2696" s="29" t="s">
        <v>4364</v>
      </c>
      <c r="D2696" s="28" t="s">
        <v>271</v>
      </c>
      <c r="E2696" s="30">
        <v>1</v>
      </c>
      <c r="F2696" s="30">
        <v>24150</v>
      </c>
      <c r="G2696" s="30">
        <f t="shared" si="202"/>
        <v>29000</v>
      </c>
      <c r="H2696" s="30">
        <f t="shared" si="203"/>
        <v>43500</v>
      </c>
      <c r="I2696" s="212"/>
      <c r="J2696" s="212"/>
      <c r="K2696" s="212"/>
    </row>
    <row r="2697" spans="1:67" s="149" customFormat="1">
      <c r="A2697" s="36">
        <v>2589</v>
      </c>
      <c r="B2697" s="28" t="s">
        <v>4365</v>
      </c>
      <c r="C2697" s="29" t="s">
        <v>4366</v>
      </c>
      <c r="D2697" s="28" t="s">
        <v>271</v>
      </c>
      <c r="E2697" s="30">
        <v>1</v>
      </c>
      <c r="F2697" s="30">
        <v>34000</v>
      </c>
      <c r="G2697" s="30">
        <f t="shared" si="202"/>
        <v>40800</v>
      </c>
      <c r="H2697" s="30">
        <f t="shared" si="203"/>
        <v>61200</v>
      </c>
      <c r="I2697" s="212"/>
      <c r="J2697" s="212"/>
      <c r="K2697" s="212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</row>
    <row r="2698" spans="1:67" ht="31">
      <c r="A2698" s="36">
        <v>2590</v>
      </c>
      <c r="B2698" s="28" t="s">
        <v>4367</v>
      </c>
      <c r="C2698" s="29" t="s">
        <v>4368</v>
      </c>
      <c r="D2698" s="28" t="s">
        <v>271</v>
      </c>
      <c r="E2698" s="30">
        <v>1</v>
      </c>
      <c r="F2698" s="30">
        <v>33700</v>
      </c>
      <c r="G2698" s="30">
        <f t="shared" si="202"/>
        <v>40400</v>
      </c>
      <c r="H2698" s="30">
        <f t="shared" si="203"/>
        <v>60700</v>
      </c>
      <c r="I2698" s="212"/>
      <c r="J2698" s="212"/>
      <c r="K2698" s="212"/>
    </row>
    <row r="2699" spans="1:67" s="149" customFormat="1" ht="31">
      <c r="A2699" s="36">
        <v>2591</v>
      </c>
      <c r="B2699" s="28" t="s">
        <v>4369</v>
      </c>
      <c r="C2699" s="29" t="s">
        <v>4370</v>
      </c>
      <c r="D2699" s="28" t="s">
        <v>271</v>
      </c>
      <c r="E2699" s="30">
        <v>1</v>
      </c>
      <c r="F2699" s="30">
        <v>66150</v>
      </c>
      <c r="G2699" s="30">
        <f t="shared" si="202"/>
        <v>79400</v>
      </c>
      <c r="H2699" s="30">
        <f t="shared" si="203"/>
        <v>119100</v>
      </c>
      <c r="I2699" s="212"/>
      <c r="J2699" s="212"/>
      <c r="K2699" s="212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</row>
    <row r="2700" spans="1:67" s="149" customFormat="1">
      <c r="A2700" s="36">
        <v>2592</v>
      </c>
      <c r="B2700" s="28" t="s">
        <v>4371</v>
      </c>
      <c r="C2700" s="29" t="s">
        <v>4372</v>
      </c>
      <c r="D2700" s="28" t="s">
        <v>271</v>
      </c>
      <c r="E2700" s="30">
        <v>1</v>
      </c>
      <c r="F2700" s="30">
        <v>43200</v>
      </c>
      <c r="G2700" s="30">
        <f t="shared" si="202"/>
        <v>51800</v>
      </c>
      <c r="H2700" s="30">
        <f t="shared" si="203"/>
        <v>77800</v>
      </c>
      <c r="I2700" s="212"/>
      <c r="J2700" s="212"/>
      <c r="K2700" s="212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</row>
    <row r="2701" spans="1:67" ht="46.5">
      <c r="A2701" s="36">
        <v>2593</v>
      </c>
      <c r="B2701" s="28" t="s">
        <v>4373</v>
      </c>
      <c r="C2701" s="29" t="s">
        <v>4374</v>
      </c>
      <c r="D2701" s="28" t="s">
        <v>271</v>
      </c>
      <c r="E2701" s="30">
        <v>1</v>
      </c>
      <c r="F2701" s="30">
        <v>74550</v>
      </c>
      <c r="G2701" s="30">
        <f t="shared" si="202"/>
        <v>89500</v>
      </c>
      <c r="H2701" s="30">
        <f t="shared" si="203"/>
        <v>134200</v>
      </c>
      <c r="I2701" s="212"/>
      <c r="J2701" s="212"/>
      <c r="K2701" s="212"/>
    </row>
    <row r="2702" spans="1:67" ht="31">
      <c r="A2702" s="36">
        <v>2594</v>
      </c>
      <c r="B2702" s="28" t="s">
        <v>4375</v>
      </c>
      <c r="C2702" s="29" t="s">
        <v>4376</v>
      </c>
      <c r="D2702" s="28" t="s">
        <v>271</v>
      </c>
      <c r="E2702" s="30">
        <v>1</v>
      </c>
      <c r="F2702" s="30">
        <v>78750</v>
      </c>
      <c r="G2702" s="30">
        <f t="shared" si="202"/>
        <v>94500</v>
      </c>
      <c r="H2702" s="30">
        <f t="shared" si="203"/>
        <v>141800</v>
      </c>
      <c r="I2702" s="212"/>
      <c r="J2702" s="212"/>
      <c r="K2702" s="212"/>
    </row>
    <row r="2703" spans="1:67" ht="31">
      <c r="A2703" s="36">
        <v>2595</v>
      </c>
      <c r="B2703" s="28" t="s">
        <v>4377</v>
      </c>
      <c r="C2703" s="29" t="s">
        <v>4378</v>
      </c>
      <c r="D2703" s="28" t="s">
        <v>271</v>
      </c>
      <c r="E2703" s="30">
        <v>1</v>
      </c>
      <c r="F2703" s="30">
        <v>94500</v>
      </c>
      <c r="G2703" s="30">
        <f t="shared" si="202"/>
        <v>113400</v>
      </c>
      <c r="H2703" s="30">
        <f t="shared" si="203"/>
        <v>170100</v>
      </c>
      <c r="I2703" s="212"/>
      <c r="J2703" s="212"/>
      <c r="K2703" s="212"/>
    </row>
    <row r="2704" spans="1:67" ht="31">
      <c r="A2704" s="36">
        <v>2596</v>
      </c>
      <c r="B2704" s="28" t="s">
        <v>4379</v>
      </c>
      <c r="C2704" s="29" t="s">
        <v>4380</v>
      </c>
      <c r="D2704" s="28" t="s">
        <v>271</v>
      </c>
      <c r="E2704" s="30">
        <v>1</v>
      </c>
      <c r="F2704" s="30">
        <v>36750</v>
      </c>
      <c r="G2704" s="30">
        <f t="shared" si="202"/>
        <v>44100</v>
      </c>
      <c r="H2704" s="30">
        <f t="shared" si="203"/>
        <v>66200</v>
      </c>
      <c r="I2704" s="212"/>
      <c r="J2704" s="212"/>
      <c r="K2704" s="212"/>
    </row>
    <row r="2705" spans="1:67" s="149" customFormat="1" ht="31">
      <c r="A2705" s="36">
        <v>2597</v>
      </c>
      <c r="B2705" s="28" t="s">
        <v>4381</v>
      </c>
      <c r="C2705" s="29" t="s">
        <v>4382</v>
      </c>
      <c r="D2705" s="28" t="s">
        <v>271</v>
      </c>
      <c r="E2705" s="30">
        <v>1</v>
      </c>
      <c r="F2705" s="30">
        <v>69400</v>
      </c>
      <c r="G2705" s="30">
        <f t="shared" si="202"/>
        <v>83300</v>
      </c>
      <c r="H2705" s="30">
        <f t="shared" si="203"/>
        <v>124900</v>
      </c>
      <c r="I2705" s="212"/>
      <c r="J2705" s="212"/>
      <c r="K2705" s="212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</row>
    <row r="2706" spans="1:67">
      <c r="A2706" s="36">
        <v>2598</v>
      </c>
      <c r="B2706" s="28" t="s">
        <v>4383</v>
      </c>
      <c r="C2706" s="29" t="s">
        <v>4384</v>
      </c>
      <c r="D2706" s="28" t="s">
        <v>271</v>
      </c>
      <c r="E2706" s="30">
        <v>1</v>
      </c>
      <c r="F2706" s="30">
        <v>72450</v>
      </c>
      <c r="G2706" s="30">
        <f t="shared" si="202"/>
        <v>86900</v>
      </c>
      <c r="H2706" s="30">
        <f t="shared" si="203"/>
        <v>130400</v>
      </c>
      <c r="I2706" s="212"/>
      <c r="J2706" s="212"/>
      <c r="K2706" s="212"/>
    </row>
    <row r="2707" spans="1:67" s="149" customFormat="1">
      <c r="A2707" s="36">
        <v>2599</v>
      </c>
      <c r="B2707" s="28" t="s">
        <v>4385</v>
      </c>
      <c r="C2707" s="29" t="s">
        <v>4386</v>
      </c>
      <c r="D2707" s="28" t="s">
        <v>271</v>
      </c>
      <c r="E2707" s="30">
        <v>1</v>
      </c>
      <c r="F2707" s="30">
        <v>19000</v>
      </c>
      <c r="G2707" s="30">
        <f t="shared" si="202"/>
        <v>22800</v>
      </c>
      <c r="H2707" s="30">
        <f t="shared" si="203"/>
        <v>34200</v>
      </c>
      <c r="I2707" s="212"/>
      <c r="J2707" s="212"/>
      <c r="K2707" s="212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</row>
    <row r="2708" spans="1:67" ht="31">
      <c r="A2708" s="36">
        <v>2600</v>
      </c>
      <c r="B2708" s="28" t="s">
        <v>4387</v>
      </c>
      <c r="C2708" s="29" t="s">
        <v>4388</v>
      </c>
      <c r="D2708" s="28" t="s">
        <v>271</v>
      </c>
      <c r="E2708" s="30">
        <v>1</v>
      </c>
      <c r="F2708" s="30">
        <v>73500</v>
      </c>
      <c r="G2708" s="30">
        <f t="shared" si="202"/>
        <v>88200</v>
      </c>
      <c r="H2708" s="30">
        <f t="shared" si="203"/>
        <v>132300</v>
      </c>
      <c r="I2708" s="212"/>
      <c r="J2708" s="212"/>
      <c r="K2708" s="212"/>
    </row>
    <row r="2709" spans="1:67">
      <c r="A2709" s="36">
        <v>2601</v>
      </c>
      <c r="B2709" s="28" t="s">
        <v>4389</v>
      </c>
      <c r="C2709" s="29" t="s">
        <v>4390</v>
      </c>
      <c r="D2709" s="28" t="s">
        <v>271</v>
      </c>
      <c r="E2709" s="30">
        <v>1</v>
      </c>
      <c r="F2709" s="30">
        <v>33700</v>
      </c>
      <c r="G2709" s="30">
        <f t="shared" si="202"/>
        <v>40400</v>
      </c>
      <c r="H2709" s="30">
        <f t="shared" si="203"/>
        <v>60700</v>
      </c>
      <c r="I2709" s="212"/>
      <c r="J2709" s="212"/>
      <c r="K2709" s="212"/>
    </row>
    <row r="2710" spans="1:67" ht="31">
      <c r="A2710" s="36">
        <v>2602</v>
      </c>
      <c r="B2710" s="28" t="s">
        <v>4391</v>
      </c>
      <c r="C2710" s="29" t="s">
        <v>4392</v>
      </c>
      <c r="D2710" s="28" t="s">
        <v>271</v>
      </c>
      <c r="E2710" s="30">
        <v>1</v>
      </c>
      <c r="F2710" s="30">
        <v>73000</v>
      </c>
      <c r="G2710" s="30">
        <f t="shared" si="202"/>
        <v>87600</v>
      </c>
      <c r="H2710" s="30">
        <f t="shared" si="203"/>
        <v>131400</v>
      </c>
      <c r="I2710" s="212"/>
      <c r="J2710" s="212"/>
      <c r="K2710" s="212"/>
    </row>
    <row r="2711" spans="1:67" ht="31">
      <c r="A2711" s="36">
        <v>2603</v>
      </c>
      <c r="B2711" s="28" t="s">
        <v>4393</v>
      </c>
      <c r="C2711" s="29" t="s">
        <v>6344</v>
      </c>
      <c r="D2711" s="28" t="s">
        <v>271</v>
      </c>
      <c r="E2711" s="30">
        <v>1</v>
      </c>
      <c r="F2711" s="30">
        <v>118100</v>
      </c>
      <c r="G2711" s="30">
        <f t="shared" si="202"/>
        <v>141700</v>
      </c>
      <c r="H2711" s="30">
        <f t="shared" si="203"/>
        <v>212600</v>
      </c>
      <c r="I2711" s="212"/>
      <c r="J2711" s="212"/>
      <c r="K2711" s="212"/>
    </row>
    <row r="2712" spans="1:67" ht="31">
      <c r="A2712" s="36">
        <v>2604</v>
      </c>
      <c r="B2712" s="28" t="s">
        <v>4394</v>
      </c>
      <c r="C2712" s="29" t="s">
        <v>4395</v>
      </c>
      <c r="D2712" s="28" t="s">
        <v>271</v>
      </c>
      <c r="E2712" s="30">
        <v>1</v>
      </c>
      <c r="F2712" s="30">
        <v>106800</v>
      </c>
      <c r="G2712" s="30">
        <f t="shared" si="202"/>
        <v>128200</v>
      </c>
      <c r="H2712" s="30">
        <f t="shared" si="203"/>
        <v>192200</v>
      </c>
      <c r="I2712" s="212"/>
      <c r="J2712" s="212"/>
      <c r="K2712" s="212"/>
    </row>
    <row r="2713" spans="1:67" ht="31">
      <c r="A2713" s="36">
        <v>2605</v>
      </c>
      <c r="B2713" s="28" t="s">
        <v>4396</v>
      </c>
      <c r="C2713" s="29" t="s">
        <v>4397</v>
      </c>
      <c r="D2713" s="28" t="s">
        <v>271</v>
      </c>
      <c r="E2713" s="30">
        <v>1</v>
      </c>
      <c r="F2713" s="30">
        <v>70350</v>
      </c>
      <c r="G2713" s="30">
        <f t="shared" si="202"/>
        <v>84400</v>
      </c>
      <c r="H2713" s="30">
        <f t="shared" si="203"/>
        <v>126600</v>
      </c>
      <c r="I2713" s="212"/>
      <c r="J2713" s="212"/>
      <c r="K2713" s="212"/>
    </row>
    <row r="2714" spans="1:67" ht="31">
      <c r="A2714" s="36">
        <v>2606</v>
      </c>
      <c r="B2714" s="28" t="s">
        <v>4398</v>
      </c>
      <c r="C2714" s="29" t="s">
        <v>4399</v>
      </c>
      <c r="D2714" s="28" t="s">
        <v>271</v>
      </c>
      <c r="E2714" s="30">
        <v>1</v>
      </c>
      <c r="F2714" s="30">
        <v>73000</v>
      </c>
      <c r="G2714" s="30">
        <f t="shared" si="202"/>
        <v>87600</v>
      </c>
      <c r="H2714" s="30">
        <f t="shared" si="203"/>
        <v>131400</v>
      </c>
      <c r="I2714" s="212"/>
      <c r="J2714" s="212"/>
      <c r="K2714" s="212"/>
    </row>
    <row r="2715" spans="1:67" ht="31">
      <c r="A2715" s="36">
        <v>2607</v>
      </c>
      <c r="B2715" s="28" t="s">
        <v>4400</v>
      </c>
      <c r="C2715" s="29" t="s">
        <v>4401</v>
      </c>
      <c r="D2715" s="28" t="s">
        <v>271</v>
      </c>
      <c r="E2715" s="30">
        <v>1</v>
      </c>
      <c r="F2715" s="30">
        <v>50000</v>
      </c>
      <c r="G2715" s="30">
        <f t="shared" si="202"/>
        <v>60000</v>
      </c>
      <c r="H2715" s="30">
        <f t="shared" si="203"/>
        <v>90000</v>
      </c>
      <c r="I2715" s="212"/>
      <c r="J2715" s="212"/>
      <c r="K2715" s="212"/>
    </row>
    <row r="2716" spans="1:67" ht="31">
      <c r="A2716" s="36">
        <v>2608</v>
      </c>
      <c r="B2716" s="28" t="s">
        <v>4402</v>
      </c>
      <c r="C2716" s="29" t="s">
        <v>4403</v>
      </c>
      <c r="D2716" s="28" t="s">
        <v>271</v>
      </c>
      <c r="E2716" s="30">
        <v>1</v>
      </c>
      <c r="F2716" s="30">
        <v>50000</v>
      </c>
      <c r="G2716" s="30">
        <f t="shared" si="202"/>
        <v>60000</v>
      </c>
      <c r="H2716" s="30">
        <f t="shared" si="203"/>
        <v>90000</v>
      </c>
      <c r="I2716" s="212"/>
      <c r="J2716" s="212"/>
      <c r="K2716" s="212"/>
    </row>
    <row r="2717" spans="1:67">
      <c r="A2717" s="36">
        <v>2609</v>
      </c>
      <c r="B2717" s="28" t="s">
        <v>4404</v>
      </c>
      <c r="C2717" s="29" t="s">
        <v>4405</v>
      </c>
      <c r="D2717" s="28" t="s">
        <v>271</v>
      </c>
      <c r="E2717" s="30">
        <v>1</v>
      </c>
      <c r="F2717" s="30">
        <v>40000</v>
      </c>
      <c r="G2717" s="30">
        <f t="shared" si="202"/>
        <v>48000</v>
      </c>
      <c r="H2717" s="30">
        <f t="shared" si="203"/>
        <v>72000</v>
      </c>
      <c r="I2717" s="212"/>
      <c r="J2717" s="212"/>
      <c r="K2717" s="212"/>
    </row>
    <row r="2718" spans="1:67" ht="31">
      <c r="A2718" s="36">
        <v>2610</v>
      </c>
      <c r="B2718" s="28" t="s">
        <v>4406</v>
      </c>
      <c r="C2718" s="29" t="s">
        <v>4407</v>
      </c>
      <c r="D2718" s="28" t="s">
        <v>271</v>
      </c>
      <c r="E2718" s="30">
        <v>1</v>
      </c>
      <c r="F2718" s="30">
        <v>53000</v>
      </c>
      <c r="G2718" s="30">
        <f t="shared" si="202"/>
        <v>63600</v>
      </c>
      <c r="H2718" s="30">
        <f t="shared" si="203"/>
        <v>95400</v>
      </c>
      <c r="I2718" s="212"/>
      <c r="J2718" s="212"/>
      <c r="K2718" s="212"/>
    </row>
    <row r="2719" spans="1:67" s="149" customFormat="1">
      <c r="A2719" s="36">
        <v>2611</v>
      </c>
      <c r="B2719" s="28" t="s">
        <v>4408</v>
      </c>
      <c r="C2719" s="29" t="s">
        <v>4409</v>
      </c>
      <c r="D2719" s="28" t="s">
        <v>271</v>
      </c>
      <c r="E2719" s="30">
        <v>1</v>
      </c>
      <c r="F2719" s="30">
        <v>45300</v>
      </c>
      <c r="G2719" s="30">
        <f t="shared" si="202"/>
        <v>54400</v>
      </c>
      <c r="H2719" s="30">
        <f t="shared" si="203"/>
        <v>81500</v>
      </c>
      <c r="I2719" s="212"/>
      <c r="J2719" s="212"/>
      <c r="K2719" s="212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</row>
    <row r="2720" spans="1:67" s="149" customFormat="1">
      <c r="A2720" s="36">
        <v>2612</v>
      </c>
      <c r="B2720" s="28" t="s">
        <v>4410</v>
      </c>
      <c r="C2720" s="29" t="s">
        <v>4411</v>
      </c>
      <c r="D2720" s="28" t="s">
        <v>271</v>
      </c>
      <c r="E2720" s="30">
        <v>1</v>
      </c>
      <c r="F2720" s="30">
        <v>59500</v>
      </c>
      <c r="G2720" s="30">
        <f t="shared" si="202"/>
        <v>71400</v>
      </c>
      <c r="H2720" s="30">
        <f t="shared" si="203"/>
        <v>107100</v>
      </c>
      <c r="I2720" s="212"/>
      <c r="J2720" s="212"/>
      <c r="K2720" s="212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</row>
    <row r="2721" spans="1:67">
      <c r="A2721" s="36">
        <v>2613</v>
      </c>
      <c r="B2721" s="28" t="s">
        <v>4412</v>
      </c>
      <c r="C2721" s="29" t="s">
        <v>4413</v>
      </c>
      <c r="D2721" s="28" t="s">
        <v>271</v>
      </c>
      <c r="E2721" s="30">
        <v>1</v>
      </c>
      <c r="F2721" s="30">
        <v>80000</v>
      </c>
      <c r="G2721" s="30">
        <f t="shared" si="202"/>
        <v>96000</v>
      </c>
      <c r="H2721" s="30">
        <f t="shared" si="203"/>
        <v>144000</v>
      </c>
      <c r="I2721" s="212"/>
      <c r="J2721" s="212"/>
      <c r="K2721" s="212"/>
    </row>
    <row r="2722" spans="1:67">
      <c r="A2722" s="36">
        <v>2614</v>
      </c>
      <c r="B2722" s="28" t="s">
        <v>4414</v>
      </c>
      <c r="C2722" s="29" t="s">
        <v>4415</v>
      </c>
      <c r="D2722" s="28" t="s">
        <v>271</v>
      </c>
      <c r="E2722" s="30">
        <v>1</v>
      </c>
      <c r="F2722" s="30">
        <v>50000</v>
      </c>
      <c r="G2722" s="30">
        <f t="shared" si="202"/>
        <v>60000</v>
      </c>
      <c r="H2722" s="30">
        <f t="shared" si="203"/>
        <v>90000</v>
      </c>
      <c r="I2722" s="212"/>
      <c r="J2722" s="212"/>
      <c r="K2722" s="212"/>
    </row>
    <row r="2723" spans="1:67" s="149" customFormat="1" ht="31">
      <c r="A2723" s="36">
        <v>2615</v>
      </c>
      <c r="B2723" s="28" t="s">
        <v>4416</v>
      </c>
      <c r="C2723" s="29" t="s">
        <v>4417</v>
      </c>
      <c r="D2723" s="28" t="s">
        <v>271</v>
      </c>
      <c r="E2723" s="30">
        <v>1</v>
      </c>
      <c r="F2723" s="30">
        <v>56000</v>
      </c>
      <c r="G2723" s="30">
        <f t="shared" si="202"/>
        <v>67200</v>
      </c>
      <c r="H2723" s="30">
        <f t="shared" si="203"/>
        <v>100800</v>
      </c>
      <c r="I2723" s="212"/>
      <c r="J2723" s="212"/>
      <c r="K2723" s="212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</row>
    <row r="2724" spans="1:67" ht="31">
      <c r="A2724" s="36">
        <v>2616</v>
      </c>
      <c r="B2724" s="28" t="s">
        <v>4418</v>
      </c>
      <c r="C2724" s="29" t="s">
        <v>4419</v>
      </c>
      <c r="D2724" s="28" t="s">
        <v>271</v>
      </c>
      <c r="E2724" s="30">
        <v>1</v>
      </c>
      <c r="F2724" s="30">
        <v>70000</v>
      </c>
      <c r="G2724" s="30">
        <f t="shared" si="202"/>
        <v>84000</v>
      </c>
      <c r="H2724" s="30">
        <f t="shared" si="203"/>
        <v>126000</v>
      </c>
      <c r="I2724" s="212"/>
      <c r="J2724" s="212"/>
      <c r="K2724" s="212"/>
    </row>
    <row r="2725" spans="1:67" s="149" customFormat="1" ht="31">
      <c r="A2725" s="36">
        <v>2617</v>
      </c>
      <c r="B2725" s="28" t="s">
        <v>4420</v>
      </c>
      <c r="C2725" s="29" t="s">
        <v>4421</v>
      </c>
      <c r="D2725" s="28" t="s">
        <v>271</v>
      </c>
      <c r="E2725" s="30">
        <v>1</v>
      </c>
      <c r="F2725" s="30">
        <v>75000</v>
      </c>
      <c r="G2725" s="30">
        <f t="shared" si="202"/>
        <v>90000</v>
      </c>
      <c r="H2725" s="30">
        <f t="shared" si="203"/>
        <v>135000</v>
      </c>
      <c r="I2725" s="212"/>
      <c r="J2725" s="212"/>
      <c r="K2725" s="212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</row>
    <row r="2726" spans="1:67" s="149" customFormat="1">
      <c r="A2726" s="36">
        <v>2618</v>
      </c>
      <c r="B2726" s="28" t="s">
        <v>4422</v>
      </c>
      <c r="C2726" s="29" t="s">
        <v>4423</v>
      </c>
      <c r="D2726" s="28" t="s">
        <v>271</v>
      </c>
      <c r="E2726" s="30">
        <v>1</v>
      </c>
      <c r="F2726" s="30">
        <v>59500</v>
      </c>
      <c r="G2726" s="30">
        <f t="shared" si="202"/>
        <v>71400</v>
      </c>
      <c r="H2726" s="30">
        <f t="shared" si="203"/>
        <v>107100</v>
      </c>
      <c r="I2726" s="212"/>
      <c r="J2726" s="212"/>
      <c r="K2726" s="212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</row>
    <row r="2727" spans="1:67" s="149" customFormat="1">
      <c r="A2727" s="36">
        <v>2619</v>
      </c>
      <c r="B2727" s="28" t="s">
        <v>4424</v>
      </c>
      <c r="C2727" s="29" t="s">
        <v>4425</v>
      </c>
      <c r="D2727" s="28" t="s">
        <v>271</v>
      </c>
      <c r="E2727" s="30">
        <v>1</v>
      </c>
      <c r="F2727" s="30">
        <v>59500</v>
      </c>
      <c r="G2727" s="30">
        <f t="shared" si="202"/>
        <v>71400</v>
      </c>
      <c r="H2727" s="30">
        <f t="shared" si="203"/>
        <v>107100</v>
      </c>
      <c r="I2727" s="212"/>
      <c r="J2727" s="212"/>
      <c r="K2727" s="212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</row>
    <row r="2728" spans="1:67" s="149" customFormat="1">
      <c r="A2728" s="36">
        <v>2620</v>
      </c>
      <c r="B2728" s="28" t="s">
        <v>4426</v>
      </c>
      <c r="C2728" s="29" t="s">
        <v>4427</v>
      </c>
      <c r="D2728" s="28" t="s">
        <v>271</v>
      </c>
      <c r="E2728" s="30">
        <v>1</v>
      </c>
      <c r="F2728" s="30">
        <v>50100</v>
      </c>
      <c r="G2728" s="30">
        <f t="shared" si="202"/>
        <v>60100</v>
      </c>
      <c r="H2728" s="30">
        <f t="shared" si="203"/>
        <v>90200</v>
      </c>
      <c r="I2728" s="212"/>
      <c r="J2728" s="212"/>
      <c r="K2728" s="212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</row>
    <row r="2729" spans="1:67" s="149" customFormat="1">
      <c r="A2729" s="36">
        <v>2621</v>
      </c>
      <c r="B2729" s="28" t="s">
        <v>4428</v>
      </c>
      <c r="C2729" s="29" t="s">
        <v>4429</v>
      </c>
      <c r="D2729" s="28" t="s">
        <v>271</v>
      </c>
      <c r="E2729" s="30">
        <v>1</v>
      </c>
      <c r="F2729" s="30">
        <v>59500</v>
      </c>
      <c r="G2729" s="30">
        <f t="shared" si="202"/>
        <v>71400</v>
      </c>
      <c r="H2729" s="30">
        <f t="shared" si="203"/>
        <v>107100</v>
      </c>
      <c r="I2729" s="212"/>
      <c r="J2729" s="212"/>
      <c r="K2729" s="212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</row>
    <row r="2730" spans="1:67" ht="31">
      <c r="A2730" s="36">
        <v>2622</v>
      </c>
      <c r="B2730" s="28" t="s">
        <v>4430</v>
      </c>
      <c r="C2730" s="29" t="s">
        <v>4431</v>
      </c>
      <c r="D2730" s="28" t="s">
        <v>271</v>
      </c>
      <c r="E2730" s="30">
        <v>1</v>
      </c>
      <c r="F2730" s="30">
        <v>90000</v>
      </c>
      <c r="G2730" s="30">
        <f t="shared" si="202"/>
        <v>108000</v>
      </c>
      <c r="H2730" s="30">
        <f t="shared" si="203"/>
        <v>162000</v>
      </c>
      <c r="I2730" s="212"/>
      <c r="J2730" s="212"/>
      <c r="K2730" s="212"/>
    </row>
    <row r="2731" spans="1:67" ht="31">
      <c r="A2731" s="36">
        <v>2623</v>
      </c>
      <c r="B2731" s="28" t="s">
        <v>4432</v>
      </c>
      <c r="C2731" s="29" t="s">
        <v>4433</v>
      </c>
      <c r="D2731" s="28" t="s">
        <v>271</v>
      </c>
      <c r="E2731" s="30">
        <v>1</v>
      </c>
      <c r="F2731" s="30">
        <v>12600</v>
      </c>
      <c r="G2731" s="30">
        <f t="shared" si="202"/>
        <v>15100</v>
      </c>
      <c r="H2731" s="30">
        <f t="shared" si="203"/>
        <v>22700</v>
      </c>
      <c r="I2731" s="212"/>
      <c r="J2731" s="212"/>
      <c r="K2731" s="212"/>
    </row>
    <row r="2732" spans="1:67" s="13" customFormat="1">
      <c r="A2732" s="36">
        <v>2624</v>
      </c>
      <c r="B2732" s="49" t="s">
        <v>4434</v>
      </c>
      <c r="C2732" s="50" t="s">
        <v>4435</v>
      </c>
      <c r="D2732" s="49" t="s">
        <v>271</v>
      </c>
      <c r="E2732" s="51">
        <v>1</v>
      </c>
      <c r="F2732" s="30">
        <v>19950</v>
      </c>
      <c r="G2732" s="30">
        <f t="shared" si="202"/>
        <v>23900</v>
      </c>
      <c r="H2732" s="30">
        <f t="shared" si="203"/>
        <v>35900</v>
      </c>
      <c r="I2732" s="212"/>
      <c r="J2732" s="212"/>
      <c r="K2732" s="212"/>
    </row>
    <row r="2733" spans="1:67" s="13" customFormat="1">
      <c r="A2733" s="36">
        <v>2625</v>
      </c>
      <c r="B2733" s="49" t="s">
        <v>4436</v>
      </c>
      <c r="C2733" s="50" t="s">
        <v>4437</v>
      </c>
      <c r="D2733" s="49" t="s">
        <v>271</v>
      </c>
      <c r="E2733" s="51">
        <v>1</v>
      </c>
      <c r="F2733" s="30">
        <v>29100</v>
      </c>
      <c r="G2733" s="30">
        <f t="shared" si="202"/>
        <v>34900</v>
      </c>
      <c r="H2733" s="30">
        <f t="shared" si="203"/>
        <v>52400</v>
      </c>
      <c r="I2733" s="212"/>
      <c r="J2733" s="212"/>
      <c r="K2733" s="212"/>
    </row>
    <row r="2734" spans="1:67" s="13" customFormat="1">
      <c r="A2734" s="36">
        <v>2626</v>
      </c>
      <c r="B2734" s="49" t="s">
        <v>5992</v>
      </c>
      <c r="C2734" s="50" t="s">
        <v>5991</v>
      </c>
      <c r="D2734" s="49" t="s">
        <v>271</v>
      </c>
      <c r="E2734" s="51">
        <v>1</v>
      </c>
      <c r="F2734" s="30">
        <v>143000</v>
      </c>
      <c r="G2734" s="30">
        <f t="shared" si="202"/>
        <v>171600</v>
      </c>
      <c r="H2734" s="30">
        <f t="shared" si="203"/>
        <v>257400</v>
      </c>
      <c r="I2734" s="212"/>
      <c r="J2734" s="212"/>
      <c r="K2734" s="212"/>
    </row>
    <row r="2735" spans="1:67" s="13" customFormat="1">
      <c r="A2735" s="36">
        <v>2627</v>
      </c>
      <c r="B2735" s="28" t="s">
        <v>6416</v>
      </c>
      <c r="C2735" s="29" t="s">
        <v>6417</v>
      </c>
      <c r="D2735" s="49" t="s">
        <v>271</v>
      </c>
      <c r="E2735" s="51">
        <v>1</v>
      </c>
      <c r="F2735" s="30">
        <v>20000</v>
      </c>
      <c r="G2735" s="30">
        <f t="shared" si="202"/>
        <v>24000</v>
      </c>
      <c r="H2735" s="30">
        <f t="shared" si="203"/>
        <v>36000</v>
      </c>
      <c r="I2735" s="212"/>
      <c r="J2735" s="212"/>
      <c r="K2735" s="212"/>
    </row>
    <row r="2736" spans="1:67" s="13" customFormat="1">
      <c r="A2736" s="36">
        <v>2628</v>
      </c>
      <c r="B2736" s="28" t="s">
        <v>6418</v>
      </c>
      <c r="C2736" s="29" t="s">
        <v>6419</v>
      </c>
      <c r="D2736" s="49" t="s">
        <v>271</v>
      </c>
      <c r="E2736" s="51">
        <v>1</v>
      </c>
      <c r="F2736" s="30">
        <v>20000</v>
      </c>
      <c r="G2736" s="30">
        <f t="shared" si="202"/>
        <v>24000</v>
      </c>
      <c r="H2736" s="30">
        <f t="shared" si="203"/>
        <v>36000</v>
      </c>
      <c r="I2736" s="212"/>
      <c r="J2736" s="212"/>
      <c r="K2736" s="212"/>
    </row>
    <row r="2737" spans="1:11" s="13" customFormat="1">
      <c r="A2737" s="36">
        <v>2629</v>
      </c>
      <c r="B2737" s="28" t="s">
        <v>6420</v>
      </c>
      <c r="C2737" s="29" t="s">
        <v>6421</v>
      </c>
      <c r="D2737" s="49" t="s">
        <v>271</v>
      </c>
      <c r="E2737" s="51">
        <v>1</v>
      </c>
      <c r="F2737" s="30">
        <v>20000</v>
      </c>
      <c r="G2737" s="30">
        <f t="shared" si="202"/>
        <v>24000</v>
      </c>
      <c r="H2737" s="30">
        <f t="shared" si="203"/>
        <v>36000</v>
      </c>
      <c r="I2737" s="212"/>
      <c r="J2737" s="212"/>
      <c r="K2737" s="212"/>
    </row>
    <row r="2738" spans="1:11" s="13" customFormat="1">
      <c r="A2738" s="36">
        <v>2630</v>
      </c>
      <c r="B2738" s="28" t="s">
        <v>6422</v>
      </c>
      <c r="C2738" s="29" t="s">
        <v>6423</v>
      </c>
      <c r="D2738" s="49" t="s">
        <v>271</v>
      </c>
      <c r="E2738" s="51">
        <v>1</v>
      </c>
      <c r="F2738" s="30">
        <v>20000</v>
      </c>
      <c r="G2738" s="30">
        <f t="shared" si="202"/>
        <v>24000</v>
      </c>
      <c r="H2738" s="30">
        <f t="shared" si="203"/>
        <v>36000</v>
      </c>
      <c r="I2738" s="212"/>
      <c r="J2738" s="212"/>
      <c r="K2738" s="212"/>
    </row>
    <row r="2739" spans="1:11" s="13" customFormat="1">
      <c r="A2739" s="36">
        <v>2631</v>
      </c>
      <c r="B2739" s="28" t="s">
        <v>6424</v>
      </c>
      <c r="C2739" s="29" t="s">
        <v>6425</v>
      </c>
      <c r="D2739" s="49" t="s">
        <v>271</v>
      </c>
      <c r="E2739" s="51">
        <v>1</v>
      </c>
      <c r="F2739" s="30">
        <v>20000</v>
      </c>
      <c r="G2739" s="30">
        <f t="shared" si="202"/>
        <v>24000</v>
      </c>
      <c r="H2739" s="30">
        <f t="shared" si="203"/>
        <v>36000</v>
      </c>
      <c r="I2739" s="212"/>
      <c r="J2739" s="212"/>
      <c r="K2739" s="212"/>
    </row>
    <row r="2740" spans="1:11" s="13" customFormat="1">
      <c r="A2740" s="36">
        <v>2632</v>
      </c>
      <c r="B2740" s="28" t="s">
        <v>6426</v>
      </c>
      <c r="C2740" s="29" t="s">
        <v>6427</v>
      </c>
      <c r="D2740" s="49" t="s">
        <v>271</v>
      </c>
      <c r="E2740" s="51">
        <v>1</v>
      </c>
      <c r="F2740" s="30">
        <v>20000</v>
      </c>
      <c r="G2740" s="30">
        <f t="shared" si="202"/>
        <v>24000</v>
      </c>
      <c r="H2740" s="30">
        <f t="shared" si="203"/>
        <v>36000</v>
      </c>
      <c r="I2740" s="212"/>
      <c r="J2740" s="212"/>
      <c r="K2740" s="212"/>
    </row>
    <row r="2741" spans="1:11" s="13" customFormat="1">
      <c r="A2741" s="36">
        <v>2633</v>
      </c>
      <c r="B2741" s="28" t="s">
        <v>6428</v>
      </c>
      <c r="C2741" s="29" t="s">
        <v>6429</v>
      </c>
      <c r="D2741" s="49" t="s">
        <v>271</v>
      </c>
      <c r="E2741" s="51">
        <v>1</v>
      </c>
      <c r="F2741" s="30">
        <v>20000</v>
      </c>
      <c r="G2741" s="30">
        <f t="shared" si="202"/>
        <v>24000</v>
      </c>
      <c r="H2741" s="30">
        <f t="shared" si="203"/>
        <v>36000</v>
      </c>
      <c r="I2741" s="212"/>
      <c r="J2741" s="212"/>
      <c r="K2741" s="212"/>
    </row>
    <row r="2742" spans="1:11" s="13" customFormat="1">
      <c r="A2742" s="36">
        <v>2634</v>
      </c>
      <c r="B2742" s="28" t="s">
        <v>6430</v>
      </c>
      <c r="C2742" s="29" t="s">
        <v>6431</v>
      </c>
      <c r="D2742" s="49" t="s">
        <v>271</v>
      </c>
      <c r="E2742" s="51">
        <v>1</v>
      </c>
      <c r="F2742" s="30">
        <v>20000</v>
      </c>
      <c r="G2742" s="30">
        <f t="shared" si="202"/>
        <v>24000</v>
      </c>
      <c r="H2742" s="30">
        <f t="shared" si="203"/>
        <v>36000</v>
      </c>
      <c r="I2742" s="212"/>
      <c r="J2742" s="212"/>
      <c r="K2742" s="212"/>
    </row>
    <row r="2743" spans="1:11" s="13" customFormat="1">
      <c r="A2743" s="36">
        <v>2635</v>
      </c>
      <c r="B2743" s="28" t="s">
        <v>6432</v>
      </c>
      <c r="C2743" s="29" t="s">
        <v>6433</v>
      </c>
      <c r="D2743" s="49" t="s">
        <v>271</v>
      </c>
      <c r="E2743" s="51">
        <v>1</v>
      </c>
      <c r="F2743" s="30">
        <v>20000</v>
      </c>
      <c r="G2743" s="30">
        <f t="shared" si="202"/>
        <v>24000</v>
      </c>
      <c r="H2743" s="30">
        <f t="shared" si="203"/>
        <v>36000</v>
      </c>
      <c r="I2743" s="212"/>
      <c r="J2743" s="212"/>
      <c r="K2743" s="212"/>
    </row>
    <row r="2744" spans="1:11" s="13" customFormat="1" ht="31">
      <c r="A2744" s="36">
        <v>2636</v>
      </c>
      <c r="B2744" s="28" t="s">
        <v>6434</v>
      </c>
      <c r="C2744" s="29" t="s">
        <v>6435</v>
      </c>
      <c r="D2744" s="49" t="s">
        <v>271</v>
      </c>
      <c r="E2744" s="51">
        <v>1</v>
      </c>
      <c r="F2744" s="30">
        <v>25000</v>
      </c>
      <c r="G2744" s="30">
        <f t="shared" si="202"/>
        <v>30000</v>
      </c>
      <c r="H2744" s="30">
        <f t="shared" si="203"/>
        <v>45000</v>
      </c>
      <c r="I2744" s="212"/>
      <c r="J2744" s="212"/>
      <c r="K2744" s="212"/>
    </row>
    <row r="2745" spans="1:11" s="13" customFormat="1">
      <c r="A2745" s="36">
        <v>2637</v>
      </c>
      <c r="B2745" s="28" t="s">
        <v>6436</v>
      </c>
      <c r="C2745" s="29" t="s">
        <v>6437</v>
      </c>
      <c r="D2745" s="49" t="s">
        <v>271</v>
      </c>
      <c r="E2745" s="51">
        <v>1</v>
      </c>
      <c r="F2745" s="30">
        <v>20000</v>
      </c>
      <c r="G2745" s="30">
        <f t="shared" si="202"/>
        <v>24000</v>
      </c>
      <c r="H2745" s="30">
        <f t="shared" si="203"/>
        <v>36000</v>
      </c>
      <c r="I2745" s="212"/>
      <c r="J2745" s="212"/>
      <c r="K2745" s="212"/>
    </row>
    <row r="2746" spans="1:11" s="13" customFormat="1">
      <c r="A2746" s="36">
        <v>2638</v>
      </c>
      <c r="B2746" s="28" t="s">
        <v>6438</v>
      </c>
      <c r="C2746" s="29" t="s">
        <v>6439</v>
      </c>
      <c r="D2746" s="49" t="s">
        <v>271</v>
      </c>
      <c r="E2746" s="51">
        <v>1</v>
      </c>
      <c r="F2746" s="30">
        <v>25000</v>
      </c>
      <c r="G2746" s="30">
        <f t="shared" si="202"/>
        <v>30000</v>
      </c>
      <c r="H2746" s="30">
        <f t="shared" si="203"/>
        <v>45000</v>
      </c>
      <c r="I2746" s="212"/>
      <c r="J2746" s="212"/>
      <c r="K2746" s="212"/>
    </row>
    <row r="2747" spans="1:11" s="13" customFormat="1">
      <c r="A2747" s="36">
        <v>2639</v>
      </c>
      <c r="B2747" s="28" t="s">
        <v>6440</v>
      </c>
      <c r="C2747" s="29" t="s">
        <v>6441</v>
      </c>
      <c r="D2747" s="49" t="s">
        <v>271</v>
      </c>
      <c r="E2747" s="51">
        <v>1</v>
      </c>
      <c r="F2747" s="30">
        <v>20000</v>
      </c>
      <c r="G2747" s="30">
        <f t="shared" si="202"/>
        <v>24000</v>
      </c>
      <c r="H2747" s="30">
        <f t="shared" si="203"/>
        <v>36000</v>
      </c>
      <c r="I2747" s="212"/>
      <c r="J2747" s="212"/>
      <c r="K2747" s="212"/>
    </row>
    <row r="2748" spans="1:11" s="13" customFormat="1">
      <c r="A2748" s="36">
        <v>2640</v>
      </c>
      <c r="B2748" s="28" t="s">
        <v>6442</v>
      </c>
      <c r="C2748" s="29" t="s">
        <v>6443</v>
      </c>
      <c r="D2748" s="49" t="s">
        <v>271</v>
      </c>
      <c r="E2748" s="51">
        <v>1</v>
      </c>
      <c r="F2748" s="30">
        <v>25000</v>
      </c>
      <c r="G2748" s="30">
        <f t="shared" si="202"/>
        <v>30000</v>
      </c>
      <c r="H2748" s="30">
        <f t="shared" si="203"/>
        <v>45000</v>
      </c>
      <c r="I2748" s="212"/>
      <c r="J2748" s="212"/>
      <c r="K2748" s="212"/>
    </row>
    <row r="2749" spans="1:11" s="13" customFormat="1">
      <c r="A2749" s="36">
        <v>2641</v>
      </c>
      <c r="B2749" s="28" t="s">
        <v>6444</v>
      </c>
      <c r="C2749" s="29" t="s">
        <v>6445</v>
      </c>
      <c r="D2749" s="49" t="s">
        <v>271</v>
      </c>
      <c r="E2749" s="51">
        <v>1</v>
      </c>
      <c r="F2749" s="30">
        <v>20000</v>
      </c>
      <c r="G2749" s="30">
        <f t="shared" si="202"/>
        <v>24000</v>
      </c>
      <c r="H2749" s="30">
        <f t="shared" si="203"/>
        <v>36000</v>
      </c>
      <c r="I2749" s="212"/>
      <c r="J2749" s="212"/>
      <c r="K2749" s="212"/>
    </row>
    <row r="2750" spans="1:11" s="13" customFormat="1">
      <c r="A2750" s="36">
        <v>2642</v>
      </c>
      <c r="B2750" s="28" t="s">
        <v>6446</v>
      </c>
      <c r="C2750" s="29" t="s">
        <v>6447</v>
      </c>
      <c r="D2750" s="49" t="s">
        <v>271</v>
      </c>
      <c r="E2750" s="51">
        <v>1</v>
      </c>
      <c r="F2750" s="30">
        <v>25000</v>
      </c>
      <c r="G2750" s="30">
        <f t="shared" ref="G2750:G2764" si="204">ROUND(F2750*1.2,-2)</f>
        <v>30000</v>
      </c>
      <c r="H2750" s="30">
        <f t="shared" ref="H2750:H2764" si="205">ROUND(F2750*1.8,-2)</f>
        <v>45000</v>
      </c>
      <c r="I2750" s="212"/>
      <c r="J2750" s="212"/>
      <c r="K2750" s="212"/>
    </row>
    <row r="2751" spans="1:11" s="13" customFormat="1">
      <c r="A2751" s="36">
        <v>2643</v>
      </c>
      <c r="B2751" s="28" t="s">
        <v>6448</v>
      </c>
      <c r="C2751" s="29" t="s">
        <v>6449</v>
      </c>
      <c r="D2751" s="49" t="s">
        <v>271</v>
      </c>
      <c r="E2751" s="51">
        <v>1</v>
      </c>
      <c r="F2751" s="30">
        <v>20000</v>
      </c>
      <c r="G2751" s="30">
        <f t="shared" si="204"/>
        <v>24000</v>
      </c>
      <c r="H2751" s="30">
        <f t="shared" si="205"/>
        <v>36000</v>
      </c>
      <c r="I2751" s="212"/>
      <c r="J2751" s="212"/>
      <c r="K2751" s="212"/>
    </row>
    <row r="2752" spans="1:11" s="13" customFormat="1" ht="31">
      <c r="A2752" s="36">
        <v>2644</v>
      </c>
      <c r="B2752" s="28" t="s">
        <v>6450</v>
      </c>
      <c r="C2752" s="29" t="s">
        <v>6451</v>
      </c>
      <c r="D2752" s="49" t="s">
        <v>271</v>
      </c>
      <c r="E2752" s="51">
        <v>1</v>
      </c>
      <c r="F2752" s="30">
        <v>20000</v>
      </c>
      <c r="G2752" s="30">
        <f t="shared" si="204"/>
        <v>24000</v>
      </c>
      <c r="H2752" s="30">
        <f t="shared" si="205"/>
        <v>36000</v>
      </c>
      <c r="I2752" s="212"/>
      <c r="J2752" s="212"/>
      <c r="K2752" s="212"/>
    </row>
    <row r="2753" spans="1:11" s="13" customFormat="1">
      <c r="A2753" s="36">
        <v>2645</v>
      </c>
      <c r="B2753" s="28" t="s">
        <v>6452</v>
      </c>
      <c r="C2753" s="29" t="s">
        <v>6453</v>
      </c>
      <c r="D2753" s="49" t="s">
        <v>271</v>
      </c>
      <c r="E2753" s="51">
        <v>1</v>
      </c>
      <c r="F2753" s="30">
        <v>25000</v>
      </c>
      <c r="G2753" s="30">
        <f t="shared" si="204"/>
        <v>30000</v>
      </c>
      <c r="H2753" s="30">
        <f t="shared" si="205"/>
        <v>45000</v>
      </c>
      <c r="I2753" s="212"/>
      <c r="J2753" s="212"/>
      <c r="K2753" s="212"/>
    </row>
    <row r="2754" spans="1:11" s="13" customFormat="1">
      <c r="A2754" s="36">
        <v>2646</v>
      </c>
      <c r="B2754" s="28" t="s">
        <v>6454</v>
      </c>
      <c r="C2754" s="29" t="s">
        <v>6455</v>
      </c>
      <c r="D2754" s="49" t="s">
        <v>271</v>
      </c>
      <c r="E2754" s="51">
        <v>1</v>
      </c>
      <c r="F2754" s="30">
        <v>20000</v>
      </c>
      <c r="G2754" s="30">
        <f t="shared" si="204"/>
        <v>24000</v>
      </c>
      <c r="H2754" s="30">
        <f t="shared" si="205"/>
        <v>36000</v>
      </c>
      <c r="I2754" s="212"/>
      <c r="J2754" s="212"/>
      <c r="K2754" s="212"/>
    </row>
    <row r="2755" spans="1:11" s="13" customFormat="1">
      <c r="A2755" s="36">
        <v>2647</v>
      </c>
      <c r="B2755" s="28" t="s">
        <v>6456</v>
      </c>
      <c r="C2755" s="29" t="s">
        <v>6457</v>
      </c>
      <c r="D2755" s="49" t="s">
        <v>271</v>
      </c>
      <c r="E2755" s="51">
        <v>1</v>
      </c>
      <c r="F2755" s="30">
        <v>25000</v>
      </c>
      <c r="G2755" s="30">
        <f t="shared" si="204"/>
        <v>30000</v>
      </c>
      <c r="H2755" s="30">
        <f t="shared" si="205"/>
        <v>45000</v>
      </c>
      <c r="I2755" s="212"/>
      <c r="J2755" s="212"/>
      <c r="K2755" s="212"/>
    </row>
    <row r="2756" spans="1:11" s="13" customFormat="1">
      <c r="A2756" s="36">
        <v>2648</v>
      </c>
      <c r="B2756" s="28" t="s">
        <v>6458</v>
      </c>
      <c r="C2756" s="29" t="s">
        <v>6459</v>
      </c>
      <c r="D2756" s="49" t="s">
        <v>271</v>
      </c>
      <c r="E2756" s="51">
        <v>1</v>
      </c>
      <c r="F2756" s="30">
        <v>20000</v>
      </c>
      <c r="G2756" s="30">
        <f t="shared" si="204"/>
        <v>24000</v>
      </c>
      <c r="H2756" s="30">
        <f t="shared" si="205"/>
        <v>36000</v>
      </c>
      <c r="I2756" s="212"/>
      <c r="J2756" s="212"/>
      <c r="K2756" s="212"/>
    </row>
    <row r="2757" spans="1:11" s="13" customFormat="1">
      <c r="A2757" s="36">
        <v>2649</v>
      </c>
      <c r="B2757" s="28" t="s">
        <v>6460</v>
      </c>
      <c r="C2757" s="29" t="s">
        <v>6461</v>
      </c>
      <c r="D2757" s="49" t="s">
        <v>271</v>
      </c>
      <c r="E2757" s="51">
        <v>1</v>
      </c>
      <c r="F2757" s="30">
        <v>25000</v>
      </c>
      <c r="G2757" s="30">
        <f t="shared" si="204"/>
        <v>30000</v>
      </c>
      <c r="H2757" s="30">
        <f t="shared" si="205"/>
        <v>45000</v>
      </c>
      <c r="I2757" s="212"/>
      <c r="J2757" s="212"/>
      <c r="K2757" s="212"/>
    </row>
    <row r="2758" spans="1:11" s="13" customFormat="1">
      <c r="A2758" s="36">
        <v>2650</v>
      </c>
      <c r="B2758" s="28" t="s">
        <v>6462</v>
      </c>
      <c r="C2758" s="29" t="s">
        <v>6463</v>
      </c>
      <c r="D2758" s="49" t="s">
        <v>271</v>
      </c>
      <c r="E2758" s="51">
        <v>1</v>
      </c>
      <c r="F2758" s="30">
        <v>25000</v>
      </c>
      <c r="G2758" s="30">
        <f t="shared" si="204"/>
        <v>30000</v>
      </c>
      <c r="H2758" s="30">
        <f t="shared" si="205"/>
        <v>45000</v>
      </c>
      <c r="I2758" s="212"/>
      <c r="J2758" s="212"/>
      <c r="K2758" s="212"/>
    </row>
    <row r="2759" spans="1:11" s="13" customFormat="1">
      <c r="A2759" s="36">
        <v>2651</v>
      </c>
      <c r="B2759" s="28" t="s">
        <v>6464</v>
      </c>
      <c r="C2759" s="29" t="s">
        <v>6465</v>
      </c>
      <c r="D2759" s="49" t="s">
        <v>271</v>
      </c>
      <c r="E2759" s="51">
        <v>1</v>
      </c>
      <c r="F2759" s="30">
        <v>25000</v>
      </c>
      <c r="G2759" s="30">
        <f t="shared" si="204"/>
        <v>30000</v>
      </c>
      <c r="H2759" s="30">
        <f t="shared" si="205"/>
        <v>45000</v>
      </c>
      <c r="I2759" s="212"/>
      <c r="J2759" s="212"/>
      <c r="K2759" s="212"/>
    </row>
    <row r="2760" spans="1:11" s="13" customFormat="1">
      <c r="A2760" s="36">
        <v>2652</v>
      </c>
      <c r="B2760" s="28" t="s">
        <v>6466</v>
      </c>
      <c r="C2760" s="29" t="s">
        <v>6467</v>
      </c>
      <c r="D2760" s="49" t="s">
        <v>271</v>
      </c>
      <c r="E2760" s="51">
        <v>1</v>
      </c>
      <c r="F2760" s="30">
        <v>25000</v>
      </c>
      <c r="G2760" s="30">
        <f t="shared" si="204"/>
        <v>30000</v>
      </c>
      <c r="H2760" s="30">
        <f t="shared" si="205"/>
        <v>45000</v>
      </c>
      <c r="I2760" s="212"/>
      <c r="J2760" s="212"/>
      <c r="K2760" s="212"/>
    </row>
    <row r="2761" spans="1:11" s="13" customFormat="1">
      <c r="A2761" s="36">
        <v>2653</v>
      </c>
      <c r="B2761" s="28" t="s">
        <v>6468</v>
      </c>
      <c r="C2761" s="29" t="s">
        <v>6469</v>
      </c>
      <c r="D2761" s="49" t="s">
        <v>271</v>
      </c>
      <c r="E2761" s="51">
        <v>1</v>
      </c>
      <c r="F2761" s="30">
        <v>20000</v>
      </c>
      <c r="G2761" s="30">
        <f t="shared" si="204"/>
        <v>24000</v>
      </c>
      <c r="H2761" s="30">
        <f t="shared" si="205"/>
        <v>36000</v>
      </c>
      <c r="I2761" s="212"/>
      <c r="J2761" s="212"/>
      <c r="K2761" s="212"/>
    </row>
    <row r="2762" spans="1:11" s="13" customFormat="1">
      <c r="A2762" s="36">
        <v>2654</v>
      </c>
      <c r="B2762" s="28" t="s">
        <v>6470</v>
      </c>
      <c r="C2762" s="29" t="s">
        <v>6471</v>
      </c>
      <c r="D2762" s="49" t="s">
        <v>271</v>
      </c>
      <c r="E2762" s="51">
        <v>1</v>
      </c>
      <c r="F2762" s="30">
        <v>25000</v>
      </c>
      <c r="G2762" s="30">
        <f t="shared" si="204"/>
        <v>30000</v>
      </c>
      <c r="H2762" s="30">
        <f t="shared" si="205"/>
        <v>45000</v>
      </c>
      <c r="I2762" s="212"/>
      <c r="J2762" s="212"/>
      <c r="K2762" s="212"/>
    </row>
    <row r="2763" spans="1:11" s="13" customFormat="1">
      <c r="A2763" s="36">
        <v>2655</v>
      </c>
      <c r="B2763" s="28" t="s">
        <v>6472</v>
      </c>
      <c r="C2763" s="29" t="s">
        <v>6473</v>
      </c>
      <c r="D2763" s="49" t="s">
        <v>271</v>
      </c>
      <c r="E2763" s="51">
        <v>1</v>
      </c>
      <c r="F2763" s="30">
        <v>30000</v>
      </c>
      <c r="G2763" s="30">
        <f t="shared" si="204"/>
        <v>36000</v>
      </c>
      <c r="H2763" s="30">
        <f t="shared" si="205"/>
        <v>54000</v>
      </c>
      <c r="I2763" s="212"/>
      <c r="J2763" s="212"/>
      <c r="K2763" s="212"/>
    </row>
    <row r="2764" spans="1:11" s="13" customFormat="1">
      <c r="A2764" s="36">
        <v>2656</v>
      </c>
      <c r="B2764" s="28" t="s">
        <v>6474</v>
      </c>
      <c r="C2764" s="29" t="s">
        <v>6475</v>
      </c>
      <c r="D2764" s="49" t="s">
        <v>271</v>
      </c>
      <c r="E2764" s="51">
        <v>1</v>
      </c>
      <c r="F2764" s="30">
        <v>30000</v>
      </c>
      <c r="G2764" s="30">
        <f t="shared" si="204"/>
        <v>36000</v>
      </c>
      <c r="H2764" s="30">
        <f t="shared" si="205"/>
        <v>54000</v>
      </c>
      <c r="I2764" s="212"/>
      <c r="J2764" s="212"/>
      <c r="K2764" s="212"/>
    </row>
    <row r="2765" spans="1:11" s="13" customFormat="1">
      <c r="A2765" s="36">
        <v>2657</v>
      </c>
      <c r="B2765" s="28" t="s">
        <v>6476</v>
      </c>
      <c r="C2765" s="29" t="s">
        <v>6477</v>
      </c>
      <c r="D2765" s="49" t="s">
        <v>271</v>
      </c>
      <c r="E2765" s="51">
        <v>1</v>
      </c>
      <c r="F2765" s="30">
        <v>30000</v>
      </c>
      <c r="G2765" s="30">
        <f>ROUND(F2765*1.2,-2)</f>
        <v>36000</v>
      </c>
      <c r="H2765" s="30">
        <f>ROUND(F2765*1.8,-2)</f>
        <v>54000</v>
      </c>
      <c r="I2765" s="212"/>
      <c r="J2765" s="212"/>
      <c r="K2765" s="212"/>
    </row>
    <row r="2766" spans="1:11" s="13" customFormat="1">
      <c r="A2766" s="36">
        <v>2658</v>
      </c>
      <c r="B2766" s="28" t="s">
        <v>6478</v>
      </c>
      <c r="C2766" s="29" t="s">
        <v>6479</v>
      </c>
      <c r="D2766" s="49" t="s">
        <v>271</v>
      </c>
      <c r="E2766" s="51">
        <v>1</v>
      </c>
      <c r="F2766" s="30">
        <v>30000</v>
      </c>
      <c r="G2766" s="30">
        <f>ROUND(F2766*1.2,-2)</f>
        <v>36000</v>
      </c>
      <c r="H2766" s="30">
        <f>ROUND(F2766*1.8,-2)</f>
        <v>54000</v>
      </c>
      <c r="I2766" s="212"/>
      <c r="J2766" s="212"/>
      <c r="K2766" s="212"/>
    </row>
    <row r="2767" spans="1:11" s="106" customFormat="1" ht="46.5">
      <c r="A2767" s="36">
        <v>2659</v>
      </c>
      <c r="B2767" s="28" t="s">
        <v>6530</v>
      </c>
      <c r="C2767" s="29" t="s">
        <v>6506</v>
      </c>
      <c r="D2767" s="49" t="s">
        <v>271</v>
      </c>
      <c r="E2767" s="51">
        <v>1</v>
      </c>
      <c r="F2767" s="30">
        <v>61400</v>
      </c>
      <c r="G2767" s="30">
        <f>ROUND(F2767*1.2,-2)</f>
        <v>73700</v>
      </c>
      <c r="H2767" s="30">
        <f>ROUND(F2767*1.8,-2)</f>
        <v>110500</v>
      </c>
      <c r="I2767" s="212"/>
      <c r="J2767" s="212"/>
      <c r="K2767" s="212"/>
    </row>
    <row r="2768" spans="1:11" s="106" customFormat="1">
      <c r="A2768" s="36">
        <v>2660</v>
      </c>
      <c r="B2768" s="28" t="s">
        <v>6764</v>
      </c>
      <c r="C2768" s="29" t="s">
        <v>6765</v>
      </c>
      <c r="D2768" s="49" t="s">
        <v>271</v>
      </c>
      <c r="E2768" s="51">
        <v>1</v>
      </c>
      <c r="F2768" s="30">
        <v>310500</v>
      </c>
      <c r="G2768" s="30">
        <f t="shared" ref="G2768:G2831" si="206">ROUND(F2768*1.2,-2)</f>
        <v>372600</v>
      </c>
      <c r="H2768" s="30">
        <f t="shared" ref="H2768:H2831" si="207">ROUND(F2768*1.8,-2)</f>
        <v>558900</v>
      </c>
      <c r="I2768" s="212"/>
      <c r="J2768" s="212"/>
      <c r="K2768" s="212"/>
    </row>
    <row r="2769" spans="1:11" s="106" customFormat="1">
      <c r="A2769" s="36">
        <v>2661</v>
      </c>
      <c r="B2769" s="28" t="s">
        <v>6766</v>
      </c>
      <c r="C2769" s="29" t="s">
        <v>6767</v>
      </c>
      <c r="D2769" s="49" t="s">
        <v>271</v>
      </c>
      <c r="E2769" s="51">
        <v>1</v>
      </c>
      <c r="F2769" s="30">
        <v>517499.99999999994</v>
      </c>
      <c r="G2769" s="30">
        <f t="shared" si="206"/>
        <v>621000</v>
      </c>
      <c r="H2769" s="30">
        <f t="shared" si="207"/>
        <v>931500</v>
      </c>
      <c r="I2769" s="212"/>
      <c r="J2769" s="212"/>
      <c r="K2769" s="212"/>
    </row>
    <row r="2770" spans="1:11" s="106" customFormat="1">
      <c r="A2770" s="36">
        <v>2662</v>
      </c>
      <c r="B2770" s="28" t="s">
        <v>6768</v>
      </c>
      <c r="C2770" s="29" t="s">
        <v>6769</v>
      </c>
      <c r="D2770" s="49" t="s">
        <v>271</v>
      </c>
      <c r="E2770" s="51">
        <v>1</v>
      </c>
      <c r="F2770" s="30">
        <v>552000</v>
      </c>
      <c r="G2770" s="30">
        <f t="shared" si="206"/>
        <v>662400</v>
      </c>
      <c r="H2770" s="30">
        <f t="shared" si="207"/>
        <v>993600</v>
      </c>
      <c r="I2770" s="212"/>
      <c r="J2770" s="212"/>
      <c r="K2770" s="212"/>
    </row>
    <row r="2771" spans="1:11" s="106" customFormat="1">
      <c r="A2771" s="36">
        <v>2663</v>
      </c>
      <c r="B2771" s="28" t="s">
        <v>6770</v>
      </c>
      <c r="C2771" s="29" t="s">
        <v>6771</v>
      </c>
      <c r="D2771" s="49" t="s">
        <v>271</v>
      </c>
      <c r="E2771" s="51">
        <v>1</v>
      </c>
      <c r="F2771" s="30">
        <v>293250</v>
      </c>
      <c r="G2771" s="30">
        <f t="shared" si="206"/>
        <v>351900</v>
      </c>
      <c r="H2771" s="30">
        <f t="shared" si="207"/>
        <v>527900</v>
      </c>
      <c r="I2771" s="212"/>
      <c r="J2771" s="212"/>
      <c r="K2771" s="212"/>
    </row>
    <row r="2772" spans="1:11" s="106" customFormat="1">
      <c r="A2772" s="36">
        <v>2664</v>
      </c>
      <c r="B2772" s="28" t="s">
        <v>6772</v>
      </c>
      <c r="C2772" s="29" t="s">
        <v>6773</v>
      </c>
      <c r="D2772" s="49" t="s">
        <v>271</v>
      </c>
      <c r="E2772" s="51">
        <v>1</v>
      </c>
      <c r="F2772" s="30">
        <v>362250</v>
      </c>
      <c r="G2772" s="30">
        <f t="shared" si="206"/>
        <v>434700</v>
      </c>
      <c r="H2772" s="30">
        <f t="shared" si="207"/>
        <v>652100</v>
      </c>
      <c r="I2772" s="212"/>
      <c r="J2772" s="212"/>
      <c r="K2772" s="212"/>
    </row>
    <row r="2773" spans="1:11" s="106" customFormat="1">
      <c r="A2773" s="36">
        <v>2665</v>
      </c>
      <c r="B2773" s="28" t="s">
        <v>6774</v>
      </c>
      <c r="C2773" s="29" t="s">
        <v>6775</v>
      </c>
      <c r="D2773" s="49" t="s">
        <v>271</v>
      </c>
      <c r="E2773" s="51">
        <v>1</v>
      </c>
      <c r="F2773" s="30">
        <v>262200</v>
      </c>
      <c r="G2773" s="30">
        <f t="shared" si="206"/>
        <v>314600</v>
      </c>
      <c r="H2773" s="30">
        <f t="shared" si="207"/>
        <v>472000</v>
      </c>
      <c r="I2773" s="212"/>
      <c r="J2773" s="212"/>
      <c r="K2773" s="212"/>
    </row>
    <row r="2774" spans="1:11" s="106" customFormat="1">
      <c r="A2774" s="36">
        <v>2666</v>
      </c>
      <c r="B2774" s="28" t="s">
        <v>6776</v>
      </c>
      <c r="C2774" s="29" t="s">
        <v>6777</v>
      </c>
      <c r="D2774" s="49" t="s">
        <v>271</v>
      </c>
      <c r="E2774" s="51">
        <v>1</v>
      </c>
      <c r="F2774" s="30">
        <v>310500</v>
      </c>
      <c r="G2774" s="30">
        <f t="shared" si="206"/>
        <v>372600</v>
      </c>
      <c r="H2774" s="30">
        <f t="shared" si="207"/>
        <v>558900</v>
      </c>
      <c r="I2774" s="212"/>
      <c r="J2774" s="212"/>
      <c r="K2774" s="212"/>
    </row>
    <row r="2775" spans="1:11" s="106" customFormat="1">
      <c r="A2775" s="36">
        <v>2667</v>
      </c>
      <c r="B2775" s="28" t="s">
        <v>6778</v>
      </c>
      <c r="C2775" s="29" t="s">
        <v>6779</v>
      </c>
      <c r="D2775" s="49" t="s">
        <v>271</v>
      </c>
      <c r="E2775" s="51">
        <v>1</v>
      </c>
      <c r="F2775" s="30">
        <v>241499.99999999997</v>
      </c>
      <c r="G2775" s="30">
        <f t="shared" si="206"/>
        <v>289800</v>
      </c>
      <c r="H2775" s="30">
        <f t="shared" si="207"/>
        <v>434700</v>
      </c>
      <c r="I2775" s="212"/>
      <c r="J2775" s="212"/>
      <c r="K2775" s="212"/>
    </row>
    <row r="2776" spans="1:11" s="106" customFormat="1">
      <c r="A2776" s="36">
        <v>2668</v>
      </c>
      <c r="B2776" s="28" t="s">
        <v>6780</v>
      </c>
      <c r="C2776" s="29" t="s">
        <v>6781</v>
      </c>
      <c r="D2776" s="49" t="s">
        <v>271</v>
      </c>
      <c r="E2776" s="51">
        <v>1</v>
      </c>
      <c r="F2776" s="30">
        <v>345000</v>
      </c>
      <c r="G2776" s="30">
        <f t="shared" si="206"/>
        <v>414000</v>
      </c>
      <c r="H2776" s="30">
        <f t="shared" si="207"/>
        <v>621000</v>
      </c>
      <c r="I2776" s="212"/>
      <c r="J2776" s="212"/>
      <c r="K2776" s="212"/>
    </row>
    <row r="2777" spans="1:11" s="106" customFormat="1">
      <c r="A2777" s="36">
        <v>2669</v>
      </c>
      <c r="B2777" s="28" t="s">
        <v>6782</v>
      </c>
      <c r="C2777" s="29" t="s">
        <v>6783</v>
      </c>
      <c r="D2777" s="49" t="s">
        <v>271</v>
      </c>
      <c r="E2777" s="51">
        <v>1</v>
      </c>
      <c r="F2777" s="30">
        <v>196649.99999999997</v>
      </c>
      <c r="G2777" s="30">
        <f t="shared" si="206"/>
        <v>236000</v>
      </c>
      <c r="H2777" s="30">
        <f t="shared" si="207"/>
        <v>354000</v>
      </c>
      <c r="I2777" s="212"/>
      <c r="J2777" s="212"/>
      <c r="K2777" s="212"/>
    </row>
    <row r="2778" spans="1:11" s="106" customFormat="1">
      <c r="A2778" s="36">
        <v>2670</v>
      </c>
      <c r="B2778" s="28" t="s">
        <v>6784</v>
      </c>
      <c r="C2778" s="29" t="s">
        <v>6785</v>
      </c>
      <c r="D2778" s="49" t="s">
        <v>271</v>
      </c>
      <c r="E2778" s="51">
        <v>1</v>
      </c>
      <c r="F2778" s="30">
        <v>272550</v>
      </c>
      <c r="G2778" s="30">
        <f t="shared" si="206"/>
        <v>327100</v>
      </c>
      <c r="H2778" s="30">
        <f t="shared" si="207"/>
        <v>490600</v>
      </c>
      <c r="I2778" s="212"/>
      <c r="J2778" s="212"/>
      <c r="K2778" s="212"/>
    </row>
    <row r="2779" spans="1:11" s="106" customFormat="1">
      <c r="A2779" s="36">
        <v>2671</v>
      </c>
      <c r="B2779" s="28" t="s">
        <v>6786</v>
      </c>
      <c r="C2779" s="29" t="s">
        <v>6787</v>
      </c>
      <c r="D2779" s="49" t="s">
        <v>271</v>
      </c>
      <c r="E2779" s="51">
        <v>1</v>
      </c>
      <c r="F2779" s="30">
        <v>196649.99999999997</v>
      </c>
      <c r="G2779" s="30">
        <f t="shared" si="206"/>
        <v>236000</v>
      </c>
      <c r="H2779" s="30">
        <f t="shared" si="207"/>
        <v>354000</v>
      </c>
      <c r="I2779" s="212"/>
      <c r="J2779" s="212"/>
      <c r="K2779" s="212"/>
    </row>
    <row r="2780" spans="1:11" s="106" customFormat="1">
      <c r="A2780" s="36">
        <v>2672</v>
      </c>
      <c r="B2780" s="28" t="s">
        <v>6788</v>
      </c>
      <c r="C2780" s="29" t="s">
        <v>6789</v>
      </c>
      <c r="D2780" s="49" t="s">
        <v>271</v>
      </c>
      <c r="E2780" s="51">
        <v>1</v>
      </c>
      <c r="F2780" s="30">
        <v>272550</v>
      </c>
      <c r="G2780" s="30">
        <f t="shared" si="206"/>
        <v>327100</v>
      </c>
      <c r="H2780" s="30">
        <f t="shared" si="207"/>
        <v>490600</v>
      </c>
      <c r="I2780" s="212"/>
      <c r="J2780" s="212"/>
      <c r="K2780" s="212"/>
    </row>
    <row r="2781" spans="1:11" s="106" customFormat="1">
      <c r="A2781" s="36">
        <v>2673</v>
      </c>
      <c r="B2781" s="28" t="s">
        <v>6790</v>
      </c>
      <c r="C2781" s="29" t="s">
        <v>6791</v>
      </c>
      <c r="D2781" s="49" t="s">
        <v>271</v>
      </c>
      <c r="E2781" s="51">
        <v>1</v>
      </c>
      <c r="F2781" s="30">
        <v>196649.99999999997</v>
      </c>
      <c r="G2781" s="30">
        <f t="shared" si="206"/>
        <v>236000</v>
      </c>
      <c r="H2781" s="30">
        <f t="shared" si="207"/>
        <v>354000</v>
      </c>
      <c r="I2781" s="212"/>
      <c r="J2781" s="212"/>
      <c r="K2781" s="212"/>
    </row>
    <row r="2782" spans="1:11" s="106" customFormat="1">
      <c r="A2782" s="36">
        <v>2674</v>
      </c>
      <c r="B2782" s="28" t="s">
        <v>6792</v>
      </c>
      <c r="C2782" s="29" t="s">
        <v>6793</v>
      </c>
      <c r="D2782" s="49" t="s">
        <v>271</v>
      </c>
      <c r="E2782" s="51">
        <v>1</v>
      </c>
      <c r="F2782" s="30">
        <v>272550</v>
      </c>
      <c r="G2782" s="30">
        <f t="shared" si="206"/>
        <v>327100</v>
      </c>
      <c r="H2782" s="30">
        <f t="shared" si="207"/>
        <v>490600</v>
      </c>
      <c r="I2782" s="212"/>
      <c r="J2782" s="212"/>
      <c r="K2782" s="212"/>
    </row>
    <row r="2783" spans="1:11" s="106" customFormat="1" ht="31">
      <c r="A2783" s="36">
        <v>2675</v>
      </c>
      <c r="B2783" s="28" t="s">
        <v>6794</v>
      </c>
      <c r="C2783" s="29" t="s">
        <v>6795</v>
      </c>
      <c r="D2783" s="49" t="s">
        <v>271</v>
      </c>
      <c r="E2783" s="51">
        <v>1</v>
      </c>
      <c r="F2783" s="30">
        <v>196649.99999999997</v>
      </c>
      <c r="G2783" s="30">
        <f t="shared" si="206"/>
        <v>236000</v>
      </c>
      <c r="H2783" s="30">
        <f t="shared" si="207"/>
        <v>354000</v>
      </c>
      <c r="I2783" s="212"/>
      <c r="J2783" s="212"/>
      <c r="K2783" s="212"/>
    </row>
    <row r="2784" spans="1:11" s="106" customFormat="1" ht="31">
      <c r="A2784" s="36">
        <v>2676</v>
      </c>
      <c r="B2784" s="28" t="s">
        <v>6796</v>
      </c>
      <c r="C2784" s="29" t="s">
        <v>6797</v>
      </c>
      <c r="D2784" s="49" t="s">
        <v>271</v>
      </c>
      <c r="E2784" s="51">
        <v>1</v>
      </c>
      <c r="F2784" s="30">
        <v>272550</v>
      </c>
      <c r="G2784" s="30">
        <f t="shared" si="206"/>
        <v>327100</v>
      </c>
      <c r="H2784" s="30">
        <f t="shared" si="207"/>
        <v>490600</v>
      </c>
      <c r="I2784" s="212"/>
      <c r="J2784" s="212"/>
      <c r="K2784" s="212"/>
    </row>
    <row r="2785" spans="1:11" s="106" customFormat="1">
      <c r="A2785" s="36">
        <v>2677</v>
      </c>
      <c r="B2785" s="28" t="s">
        <v>6798</v>
      </c>
      <c r="C2785" s="29" t="s">
        <v>6799</v>
      </c>
      <c r="D2785" s="49" t="s">
        <v>271</v>
      </c>
      <c r="E2785" s="51">
        <v>1</v>
      </c>
      <c r="F2785" s="30">
        <v>196649.99999999997</v>
      </c>
      <c r="G2785" s="30">
        <f t="shared" si="206"/>
        <v>236000</v>
      </c>
      <c r="H2785" s="30">
        <f t="shared" si="207"/>
        <v>354000</v>
      </c>
      <c r="I2785" s="212"/>
      <c r="J2785" s="212"/>
      <c r="K2785" s="212"/>
    </row>
    <row r="2786" spans="1:11" s="106" customFormat="1">
      <c r="A2786" s="36">
        <v>2678</v>
      </c>
      <c r="B2786" s="28" t="s">
        <v>6800</v>
      </c>
      <c r="C2786" s="29" t="s">
        <v>6801</v>
      </c>
      <c r="D2786" s="49" t="s">
        <v>271</v>
      </c>
      <c r="E2786" s="51">
        <v>1</v>
      </c>
      <c r="F2786" s="30">
        <v>272550</v>
      </c>
      <c r="G2786" s="30">
        <f t="shared" si="206"/>
        <v>327100</v>
      </c>
      <c r="H2786" s="30">
        <f t="shared" si="207"/>
        <v>490600</v>
      </c>
      <c r="I2786" s="212"/>
      <c r="J2786" s="212"/>
      <c r="K2786" s="212"/>
    </row>
    <row r="2787" spans="1:11" s="106" customFormat="1">
      <c r="A2787" s="36">
        <v>2679</v>
      </c>
      <c r="B2787" s="28" t="s">
        <v>6802</v>
      </c>
      <c r="C2787" s="29" t="s">
        <v>6803</v>
      </c>
      <c r="D2787" s="49" t="s">
        <v>271</v>
      </c>
      <c r="E2787" s="51">
        <v>1</v>
      </c>
      <c r="F2787" s="30">
        <v>196649.99999999997</v>
      </c>
      <c r="G2787" s="30">
        <f t="shared" si="206"/>
        <v>236000</v>
      </c>
      <c r="H2787" s="30">
        <f t="shared" si="207"/>
        <v>354000</v>
      </c>
      <c r="I2787" s="212"/>
      <c r="J2787" s="212"/>
      <c r="K2787" s="212"/>
    </row>
    <row r="2788" spans="1:11" s="106" customFormat="1">
      <c r="A2788" s="36">
        <v>2680</v>
      </c>
      <c r="B2788" s="28" t="s">
        <v>6804</v>
      </c>
      <c r="C2788" s="29" t="s">
        <v>6805</v>
      </c>
      <c r="D2788" s="49" t="s">
        <v>271</v>
      </c>
      <c r="E2788" s="51">
        <v>1</v>
      </c>
      <c r="F2788" s="30">
        <v>272550</v>
      </c>
      <c r="G2788" s="30">
        <f t="shared" si="206"/>
        <v>327100</v>
      </c>
      <c r="H2788" s="30">
        <f t="shared" si="207"/>
        <v>490600</v>
      </c>
      <c r="I2788" s="212"/>
      <c r="J2788" s="212"/>
      <c r="K2788" s="212"/>
    </row>
    <row r="2789" spans="1:11" s="106" customFormat="1">
      <c r="A2789" s="36">
        <v>2681</v>
      </c>
      <c r="B2789" s="28" t="s">
        <v>6806</v>
      </c>
      <c r="C2789" s="29" t="s">
        <v>6807</v>
      </c>
      <c r="D2789" s="49" t="s">
        <v>271</v>
      </c>
      <c r="E2789" s="51">
        <v>1</v>
      </c>
      <c r="F2789" s="30">
        <v>196649.99999999997</v>
      </c>
      <c r="G2789" s="30">
        <f t="shared" si="206"/>
        <v>236000</v>
      </c>
      <c r="H2789" s="30">
        <f t="shared" si="207"/>
        <v>354000</v>
      </c>
      <c r="I2789" s="212"/>
      <c r="J2789" s="212"/>
      <c r="K2789" s="212"/>
    </row>
    <row r="2790" spans="1:11" s="106" customFormat="1">
      <c r="A2790" s="36">
        <v>2682</v>
      </c>
      <c r="B2790" s="28" t="s">
        <v>6808</v>
      </c>
      <c r="C2790" s="29" t="s">
        <v>6809</v>
      </c>
      <c r="D2790" s="49" t="s">
        <v>271</v>
      </c>
      <c r="E2790" s="51">
        <v>1</v>
      </c>
      <c r="F2790" s="30">
        <v>272550</v>
      </c>
      <c r="G2790" s="30">
        <f t="shared" si="206"/>
        <v>327100</v>
      </c>
      <c r="H2790" s="30">
        <f t="shared" si="207"/>
        <v>490600</v>
      </c>
      <c r="I2790" s="212"/>
      <c r="J2790" s="212"/>
      <c r="K2790" s="212"/>
    </row>
    <row r="2791" spans="1:11" s="106" customFormat="1">
      <c r="A2791" s="36">
        <v>2683</v>
      </c>
      <c r="B2791" s="28" t="s">
        <v>6810</v>
      </c>
      <c r="C2791" s="29" t="s">
        <v>6811</v>
      </c>
      <c r="D2791" s="49" t="s">
        <v>271</v>
      </c>
      <c r="E2791" s="51">
        <v>1</v>
      </c>
      <c r="F2791" s="30">
        <v>196649.99999999997</v>
      </c>
      <c r="G2791" s="30">
        <f t="shared" si="206"/>
        <v>236000</v>
      </c>
      <c r="H2791" s="30">
        <f t="shared" si="207"/>
        <v>354000</v>
      </c>
      <c r="I2791" s="212"/>
      <c r="J2791" s="212"/>
      <c r="K2791" s="212"/>
    </row>
    <row r="2792" spans="1:11" s="106" customFormat="1">
      <c r="A2792" s="36">
        <v>2684</v>
      </c>
      <c r="B2792" s="28" t="s">
        <v>6812</v>
      </c>
      <c r="C2792" s="29" t="s">
        <v>6813</v>
      </c>
      <c r="D2792" s="49" t="s">
        <v>271</v>
      </c>
      <c r="E2792" s="51">
        <v>1</v>
      </c>
      <c r="F2792" s="30">
        <v>272550</v>
      </c>
      <c r="G2792" s="30">
        <f t="shared" si="206"/>
        <v>327100</v>
      </c>
      <c r="H2792" s="30">
        <f t="shared" si="207"/>
        <v>490600</v>
      </c>
      <c r="I2792" s="212"/>
      <c r="J2792" s="212"/>
      <c r="K2792" s="212"/>
    </row>
    <row r="2793" spans="1:11" s="106" customFormat="1">
      <c r="A2793" s="36">
        <v>2685</v>
      </c>
      <c r="B2793" s="28" t="s">
        <v>6814</v>
      </c>
      <c r="C2793" s="29" t="s">
        <v>6815</v>
      </c>
      <c r="D2793" s="49" t="s">
        <v>271</v>
      </c>
      <c r="E2793" s="51">
        <v>1</v>
      </c>
      <c r="F2793" s="30">
        <v>196649.99999999997</v>
      </c>
      <c r="G2793" s="30">
        <f t="shared" si="206"/>
        <v>236000</v>
      </c>
      <c r="H2793" s="30">
        <f t="shared" si="207"/>
        <v>354000</v>
      </c>
      <c r="I2793" s="212"/>
      <c r="J2793" s="212"/>
      <c r="K2793" s="212"/>
    </row>
    <row r="2794" spans="1:11" s="106" customFormat="1">
      <c r="A2794" s="36">
        <v>2686</v>
      </c>
      <c r="B2794" s="28" t="s">
        <v>6816</v>
      </c>
      <c r="C2794" s="29" t="s">
        <v>6817</v>
      </c>
      <c r="D2794" s="49" t="s">
        <v>271</v>
      </c>
      <c r="E2794" s="51">
        <v>1</v>
      </c>
      <c r="F2794" s="30">
        <v>272550</v>
      </c>
      <c r="G2794" s="30">
        <f t="shared" si="206"/>
        <v>327100</v>
      </c>
      <c r="H2794" s="30">
        <f t="shared" si="207"/>
        <v>490600</v>
      </c>
      <c r="I2794" s="212"/>
      <c r="J2794" s="212"/>
      <c r="K2794" s="212"/>
    </row>
    <row r="2795" spans="1:11" s="106" customFormat="1">
      <c r="A2795" s="36">
        <v>2687</v>
      </c>
      <c r="B2795" s="28" t="s">
        <v>6818</v>
      </c>
      <c r="C2795" s="29" t="s">
        <v>6819</v>
      </c>
      <c r="D2795" s="49" t="s">
        <v>271</v>
      </c>
      <c r="E2795" s="51">
        <v>1</v>
      </c>
      <c r="F2795" s="30">
        <v>196649.99999999997</v>
      </c>
      <c r="G2795" s="30">
        <f t="shared" si="206"/>
        <v>236000</v>
      </c>
      <c r="H2795" s="30">
        <f t="shared" si="207"/>
        <v>354000</v>
      </c>
      <c r="I2795" s="212"/>
      <c r="J2795" s="212"/>
      <c r="K2795" s="212"/>
    </row>
    <row r="2796" spans="1:11" s="106" customFormat="1">
      <c r="A2796" s="36">
        <v>2688</v>
      </c>
      <c r="B2796" s="28" t="s">
        <v>6820</v>
      </c>
      <c r="C2796" s="29" t="s">
        <v>6821</v>
      </c>
      <c r="D2796" s="49" t="s">
        <v>271</v>
      </c>
      <c r="E2796" s="51">
        <v>1</v>
      </c>
      <c r="F2796" s="30">
        <v>272550</v>
      </c>
      <c r="G2796" s="30">
        <f t="shared" si="206"/>
        <v>327100</v>
      </c>
      <c r="H2796" s="30">
        <f t="shared" si="207"/>
        <v>490600</v>
      </c>
      <c r="I2796" s="212"/>
      <c r="J2796" s="212"/>
      <c r="K2796" s="212"/>
    </row>
    <row r="2797" spans="1:11" s="106" customFormat="1">
      <c r="A2797" s="36">
        <v>2689</v>
      </c>
      <c r="B2797" s="28" t="s">
        <v>6822</v>
      </c>
      <c r="C2797" s="29" t="s">
        <v>6823</v>
      </c>
      <c r="D2797" s="49" t="s">
        <v>271</v>
      </c>
      <c r="E2797" s="51">
        <v>1</v>
      </c>
      <c r="F2797" s="30">
        <v>196649.99999999997</v>
      </c>
      <c r="G2797" s="30">
        <f t="shared" si="206"/>
        <v>236000</v>
      </c>
      <c r="H2797" s="30">
        <f t="shared" si="207"/>
        <v>354000</v>
      </c>
      <c r="I2797" s="212"/>
      <c r="J2797" s="212"/>
      <c r="K2797" s="212"/>
    </row>
    <row r="2798" spans="1:11" s="106" customFormat="1">
      <c r="A2798" s="36">
        <v>2690</v>
      </c>
      <c r="B2798" s="28" t="s">
        <v>6824</v>
      </c>
      <c r="C2798" s="29" t="s">
        <v>6825</v>
      </c>
      <c r="D2798" s="49" t="s">
        <v>271</v>
      </c>
      <c r="E2798" s="51">
        <v>1</v>
      </c>
      <c r="F2798" s="30">
        <v>272550</v>
      </c>
      <c r="G2798" s="30">
        <f t="shared" si="206"/>
        <v>327100</v>
      </c>
      <c r="H2798" s="30">
        <f t="shared" si="207"/>
        <v>490600</v>
      </c>
      <c r="I2798" s="212"/>
      <c r="J2798" s="212"/>
      <c r="K2798" s="212"/>
    </row>
    <row r="2799" spans="1:11" s="106" customFormat="1">
      <c r="A2799" s="36">
        <v>2691</v>
      </c>
      <c r="B2799" s="28" t="s">
        <v>6826</v>
      </c>
      <c r="C2799" s="29" t="s">
        <v>6827</v>
      </c>
      <c r="D2799" s="49" t="s">
        <v>271</v>
      </c>
      <c r="E2799" s="51">
        <v>1</v>
      </c>
      <c r="F2799" s="30">
        <v>196649.99999999997</v>
      </c>
      <c r="G2799" s="30">
        <f t="shared" si="206"/>
        <v>236000</v>
      </c>
      <c r="H2799" s="30">
        <f t="shared" si="207"/>
        <v>354000</v>
      </c>
      <c r="I2799" s="212"/>
      <c r="J2799" s="212"/>
      <c r="K2799" s="212"/>
    </row>
    <row r="2800" spans="1:11" s="106" customFormat="1">
      <c r="A2800" s="36">
        <v>2692</v>
      </c>
      <c r="B2800" s="28" t="s">
        <v>6828</v>
      </c>
      <c r="C2800" s="29" t="s">
        <v>6829</v>
      </c>
      <c r="D2800" s="49" t="s">
        <v>271</v>
      </c>
      <c r="E2800" s="51">
        <v>1</v>
      </c>
      <c r="F2800" s="30">
        <v>272550</v>
      </c>
      <c r="G2800" s="30">
        <f t="shared" si="206"/>
        <v>327100</v>
      </c>
      <c r="H2800" s="30">
        <f t="shared" si="207"/>
        <v>490600</v>
      </c>
      <c r="I2800" s="212"/>
      <c r="J2800" s="212"/>
      <c r="K2800" s="212"/>
    </row>
    <row r="2801" spans="1:11" s="106" customFormat="1">
      <c r="A2801" s="36">
        <v>2693</v>
      </c>
      <c r="B2801" s="28" t="s">
        <v>6830</v>
      </c>
      <c r="C2801" s="29" t="s">
        <v>6831</v>
      </c>
      <c r="D2801" s="49" t="s">
        <v>271</v>
      </c>
      <c r="E2801" s="51">
        <v>1</v>
      </c>
      <c r="F2801" s="30">
        <v>196649.99999999997</v>
      </c>
      <c r="G2801" s="30">
        <f t="shared" si="206"/>
        <v>236000</v>
      </c>
      <c r="H2801" s="30">
        <f t="shared" si="207"/>
        <v>354000</v>
      </c>
      <c r="I2801" s="212"/>
      <c r="J2801" s="212"/>
      <c r="K2801" s="212"/>
    </row>
    <row r="2802" spans="1:11" s="106" customFormat="1">
      <c r="A2802" s="36">
        <v>2694</v>
      </c>
      <c r="B2802" s="28" t="s">
        <v>6832</v>
      </c>
      <c r="C2802" s="29" t="s">
        <v>6833</v>
      </c>
      <c r="D2802" s="49" t="s">
        <v>271</v>
      </c>
      <c r="E2802" s="51">
        <v>1</v>
      </c>
      <c r="F2802" s="30">
        <v>272550</v>
      </c>
      <c r="G2802" s="30">
        <f t="shared" si="206"/>
        <v>327100</v>
      </c>
      <c r="H2802" s="30">
        <f t="shared" si="207"/>
        <v>490600</v>
      </c>
      <c r="I2802" s="212"/>
      <c r="J2802" s="212"/>
      <c r="K2802" s="212"/>
    </row>
    <row r="2803" spans="1:11" s="106" customFormat="1">
      <c r="A2803" s="36">
        <v>2695</v>
      </c>
      <c r="B2803" s="28" t="s">
        <v>6834</v>
      </c>
      <c r="C2803" s="29" t="s">
        <v>6835</v>
      </c>
      <c r="D2803" s="49" t="s">
        <v>271</v>
      </c>
      <c r="E2803" s="51">
        <v>1</v>
      </c>
      <c r="F2803" s="30">
        <v>196649.99999999997</v>
      </c>
      <c r="G2803" s="30">
        <f t="shared" si="206"/>
        <v>236000</v>
      </c>
      <c r="H2803" s="30">
        <f t="shared" si="207"/>
        <v>354000</v>
      </c>
      <c r="I2803" s="212"/>
      <c r="J2803" s="212"/>
      <c r="K2803" s="212"/>
    </row>
    <row r="2804" spans="1:11" s="106" customFormat="1">
      <c r="A2804" s="36">
        <v>2696</v>
      </c>
      <c r="B2804" s="28" t="s">
        <v>6836</v>
      </c>
      <c r="C2804" s="29" t="s">
        <v>6837</v>
      </c>
      <c r="D2804" s="49" t="s">
        <v>271</v>
      </c>
      <c r="E2804" s="51">
        <v>1</v>
      </c>
      <c r="F2804" s="30">
        <v>272550</v>
      </c>
      <c r="G2804" s="30">
        <f t="shared" si="206"/>
        <v>327100</v>
      </c>
      <c r="H2804" s="30">
        <f t="shared" si="207"/>
        <v>490600</v>
      </c>
      <c r="I2804" s="212"/>
      <c r="J2804" s="212"/>
      <c r="K2804" s="212"/>
    </row>
    <row r="2805" spans="1:11" s="106" customFormat="1">
      <c r="A2805" s="36">
        <v>2697</v>
      </c>
      <c r="B2805" s="28" t="s">
        <v>6838</v>
      </c>
      <c r="C2805" s="29" t="s">
        <v>6839</v>
      </c>
      <c r="D2805" s="49" t="s">
        <v>271</v>
      </c>
      <c r="E2805" s="51">
        <v>1</v>
      </c>
      <c r="F2805" s="30">
        <v>196649.99999999997</v>
      </c>
      <c r="G2805" s="30">
        <f t="shared" si="206"/>
        <v>236000</v>
      </c>
      <c r="H2805" s="30">
        <f t="shared" si="207"/>
        <v>354000</v>
      </c>
      <c r="I2805" s="212"/>
      <c r="J2805" s="212"/>
      <c r="K2805" s="212"/>
    </row>
    <row r="2806" spans="1:11" s="106" customFormat="1">
      <c r="A2806" s="36">
        <v>2698</v>
      </c>
      <c r="B2806" s="28" t="s">
        <v>6840</v>
      </c>
      <c r="C2806" s="29" t="s">
        <v>6841</v>
      </c>
      <c r="D2806" s="49" t="s">
        <v>271</v>
      </c>
      <c r="E2806" s="51">
        <v>1</v>
      </c>
      <c r="F2806" s="30">
        <v>272550</v>
      </c>
      <c r="G2806" s="30">
        <f t="shared" si="206"/>
        <v>327100</v>
      </c>
      <c r="H2806" s="30">
        <f t="shared" si="207"/>
        <v>490600</v>
      </c>
      <c r="I2806" s="212"/>
      <c r="J2806" s="212"/>
      <c r="K2806" s="212"/>
    </row>
    <row r="2807" spans="1:11" s="106" customFormat="1">
      <c r="A2807" s="36">
        <v>2699</v>
      </c>
      <c r="B2807" s="28" t="s">
        <v>6842</v>
      </c>
      <c r="C2807" s="29" t="s">
        <v>6843</v>
      </c>
      <c r="D2807" s="49" t="s">
        <v>271</v>
      </c>
      <c r="E2807" s="51">
        <v>1</v>
      </c>
      <c r="F2807" s="30">
        <v>196649.99999999997</v>
      </c>
      <c r="G2807" s="30">
        <f t="shared" si="206"/>
        <v>236000</v>
      </c>
      <c r="H2807" s="30">
        <f t="shared" si="207"/>
        <v>354000</v>
      </c>
      <c r="I2807" s="212"/>
      <c r="J2807" s="212"/>
      <c r="K2807" s="212"/>
    </row>
    <row r="2808" spans="1:11" s="106" customFormat="1" ht="31">
      <c r="A2808" s="36">
        <v>2700</v>
      </c>
      <c r="B2808" s="28" t="s">
        <v>6844</v>
      </c>
      <c r="C2808" s="29" t="s">
        <v>6845</v>
      </c>
      <c r="D2808" s="49" t="s">
        <v>271</v>
      </c>
      <c r="E2808" s="51">
        <v>1</v>
      </c>
      <c r="F2808" s="30">
        <v>272550</v>
      </c>
      <c r="G2808" s="30">
        <f t="shared" si="206"/>
        <v>327100</v>
      </c>
      <c r="H2808" s="30">
        <f t="shared" si="207"/>
        <v>490600</v>
      </c>
      <c r="I2808" s="212"/>
      <c r="J2808" s="212"/>
      <c r="K2808" s="212"/>
    </row>
    <row r="2809" spans="1:11" s="106" customFormat="1">
      <c r="A2809" s="36">
        <v>2701</v>
      </c>
      <c r="B2809" s="28" t="s">
        <v>6846</v>
      </c>
      <c r="C2809" s="29" t="s">
        <v>6847</v>
      </c>
      <c r="D2809" s="49" t="s">
        <v>271</v>
      </c>
      <c r="E2809" s="51">
        <v>1</v>
      </c>
      <c r="F2809" s="30">
        <v>196649.99999999997</v>
      </c>
      <c r="G2809" s="30">
        <f t="shared" si="206"/>
        <v>236000</v>
      </c>
      <c r="H2809" s="30">
        <f t="shared" si="207"/>
        <v>354000</v>
      </c>
      <c r="I2809" s="212"/>
      <c r="J2809" s="212"/>
      <c r="K2809" s="212"/>
    </row>
    <row r="2810" spans="1:11" s="106" customFormat="1">
      <c r="A2810" s="36">
        <v>2702</v>
      </c>
      <c r="B2810" s="28" t="s">
        <v>6848</v>
      </c>
      <c r="C2810" s="29" t="s">
        <v>6849</v>
      </c>
      <c r="D2810" s="49" t="s">
        <v>271</v>
      </c>
      <c r="E2810" s="51">
        <v>1</v>
      </c>
      <c r="F2810" s="30">
        <v>196649.99999999997</v>
      </c>
      <c r="G2810" s="30">
        <f t="shared" si="206"/>
        <v>236000</v>
      </c>
      <c r="H2810" s="30">
        <f t="shared" si="207"/>
        <v>354000</v>
      </c>
      <c r="I2810" s="212"/>
      <c r="J2810" s="212"/>
      <c r="K2810" s="212"/>
    </row>
    <row r="2811" spans="1:11" s="106" customFormat="1" ht="31">
      <c r="A2811" s="36">
        <v>2703</v>
      </c>
      <c r="B2811" s="28" t="s">
        <v>6850</v>
      </c>
      <c r="C2811" s="29" t="s">
        <v>6851</v>
      </c>
      <c r="D2811" s="49" t="s">
        <v>271</v>
      </c>
      <c r="E2811" s="51">
        <v>1</v>
      </c>
      <c r="F2811" s="30">
        <v>526125</v>
      </c>
      <c r="G2811" s="30">
        <f t="shared" si="206"/>
        <v>631400</v>
      </c>
      <c r="H2811" s="30">
        <f t="shared" si="207"/>
        <v>947000</v>
      </c>
      <c r="I2811" s="212"/>
      <c r="J2811" s="212"/>
      <c r="K2811" s="212"/>
    </row>
    <row r="2812" spans="1:11" s="106" customFormat="1" ht="31">
      <c r="A2812" s="36">
        <v>2704</v>
      </c>
      <c r="B2812" s="28" t="s">
        <v>6852</v>
      </c>
      <c r="C2812" s="29" t="s">
        <v>6853</v>
      </c>
      <c r="D2812" s="49" t="s">
        <v>271</v>
      </c>
      <c r="E2812" s="51">
        <v>1</v>
      </c>
      <c r="F2812" s="30">
        <v>441599.99999999994</v>
      </c>
      <c r="G2812" s="30">
        <f t="shared" si="206"/>
        <v>529900</v>
      </c>
      <c r="H2812" s="30">
        <f t="shared" si="207"/>
        <v>794900</v>
      </c>
      <c r="I2812" s="212"/>
      <c r="J2812" s="212"/>
      <c r="K2812" s="212"/>
    </row>
    <row r="2813" spans="1:11" s="106" customFormat="1" ht="31">
      <c r="A2813" s="36">
        <v>2705</v>
      </c>
      <c r="B2813" s="28" t="s">
        <v>6854</v>
      </c>
      <c r="C2813" s="29" t="s">
        <v>6855</v>
      </c>
      <c r="D2813" s="49" t="s">
        <v>271</v>
      </c>
      <c r="E2813" s="51">
        <v>1</v>
      </c>
      <c r="F2813" s="30">
        <v>407099.99999999994</v>
      </c>
      <c r="G2813" s="30">
        <f t="shared" si="206"/>
        <v>488500</v>
      </c>
      <c r="H2813" s="30">
        <f t="shared" si="207"/>
        <v>732800</v>
      </c>
      <c r="I2813" s="212"/>
      <c r="J2813" s="212"/>
      <c r="K2813" s="212"/>
    </row>
    <row r="2814" spans="1:11" s="106" customFormat="1" ht="31">
      <c r="A2814" s="36">
        <v>2706</v>
      </c>
      <c r="B2814" s="28" t="s">
        <v>6856</v>
      </c>
      <c r="C2814" s="29" t="s">
        <v>6857</v>
      </c>
      <c r="D2814" s="49" t="s">
        <v>271</v>
      </c>
      <c r="E2814" s="51">
        <v>1</v>
      </c>
      <c r="F2814" s="30">
        <v>1373100</v>
      </c>
      <c r="G2814" s="30">
        <f t="shared" si="206"/>
        <v>1647700</v>
      </c>
      <c r="H2814" s="30">
        <f t="shared" si="207"/>
        <v>2471600</v>
      </c>
      <c r="I2814" s="212"/>
      <c r="J2814" s="212"/>
      <c r="K2814" s="212"/>
    </row>
    <row r="2815" spans="1:11" s="106" customFormat="1" ht="31">
      <c r="A2815" s="36">
        <v>2707</v>
      </c>
      <c r="B2815" s="28" t="s">
        <v>6858</v>
      </c>
      <c r="C2815" s="29" t="s">
        <v>6859</v>
      </c>
      <c r="D2815" s="49" t="s">
        <v>271</v>
      </c>
      <c r="E2815" s="51">
        <v>1</v>
      </c>
      <c r="F2815" s="30">
        <v>772799.99999999988</v>
      </c>
      <c r="G2815" s="30">
        <f t="shared" si="206"/>
        <v>927400</v>
      </c>
      <c r="H2815" s="30">
        <f t="shared" si="207"/>
        <v>1391000</v>
      </c>
      <c r="I2815" s="212"/>
      <c r="J2815" s="212"/>
      <c r="K2815" s="212"/>
    </row>
    <row r="2816" spans="1:11" s="106" customFormat="1">
      <c r="A2816" s="36">
        <v>2708</v>
      </c>
      <c r="B2816" s="28" t="s">
        <v>6860</v>
      </c>
      <c r="C2816" s="29" t="s">
        <v>6861</v>
      </c>
      <c r="D2816" s="49" t="s">
        <v>271</v>
      </c>
      <c r="E2816" s="51">
        <v>1</v>
      </c>
      <c r="F2816" s="30">
        <v>793499.99999999988</v>
      </c>
      <c r="G2816" s="30">
        <f t="shared" si="206"/>
        <v>952200</v>
      </c>
      <c r="H2816" s="30">
        <f t="shared" si="207"/>
        <v>1428300</v>
      </c>
      <c r="I2816" s="212"/>
      <c r="J2816" s="212"/>
      <c r="K2816" s="212"/>
    </row>
    <row r="2817" spans="1:11" s="106" customFormat="1">
      <c r="A2817" s="36">
        <v>2709</v>
      </c>
      <c r="B2817" s="28" t="s">
        <v>6862</v>
      </c>
      <c r="C2817" s="29" t="s">
        <v>6863</v>
      </c>
      <c r="D2817" s="49" t="s">
        <v>271</v>
      </c>
      <c r="E2817" s="51">
        <v>1</v>
      </c>
      <c r="F2817" s="30">
        <v>621000</v>
      </c>
      <c r="G2817" s="30">
        <f t="shared" si="206"/>
        <v>745200</v>
      </c>
      <c r="H2817" s="30">
        <f t="shared" si="207"/>
        <v>1117800</v>
      </c>
      <c r="I2817" s="212"/>
      <c r="J2817" s="212"/>
      <c r="K2817" s="212"/>
    </row>
    <row r="2818" spans="1:11" s="106" customFormat="1">
      <c r="A2818" s="36">
        <v>2710</v>
      </c>
      <c r="B2818" s="28" t="s">
        <v>6864</v>
      </c>
      <c r="C2818" s="29" t="s">
        <v>6865</v>
      </c>
      <c r="D2818" s="49" t="s">
        <v>271</v>
      </c>
      <c r="E2818" s="51">
        <v>1</v>
      </c>
      <c r="F2818" s="30">
        <v>103499.99999999999</v>
      </c>
      <c r="G2818" s="30">
        <f t="shared" si="206"/>
        <v>124200</v>
      </c>
      <c r="H2818" s="30">
        <f t="shared" si="207"/>
        <v>186300</v>
      </c>
      <c r="I2818" s="212"/>
      <c r="J2818" s="212"/>
      <c r="K2818" s="212"/>
    </row>
    <row r="2819" spans="1:11" s="106" customFormat="1">
      <c r="A2819" s="36">
        <v>2711</v>
      </c>
      <c r="B2819" s="28" t="s">
        <v>6866</v>
      </c>
      <c r="C2819" s="29" t="s">
        <v>6867</v>
      </c>
      <c r="D2819" s="49" t="s">
        <v>271</v>
      </c>
      <c r="E2819" s="51">
        <v>1</v>
      </c>
      <c r="F2819" s="30">
        <v>196649.99999999997</v>
      </c>
      <c r="G2819" s="30">
        <f t="shared" si="206"/>
        <v>236000</v>
      </c>
      <c r="H2819" s="30">
        <f t="shared" si="207"/>
        <v>354000</v>
      </c>
      <c r="I2819" s="212"/>
      <c r="J2819" s="212"/>
      <c r="K2819" s="212"/>
    </row>
    <row r="2820" spans="1:11" s="106" customFormat="1">
      <c r="A2820" s="36">
        <v>2712</v>
      </c>
      <c r="B2820" s="28" t="s">
        <v>6868</v>
      </c>
      <c r="C2820" s="29" t="s">
        <v>6869</v>
      </c>
      <c r="D2820" s="49" t="s">
        <v>271</v>
      </c>
      <c r="E2820" s="51">
        <v>1</v>
      </c>
      <c r="F2820" s="30">
        <v>558900</v>
      </c>
      <c r="G2820" s="30">
        <f t="shared" si="206"/>
        <v>670700</v>
      </c>
      <c r="H2820" s="30">
        <f t="shared" si="207"/>
        <v>1006000</v>
      </c>
      <c r="I2820" s="212"/>
      <c r="J2820" s="212"/>
      <c r="K2820" s="212"/>
    </row>
    <row r="2821" spans="1:11" s="106" customFormat="1">
      <c r="A2821" s="36">
        <v>2713</v>
      </c>
      <c r="B2821" s="28" t="s">
        <v>6870</v>
      </c>
      <c r="C2821" s="29" t="s">
        <v>6871</v>
      </c>
      <c r="D2821" s="49" t="s">
        <v>271</v>
      </c>
      <c r="E2821" s="51">
        <v>1</v>
      </c>
      <c r="F2821" s="30">
        <v>276000</v>
      </c>
      <c r="G2821" s="30">
        <f t="shared" si="206"/>
        <v>331200</v>
      </c>
      <c r="H2821" s="30">
        <f t="shared" si="207"/>
        <v>496800</v>
      </c>
      <c r="I2821" s="212"/>
      <c r="J2821" s="212"/>
      <c r="K2821" s="212"/>
    </row>
    <row r="2822" spans="1:11" s="106" customFormat="1" ht="31">
      <c r="A2822" s="36">
        <v>2714</v>
      </c>
      <c r="B2822" s="28" t="s">
        <v>6872</v>
      </c>
      <c r="C2822" s="29" t="s">
        <v>6873</v>
      </c>
      <c r="D2822" s="49" t="s">
        <v>271</v>
      </c>
      <c r="E2822" s="51">
        <v>1</v>
      </c>
      <c r="F2822" s="30">
        <v>44850</v>
      </c>
      <c r="G2822" s="30">
        <f t="shared" si="206"/>
        <v>53800</v>
      </c>
      <c r="H2822" s="30">
        <f t="shared" si="207"/>
        <v>80700</v>
      </c>
      <c r="I2822" s="212"/>
      <c r="J2822" s="212"/>
      <c r="K2822" s="212"/>
    </row>
    <row r="2823" spans="1:11" s="106" customFormat="1" ht="46.5">
      <c r="A2823" s="36">
        <v>2715</v>
      </c>
      <c r="B2823" s="28" t="s">
        <v>6874</v>
      </c>
      <c r="C2823" s="29" t="s">
        <v>6875</v>
      </c>
      <c r="D2823" s="49" t="s">
        <v>271</v>
      </c>
      <c r="E2823" s="51">
        <v>1</v>
      </c>
      <c r="F2823" s="30">
        <v>75900</v>
      </c>
      <c r="G2823" s="30">
        <f t="shared" si="206"/>
        <v>91100</v>
      </c>
      <c r="H2823" s="30">
        <f t="shared" si="207"/>
        <v>136600</v>
      </c>
      <c r="I2823" s="212"/>
      <c r="J2823" s="212"/>
      <c r="K2823" s="212"/>
    </row>
    <row r="2824" spans="1:11" s="106" customFormat="1" ht="31">
      <c r="A2824" s="36">
        <v>2716</v>
      </c>
      <c r="B2824" s="28" t="s">
        <v>6876</v>
      </c>
      <c r="C2824" s="29" t="s">
        <v>6877</v>
      </c>
      <c r="D2824" s="49" t="s">
        <v>271</v>
      </c>
      <c r="E2824" s="51">
        <v>1</v>
      </c>
      <c r="F2824" s="30">
        <v>62099.999999999993</v>
      </c>
      <c r="G2824" s="30">
        <f t="shared" si="206"/>
        <v>74500</v>
      </c>
      <c r="H2824" s="30">
        <f t="shared" si="207"/>
        <v>111800</v>
      </c>
      <c r="I2824" s="212"/>
      <c r="J2824" s="212"/>
      <c r="K2824" s="212"/>
    </row>
    <row r="2825" spans="1:11" s="106" customFormat="1">
      <c r="A2825" s="36">
        <v>2717</v>
      </c>
      <c r="B2825" s="28" t="s">
        <v>6878</v>
      </c>
      <c r="C2825" s="29" t="s">
        <v>6879</v>
      </c>
      <c r="D2825" s="49" t="s">
        <v>271</v>
      </c>
      <c r="E2825" s="51">
        <v>1</v>
      </c>
      <c r="F2825" s="30">
        <v>37950</v>
      </c>
      <c r="G2825" s="30">
        <f t="shared" si="206"/>
        <v>45500</v>
      </c>
      <c r="H2825" s="30">
        <f t="shared" si="207"/>
        <v>68300</v>
      </c>
      <c r="I2825" s="212"/>
      <c r="J2825" s="212"/>
      <c r="K2825" s="212"/>
    </row>
    <row r="2826" spans="1:11" s="106" customFormat="1">
      <c r="A2826" s="36">
        <v>2718</v>
      </c>
      <c r="B2826" s="28" t="s">
        <v>6880</v>
      </c>
      <c r="C2826" s="29" t="s">
        <v>6881</v>
      </c>
      <c r="D2826" s="49" t="s">
        <v>271</v>
      </c>
      <c r="E2826" s="51">
        <v>1</v>
      </c>
      <c r="F2826" s="30">
        <v>51749.999999999993</v>
      </c>
      <c r="G2826" s="30">
        <f t="shared" si="206"/>
        <v>62100</v>
      </c>
      <c r="H2826" s="30">
        <f t="shared" si="207"/>
        <v>93200</v>
      </c>
      <c r="I2826" s="212"/>
      <c r="J2826" s="212"/>
      <c r="K2826" s="212"/>
    </row>
    <row r="2827" spans="1:11" s="106" customFormat="1">
      <c r="A2827" s="36">
        <v>2719</v>
      </c>
      <c r="B2827" s="28" t="s">
        <v>6882</v>
      </c>
      <c r="C2827" s="29" t="s">
        <v>6883</v>
      </c>
      <c r="D2827" s="49" t="s">
        <v>271</v>
      </c>
      <c r="E2827" s="51">
        <v>1</v>
      </c>
      <c r="F2827" s="30">
        <v>6899.9999999999991</v>
      </c>
      <c r="G2827" s="30">
        <f t="shared" si="206"/>
        <v>8300</v>
      </c>
      <c r="H2827" s="30">
        <f t="shared" si="207"/>
        <v>12400</v>
      </c>
      <c r="I2827" s="212"/>
      <c r="J2827" s="212"/>
      <c r="K2827" s="212"/>
    </row>
    <row r="2828" spans="1:11" s="106" customFormat="1" ht="31">
      <c r="A2828" s="36">
        <v>2720</v>
      </c>
      <c r="B2828" s="28" t="s">
        <v>6884</v>
      </c>
      <c r="C2828" s="29" t="s">
        <v>6885</v>
      </c>
      <c r="D2828" s="49" t="s">
        <v>271</v>
      </c>
      <c r="E2828" s="51">
        <v>1</v>
      </c>
      <c r="F2828" s="30">
        <v>6899.9999999999991</v>
      </c>
      <c r="G2828" s="30">
        <f t="shared" si="206"/>
        <v>8300</v>
      </c>
      <c r="H2828" s="30">
        <f t="shared" si="207"/>
        <v>12400</v>
      </c>
      <c r="I2828" s="212"/>
      <c r="J2828" s="212"/>
      <c r="K2828" s="212"/>
    </row>
    <row r="2829" spans="1:11" s="106" customFormat="1" ht="31">
      <c r="A2829" s="36">
        <v>2721</v>
      </c>
      <c r="B2829" s="28" t="s">
        <v>6886</v>
      </c>
      <c r="C2829" s="29" t="s">
        <v>6887</v>
      </c>
      <c r="D2829" s="49" t="s">
        <v>271</v>
      </c>
      <c r="E2829" s="51">
        <v>1</v>
      </c>
      <c r="F2829" s="30">
        <v>65550</v>
      </c>
      <c r="G2829" s="30">
        <f t="shared" si="206"/>
        <v>78700</v>
      </c>
      <c r="H2829" s="30">
        <f t="shared" si="207"/>
        <v>118000</v>
      </c>
      <c r="I2829" s="212"/>
      <c r="J2829" s="212"/>
      <c r="K2829" s="212"/>
    </row>
    <row r="2830" spans="1:11" s="106" customFormat="1">
      <c r="A2830" s="36">
        <v>2722</v>
      </c>
      <c r="B2830" s="28" t="s">
        <v>6888</v>
      </c>
      <c r="C2830" s="29" t="s">
        <v>6889</v>
      </c>
      <c r="D2830" s="49" t="s">
        <v>271</v>
      </c>
      <c r="E2830" s="51">
        <v>1</v>
      </c>
      <c r="F2830" s="30">
        <v>65550</v>
      </c>
      <c r="G2830" s="30">
        <f t="shared" si="206"/>
        <v>78700</v>
      </c>
      <c r="H2830" s="30">
        <f t="shared" si="207"/>
        <v>118000</v>
      </c>
      <c r="I2830" s="212"/>
      <c r="J2830" s="212"/>
      <c r="K2830" s="212"/>
    </row>
    <row r="2831" spans="1:11" s="106" customFormat="1" ht="31">
      <c r="A2831" s="36">
        <v>2723</v>
      </c>
      <c r="B2831" s="28" t="s">
        <v>6890</v>
      </c>
      <c r="C2831" s="29" t="s">
        <v>6891</v>
      </c>
      <c r="D2831" s="49" t="s">
        <v>271</v>
      </c>
      <c r="E2831" s="51">
        <v>1</v>
      </c>
      <c r="F2831" s="30">
        <v>48299.999999999993</v>
      </c>
      <c r="G2831" s="30">
        <f t="shared" si="206"/>
        <v>58000</v>
      </c>
      <c r="H2831" s="30">
        <f t="shared" si="207"/>
        <v>86900</v>
      </c>
      <c r="I2831" s="212"/>
      <c r="J2831" s="212"/>
      <c r="K2831" s="212"/>
    </row>
    <row r="2832" spans="1:11" s="106" customFormat="1" ht="31">
      <c r="A2832" s="36">
        <v>2724</v>
      </c>
      <c r="B2832" s="28" t="s">
        <v>6892</v>
      </c>
      <c r="C2832" s="29" t="s">
        <v>6893</v>
      </c>
      <c r="D2832" s="49" t="s">
        <v>271</v>
      </c>
      <c r="E2832" s="51">
        <v>1</v>
      </c>
      <c r="F2832" s="30">
        <v>80040</v>
      </c>
      <c r="G2832" s="30">
        <f t="shared" ref="G2832:G2895" si="208">ROUND(F2832*1.2,-2)</f>
        <v>96000</v>
      </c>
      <c r="H2832" s="30">
        <f t="shared" ref="H2832:H2895" si="209">ROUND(F2832*1.8,-2)</f>
        <v>144100</v>
      </c>
      <c r="I2832" s="212"/>
      <c r="J2832" s="212"/>
      <c r="K2832" s="212"/>
    </row>
    <row r="2833" spans="1:11" s="106" customFormat="1" ht="31">
      <c r="A2833" s="36">
        <v>2725</v>
      </c>
      <c r="B2833" s="28" t="s">
        <v>6894</v>
      </c>
      <c r="C2833" s="29" t="s">
        <v>6895</v>
      </c>
      <c r="D2833" s="49" t="s">
        <v>271</v>
      </c>
      <c r="E2833" s="51">
        <v>1</v>
      </c>
      <c r="F2833" s="30">
        <v>65550</v>
      </c>
      <c r="G2833" s="30">
        <f t="shared" si="208"/>
        <v>78700</v>
      </c>
      <c r="H2833" s="30">
        <f t="shared" si="209"/>
        <v>118000</v>
      </c>
      <c r="I2833" s="212"/>
      <c r="J2833" s="212"/>
      <c r="K2833" s="212"/>
    </row>
    <row r="2834" spans="1:11" s="106" customFormat="1">
      <c r="A2834" s="36">
        <v>2726</v>
      </c>
      <c r="B2834" s="28" t="s">
        <v>6896</v>
      </c>
      <c r="C2834" s="29" t="s">
        <v>6897</v>
      </c>
      <c r="D2834" s="49" t="s">
        <v>271</v>
      </c>
      <c r="E2834" s="51">
        <v>1</v>
      </c>
      <c r="F2834" s="30">
        <v>65550</v>
      </c>
      <c r="G2834" s="30">
        <f t="shared" si="208"/>
        <v>78700</v>
      </c>
      <c r="H2834" s="30">
        <f t="shared" si="209"/>
        <v>118000</v>
      </c>
      <c r="I2834" s="212"/>
      <c r="J2834" s="212"/>
      <c r="K2834" s="212"/>
    </row>
    <row r="2835" spans="1:11" s="106" customFormat="1">
      <c r="A2835" s="36">
        <v>2727</v>
      </c>
      <c r="B2835" s="28" t="s">
        <v>6898</v>
      </c>
      <c r="C2835" s="29" t="s">
        <v>6899</v>
      </c>
      <c r="D2835" s="49" t="s">
        <v>271</v>
      </c>
      <c r="E2835" s="51">
        <v>1</v>
      </c>
      <c r="F2835" s="30">
        <v>65550</v>
      </c>
      <c r="G2835" s="30">
        <f t="shared" si="208"/>
        <v>78700</v>
      </c>
      <c r="H2835" s="30">
        <f t="shared" si="209"/>
        <v>118000</v>
      </c>
      <c r="I2835" s="212"/>
      <c r="J2835" s="212"/>
      <c r="K2835" s="212"/>
    </row>
    <row r="2836" spans="1:11" s="106" customFormat="1">
      <c r="A2836" s="36">
        <v>2728</v>
      </c>
      <c r="B2836" s="28" t="s">
        <v>6900</v>
      </c>
      <c r="C2836" s="29" t="s">
        <v>6901</v>
      </c>
      <c r="D2836" s="49" t="s">
        <v>271</v>
      </c>
      <c r="E2836" s="51">
        <v>1</v>
      </c>
      <c r="F2836" s="30">
        <v>51749.999999999993</v>
      </c>
      <c r="G2836" s="30">
        <f t="shared" si="208"/>
        <v>62100</v>
      </c>
      <c r="H2836" s="30">
        <f t="shared" si="209"/>
        <v>93200</v>
      </c>
      <c r="I2836" s="212"/>
      <c r="J2836" s="212"/>
      <c r="K2836" s="212"/>
    </row>
    <row r="2837" spans="1:11" s="106" customFormat="1">
      <c r="A2837" s="36">
        <v>2729</v>
      </c>
      <c r="B2837" s="28" t="s">
        <v>6902</v>
      </c>
      <c r="C2837" s="29" t="s">
        <v>6903</v>
      </c>
      <c r="D2837" s="49" t="s">
        <v>271</v>
      </c>
      <c r="E2837" s="51">
        <v>1</v>
      </c>
      <c r="F2837" s="30">
        <v>103499.99999999999</v>
      </c>
      <c r="G2837" s="30">
        <f t="shared" si="208"/>
        <v>124200</v>
      </c>
      <c r="H2837" s="30">
        <f t="shared" si="209"/>
        <v>186300</v>
      </c>
      <c r="I2837" s="212"/>
      <c r="J2837" s="212"/>
      <c r="K2837" s="212"/>
    </row>
    <row r="2838" spans="1:11" s="106" customFormat="1" ht="46.5">
      <c r="A2838" s="36">
        <v>2730</v>
      </c>
      <c r="B2838" s="28" t="s">
        <v>6904</v>
      </c>
      <c r="C2838" s="29" t="s">
        <v>6905</v>
      </c>
      <c r="D2838" s="49" t="s">
        <v>271</v>
      </c>
      <c r="E2838" s="51">
        <v>1</v>
      </c>
      <c r="F2838" s="30">
        <v>65550</v>
      </c>
      <c r="G2838" s="30">
        <f t="shared" si="208"/>
        <v>78700</v>
      </c>
      <c r="H2838" s="30">
        <f t="shared" si="209"/>
        <v>118000</v>
      </c>
      <c r="I2838" s="212"/>
      <c r="J2838" s="212"/>
      <c r="K2838" s="212"/>
    </row>
    <row r="2839" spans="1:11" s="106" customFormat="1" ht="31">
      <c r="A2839" s="36">
        <v>2731</v>
      </c>
      <c r="B2839" s="28" t="s">
        <v>6906</v>
      </c>
      <c r="C2839" s="29" t="s">
        <v>6907</v>
      </c>
      <c r="D2839" s="49" t="s">
        <v>271</v>
      </c>
      <c r="E2839" s="51">
        <v>1</v>
      </c>
      <c r="F2839" s="30">
        <v>48299.999999999993</v>
      </c>
      <c r="G2839" s="30">
        <f t="shared" si="208"/>
        <v>58000</v>
      </c>
      <c r="H2839" s="30">
        <f t="shared" si="209"/>
        <v>86900</v>
      </c>
      <c r="I2839" s="212"/>
      <c r="J2839" s="212"/>
      <c r="K2839" s="212"/>
    </row>
    <row r="2840" spans="1:11" s="106" customFormat="1" ht="31">
      <c r="A2840" s="36">
        <v>2732</v>
      </c>
      <c r="B2840" s="28" t="s">
        <v>6908</v>
      </c>
      <c r="C2840" s="29" t="s">
        <v>6909</v>
      </c>
      <c r="D2840" s="49" t="s">
        <v>271</v>
      </c>
      <c r="E2840" s="51">
        <v>1</v>
      </c>
      <c r="F2840" s="30">
        <v>17250</v>
      </c>
      <c r="G2840" s="30">
        <f t="shared" si="208"/>
        <v>20700</v>
      </c>
      <c r="H2840" s="30">
        <f t="shared" si="209"/>
        <v>31100</v>
      </c>
      <c r="I2840" s="212"/>
      <c r="J2840" s="212"/>
      <c r="K2840" s="212"/>
    </row>
    <row r="2841" spans="1:11" s="106" customFormat="1">
      <c r="A2841" s="36">
        <v>2733</v>
      </c>
      <c r="B2841" s="28" t="s">
        <v>6910</v>
      </c>
      <c r="C2841" s="29" t="s">
        <v>6911</v>
      </c>
      <c r="D2841" s="49" t="s">
        <v>271</v>
      </c>
      <c r="E2841" s="51">
        <v>1</v>
      </c>
      <c r="F2841" s="30">
        <v>51749.999999999993</v>
      </c>
      <c r="G2841" s="30">
        <f t="shared" si="208"/>
        <v>62100</v>
      </c>
      <c r="H2841" s="30">
        <f t="shared" si="209"/>
        <v>93200</v>
      </c>
      <c r="I2841" s="212"/>
      <c r="J2841" s="212"/>
      <c r="K2841" s="212"/>
    </row>
    <row r="2842" spans="1:11" s="106" customFormat="1">
      <c r="A2842" s="36">
        <v>2734</v>
      </c>
      <c r="B2842" s="28" t="s">
        <v>6912</v>
      </c>
      <c r="C2842" s="29" t="s">
        <v>6913</v>
      </c>
      <c r="D2842" s="49" t="s">
        <v>271</v>
      </c>
      <c r="E2842" s="51">
        <v>1</v>
      </c>
      <c r="F2842" s="30">
        <v>110399.99999999999</v>
      </c>
      <c r="G2842" s="30">
        <f t="shared" si="208"/>
        <v>132500</v>
      </c>
      <c r="H2842" s="30">
        <f t="shared" si="209"/>
        <v>198700</v>
      </c>
      <c r="I2842" s="212"/>
      <c r="J2842" s="212"/>
      <c r="K2842" s="212"/>
    </row>
    <row r="2843" spans="1:11" s="106" customFormat="1">
      <c r="A2843" s="36">
        <v>2735</v>
      </c>
      <c r="B2843" s="28" t="s">
        <v>6914</v>
      </c>
      <c r="C2843" s="29" t="s">
        <v>6915</v>
      </c>
      <c r="D2843" s="49" t="s">
        <v>271</v>
      </c>
      <c r="E2843" s="51">
        <v>1</v>
      </c>
      <c r="F2843" s="30">
        <v>113849.99999999999</v>
      </c>
      <c r="G2843" s="30">
        <f t="shared" si="208"/>
        <v>136600</v>
      </c>
      <c r="H2843" s="30">
        <f t="shared" si="209"/>
        <v>204900</v>
      </c>
      <c r="I2843" s="212"/>
      <c r="J2843" s="212"/>
      <c r="K2843" s="212"/>
    </row>
    <row r="2844" spans="1:11" s="106" customFormat="1">
      <c r="A2844" s="36">
        <v>2736</v>
      </c>
      <c r="B2844" s="28" t="s">
        <v>6916</v>
      </c>
      <c r="C2844" s="29" t="s">
        <v>6917</v>
      </c>
      <c r="D2844" s="49" t="s">
        <v>271</v>
      </c>
      <c r="E2844" s="51">
        <v>1</v>
      </c>
      <c r="F2844" s="30">
        <v>86250</v>
      </c>
      <c r="G2844" s="30">
        <f t="shared" si="208"/>
        <v>103500</v>
      </c>
      <c r="H2844" s="30">
        <f t="shared" si="209"/>
        <v>155300</v>
      </c>
      <c r="I2844" s="212"/>
      <c r="J2844" s="212"/>
      <c r="K2844" s="212"/>
    </row>
    <row r="2845" spans="1:11" s="106" customFormat="1">
      <c r="A2845" s="36">
        <v>2737</v>
      </c>
      <c r="B2845" s="28" t="s">
        <v>6918</v>
      </c>
      <c r="C2845" s="29" t="s">
        <v>6919</v>
      </c>
      <c r="D2845" s="49" t="s">
        <v>271</v>
      </c>
      <c r="E2845" s="51">
        <v>1</v>
      </c>
      <c r="F2845" s="30">
        <v>48299.999999999993</v>
      </c>
      <c r="G2845" s="30">
        <f t="shared" si="208"/>
        <v>58000</v>
      </c>
      <c r="H2845" s="30">
        <f t="shared" si="209"/>
        <v>86900</v>
      </c>
      <c r="I2845" s="212"/>
      <c r="J2845" s="212"/>
      <c r="K2845" s="212"/>
    </row>
    <row r="2846" spans="1:11" s="106" customFormat="1">
      <c r="A2846" s="36">
        <v>2738</v>
      </c>
      <c r="B2846" s="28" t="s">
        <v>6920</v>
      </c>
      <c r="C2846" s="29" t="s">
        <v>6921</v>
      </c>
      <c r="D2846" s="49" t="s">
        <v>271</v>
      </c>
      <c r="E2846" s="51">
        <v>1</v>
      </c>
      <c r="F2846" s="30">
        <v>33810</v>
      </c>
      <c r="G2846" s="30">
        <f t="shared" si="208"/>
        <v>40600</v>
      </c>
      <c r="H2846" s="30">
        <f t="shared" si="209"/>
        <v>60900</v>
      </c>
      <c r="I2846" s="212"/>
      <c r="J2846" s="212"/>
      <c r="K2846" s="212"/>
    </row>
    <row r="2847" spans="1:11" s="106" customFormat="1">
      <c r="A2847" s="36">
        <v>2739</v>
      </c>
      <c r="B2847" s="28" t="s">
        <v>6922</v>
      </c>
      <c r="C2847" s="29" t="s">
        <v>6923</v>
      </c>
      <c r="D2847" s="49" t="s">
        <v>271</v>
      </c>
      <c r="E2847" s="51">
        <v>1</v>
      </c>
      <c r="F2847" s="30">
        <v>48299.999999999993</v>
      </c>
      <c r="G2847" s="30">
        <f t="shared" si="208"/>
        <v>58000</v>
      </c>
      <c r="H2847" s="30">
        <f t="shared" si="209"/>
        <v>86900</v>
      </c>
      <c r="I2847" s="212"/>
      <c r="J2847" s="212"/>
      <c r="K2847" s="212"/>
    </row>
    <row r="2848" spans="1:11" s="106" customFormat="1">
      <c r="A2848" s="36">
        <v>2740</v>
      </c>
      <c r="B2848" s="28" t="s">
        <v>6924</v>
      </c>
      <c r="C2848" s="29" t="s">
        <v>6925</v>
      </c>
      <c r="D2848" s="49" t="s">
        <v>271</v>
      </c>
      <c r="E2848" s="51">
        <v>1</v>
      </c>
      <c r="F2848" s="30">
        <v>17250</v>
      </c>
      <c r="G2848" s="30">
        <f t="shared" si="208"/>
        <v>20700</v>
      </c>
      <c r="H2848" s="30">
        <f t="shared" si="209"/>
        <v>31100</v>
      </c>
      <c r="I2848" s="212"/>
      <c r="J2848" s="212"/>
      <c r="K2848" s="212"/>
    </row>
    <row r="2849" spans="1:11" s="106" customFormat="1">
      <c r="A2849" s="36">
        <v>2741</v>
      </c>
      <c r="B2849" s="28" t="s">
        <v>6926</v>
      </c>
      <c r="C2849" s="29" t="s">
        <v>6927</v>
      </c>
      <c r="D2849" s="49" t="s">
        <v>271</v>
      </c>
      <c r="E2849" s="51">
        <v>1</v>
      </c>
      <c r="F2849" s="30">
        <v>196649.99999999997</v>
      </c>
      <c r="G2849" s="30">
        <f t="shared" si="208"/>
        <v>236000</v>
      </c>
      <c r="H2849" s="30">
        <f t="shared" si="209"/>
        <v>354000</v>
      </c>
      <c r="I2849" s="212"/>
      <c r="J2849" s="212"/>
      <c r="K2849" s="212"/>
    </row>
    <row r="2850" spans="1:11" s="106" customFormat="1" ht="31">
      <c r="A2850" s="36">
        <v>2742</v>
      </c>
      <c r="B2850" s="28" t="s">
        <v>6928</v>
      </c>
      <c r="C2850" s="29" t="s">
        <v>6929</v>
      </c>
      <c r="D2850" s="49" t="s">
        <v>271</v>
      </c>
      <c r="E2850" s="51">
        <v>1</v>
      </c>
      <c r="F2850" s="30">
        <v>65550</v>
      </c>
      <c r="G2850" s="30">
        <f t="shared" si="208"/>
        <v>78700</v>
      </c>
      <c r="H2850" s="30">
        <f t="shared" si="209"/>
        <v>118000</v>
      </c>
      <c r="I2850" s="212"/>
      <c r="J2850" s="212"/>
      <c r="K2850" s="212"/>
    </row>
    <row r="2851" spans="1:11" s="106" customFormat="1">
      <c r="A2851" s="36">
        <v>2743</v>
      </c>
      <c r="B2851" s="28" t="s">
        <v>6930</v>
      </c>
      <c r="C2851" s="29" t="s">
        <v>6931</v>
      </c>
      <c r="D2851" s="49" t="s">
        <v>271</v>
      </c>
      <c r="E2851" s="51">
        <v>1</v>
      </c>
      <c r="F2851" s="30">
        <v>51749.999999999993</v>
      </c>
      <c r="G2851" s="30">
        <f t="shared" si="208"/>
        <v>62100</v>
      </c>
      <c r="H2851" s="30">
        <f t="shared" si="209"/>
        <v>93200</v>
      </c>
      <c r="I2851" s="212"/>
      <c r="J2851" s="212"/>
      <c r="K2851" s="212"/>
    </row>
    <row r="2852" spans="1:11" s="106" customFormat="1" ht="31">
      <c r="A2852" s="36">
        <v>2744</v>
      </c>
      <c r="B2852" s="28" t="s">
        <v>6932</v>
      </c>
      <c r="C2852" s="29" t="s">
        <v>6933</v>
      </c>
      <c r="D2852" s="49" t="s">
        <v>271</v>
      </c>
      <c r="E2852" s="51">
        <v>1</v>
      </c>
      <c r="F2852" s="30">
        <v>51749.999999999993</v>
      </c>
      <c r="G2852" s="30">
        <f t="shared" si="208"/>
        <v>62100</v>
      </c>
      <c r="H2852" s="30">
        <f t="shared" si="209"/>
        <v>93200</v>
      </c>
      <c r="I2852" s="212"/>
      <c r="J2852" s="212"/>
      <c r="K2852" s="212"/>
    </row>
    <row r="2853" spans="1:11" s="106" customFormat="1">
      <c r="A2853" s="36">
        <v>2745</v>
      </c>
      <c r="B2853" s="28" t="s">
        <v>6934</v>
      </c>
      <c r="C2853" s="29" t="s">
        <v>6935</v>
      </c>
      <c r="D2853" s="49" t="s">
        <v>271</v>
      </c>
      <c r="E2853" s="51">
        <v>1</v>
      </c>
      <c r="F2853" s="30">
        <v>48299.999999999993</v>
      </c>
      <c r="G2853" s="30">
        <f t="shared" si="208"/>
        <v>58000</v>
      </c>
      <c r="H2853" s="30">
        <f t="shared" si="209"/>
        <v>86900</v>
      </c>
      <c r="I2853" s="212"/>
      <c r="J2853" s="212"/>
      <c r="K2853" s="212"/>
    </row>
    <row r="2854" spans="1:11" s="106" customFormat="1">
      <c r="A2854" s="36">
        <v>2746</v>
      </c>
      <c r="B2854" s="28" t="s">
        <v>6936</v>
      </c>
      <c r="C2854" s="29" t="s">
        <v>6937</v>
      </c>
      <c r="D2854" s="49" t="s">
        <v>271</v>
      </c>
      <c r="E2854" s="51">
        <v>1</v>
      </c>
      <c r="F2854" s="30">
        <v>103499.99999999999</v>
      </c>
      <c r="G2854" s="30">
        <f t="shared" si="208"/>
        <v>124200</v>
      </c>
      <c r="H2854" s="30">
        <f t="shared" si="209"/>
        <v>186300</v>
      </c>
      <c r="I2854" s="212"/>
      <c r="J2854" s="212"/>
      <c r="K2854" s="212"/>
    </row>
    <row r="2855" spans="1:11" s="106" customFormat="1">
      <c r="A2855" s="36">
        <v>2747</v>
      </c>
      <c r="B2855" s="28" t="s">
        <v>6938</v>
      </c>
      <c r="C2855" s="29" t="s">
        <v>6939</v>
      </c>
      <c r="D2855" s="49" t="s">
        <v>271</v>
      </c>
      <c r="E2855" s="51">
        <v>1</v>
      </c>
      <c r="F2855" s="30">
        <v>51749.999999999993</v>
      </c>
      <c r="G2855" s="30">
        <f t="shared" si="208"/>
        <v>62100</v>
      </c>
      <c r="H2855" s="30">
        <f t="shared" si="209"/>
        <v>93200</v>
      </c>
      <c r="I2855" s="212"/>
      <c r="J2855" s="212"/>
      <c r="K2855" s="212"/>
    </row>
    <row r="2856" spans="1:11" s="106" customFormat="1" ht="31">
      <c r="A2856" s="36">
        <v>2748</v>
      </c>
      <c r="B2856" s="28" t="s">
        <v>6940</v>
      </c>
      <c r="C2856" s="29" t="s">
        <v>6941</v>
      </c>
      <c r="D2856" s="49" t="s">
        <v>271</v>
      </c>
      <c r="E2856" s="51">
        <v>1</v>
      </c>
      <c r="F2856" s="30">
        <v>48299.999999999993</v>
      </c>
      <c r="G2856" s="30">
        <f t="shared" si="208"/>
        <v>58000</v>
      </c>
      <c r="H2856" s="30">
        <f t="shared" si="209"/>
        <v>86900</v>
      </c>
      <c r="I2856" s="212"/>
      <c r="J2856" s="212"/>
      <c r="K2856" s="212"/>
    </row>
    <row r="2857" spans="1:11" s="106" customFormat="1" ht="31">
      <c r="A2857" s="36">
        <v>2749</v>
      </c>
      <c r="B2857" s="28" t="s">
        <v>6942</v>
      </c>
      <c r="C2857" s="29" t="s">
        <v>6943</v>
      </c>
      <c r="D2857" s="49" t="s">
        <v>271</v>
      </c>
      <c r="E2857" s="51">
        <v>1</v>
      </c>
      <c r="F2857" s="30">
        <v>51749.999999999993</v>
      </c>
      <c r="G2857" s="30">
        <f t="shared" si="208"/>
        <v>62100</v>
      </c>
      <c r="H2857" s="30">
        <f t="shared" si="209"/>
        <v>93200</v>
      </c>
      <c r="I2857" s="212"/>
      <c r="J2857" s="212"/>
      <c r="K2857" s="212"/>
    </row>
    <row r="2858" spans="1:11" s="106" customFormat="1">
      <c r="A2858" s="36">
        <v>2750</v>
      </c>
      <c r="B2858" s="28" t="s">
        <v>6944</v>
      </c>
      <c r="C2858" s="29" t="s">
        <v>6945</v>
      </c>
      <c r="D2858" s="49" t="s">
        <v>271</v>
      </c>
      <c r="E2858" s="51">
        <v>1</v>
      </c>
      <c r="F2858" s="30">
        <v>65550</v>
      </c>
      <c r="G2858" s="30">
        <f t="shared" si="208"/>
        <v>78700</v>
      </c>
      <c r="H2858" s="30">
        <f t="shared" si="209"/>
        <v>118000</v>
      </c>
      <c r="I2858" s="212"/>
      <c r="J2858" s="212"/>
      <c r="K2858" s="212"/>
    </row>
    <row r="2859" spans="1:11" s="106" customFormat="1" ht="31">
      <c r="A2859" s="36">
        <v>2751</v>
      </c>
      <c r="B2859" s="28" t="s">
        <v>6946</v>
      </c>
      <c r="C2859" s="29" t="s">
        <v>6947</v>
      </c>
      <c r="D2859" s="49" t="s">
        <v>271</v>
      </c>
      <c r="E2859" s="51">
        <v>1</v>
      </c>
      <c r="F2859" s="30">
        <v>51749.999999999993</v>
      </c>
      <c r="G2859" s="30">
        <f t="shared" si="208"/>
        <v>62100</v>
      </c>
      <c r="H2859" s="30">
        <f t="shared" si="209"/>
        <v>93200</v>
      </c>
      <c r="I2859" s="212"/>
      <c r="J2859" s="212"/>
      <c r="K2859" s="212"/>
    </row>
    <row r="2860" spans="1:11" s="106" customFormat="1" ht="31">
      <c r="A2860" s="36">
        <v>2752</v>
      </c>
      <c r="B2860" s="28" t="s">
        <v>6948</v>
      </c>
      <c r="C2860" s="29" t="s">
        <v>6949</v>
      </c>
      <c r="D2860" s="49" t="s">
        <v>271</v>
      </c>
      <c r="E2860" s="51">
        <v>1</v>
      </c>
      <c r="F2860" s="30">
        <v>51749.999999999993</v>
      </c>
      <c r="G2860" s="30">
        <f t="shared" si="208"/>
        <v>62100</v>
      </c>
      <c r="H2860" s="30">
        <f t="shared" si="209"/>
        <v>93200</v>
      </c>
      <c r="I2860" s="212"/>
      <c r="J2860" s="212"/>
      <c r="K2860" s="212"/>
    </row>
    <row r="2861" spans="1:11" s="106" customFormat="1">
      <c r="A2861" s="36">
        <v>2753</v>
      </c>
      <c r="B2861" s="28" t="s">
        <v>6950</v>
      </c>
      <c r="C2861" s="29" t="s">
        <v>6951</v>
      </c>
      <c r="D2861" s="49" t="s">
        <v>271</v>
      </c>
      <c r="E2861" s="51">
        <v>1</v>
      </c>
      <c r="F2861" s="30">
        <v>86250</v>
      </c>
      <c r="G2861" s="30">
        <f t="shared" si="208"/>
        <v>103500</v>
      </c>
      <c r="H2861" s="30">
        <f t="shared" si="209"/>
        <v>155300</v>
      </c>
      <c r="I2861" s="212"/>
      <c r="J2861" s="212"/>
      <c r="K2861" s="212"/>
    </row>
    <row r="2862" spans="1:11" s="106" customFormat="1">
      <c r="A2862" s="36">
        <v>2754</v>
      </c>
      <c r="B2862" s="28" t="s">
        <v>6952</v>
      </c>
      <c r="C2862" s="29" t="s">
        <v>6953</v>
      </c>
      <c r="D2862" s="49" t="s">
        <v>271</v>
      </c>
      <c r="E2862" s="51">
        <v>1</v>
      </c>
      <c r="F2862" s="30">
        <v>86250</v>
      </c>
      <c r="G2862" s="30">
        <f t="shared" si="208"/>
        <v>103500</v>
      </c>
      <c r="H2862" s="30">
        <f t="shared" si="209"/>
        <v>155300</v>
      </c>
      <c r="I2862" s="212"/>
      <c r="J2862" s="212"/>
      <c r="K2862" s="212"/>
    </row>
    <row r="2863" spans="1:11" s="106" customFormat="1" ht="31">
      <c r="A2863" s="36">
        <v>2755</v>
      </c>
      <c r="B2863" s="28" t="s">
        <v>6954</v>
      </c>
      <c r="C2863" s="29" t="s">
        <v>6955</v>
      </c>
      <c r="D2863" s="49" t="s">
        <v>271</v>
      </c>
      <c r="E2863" s="51">
        <v>1</v>
      </c>
      <c r="F2863" s="30">
        <v>48299.999999999993</v>
      </c>
      <c r="G2863" s="30">
        <f t="shared" si="208"/>
        <v>58000</v>
      </c>
      <c r="H2863" s="30">
        <f t="shared" si="209"/>
        <v>86900</v>
      </c>
      <c r="I2863" s="212"/>
      <c r="J2863" s="212"/>
      <c r="K2863" s="212"/>
    </row>
    <row r="2864" spans="1:11" s="106" customFormat="1">
      <c r="A2864" s="36">
        <v>2756</v>
      </c>
      <c r="B2864" s="28" t="s">
        <v>6956</v>
      </c>
      <c r="C2864" s="29" t="s">
        <v>6957</v>
      </c>
      <c r="D2864" s="49" t="s">
        <v>271</v>
      </c>
      <c r="E2864" s="51">
        <v>1</v>
      </c>
      <c r="F2864" s="30">
        <v>51749.999999999993</v>
      </c>
      <c r="G2864" s="30">
        <f t="shared" si="208"/>
        <v>62100</v>
      </c>
      <c r="H2864" s="30">
        <f t="shared" si="209"/>
        <v>93200</v>
      </c>
      <c r="I2864" s="212"/>
      <c r="J2864" s="212"/>
      <c r="K2864" s="212"/>
    </row>
    <row r="2865" spans="1:11" s="106" customFormat="1">
      <c r="A2865" s="36">
        <v>2757</v>
      </c>
      <c r="B2865" s="28" t="s">
        <v>6958</v>
      </c>
      <c r="C2865" s="29" t="s">
        <v>6959</v>
      </c>
      <c r="D2865" s="49" t="s">
        <v>271</v>
      </c>
      <c r="E2865" s="51">
        <v>1</v>
      </c>
      <c r="F2865" s="30">
        <v>44850</v>
      </c>
      <c r="G2865" s="30">
        <f t="shared" si="208"/>
        <v>53800</v>
      </c>
      <c r="H2865" s="30">
        <f t="shared" si="209"/>
        <v>80700</v>
      </c>
      <c r="I2865" s="212"/>
      <c r="J2865" s="212"/>
      <c r="K2865" s="212"/>
    </row>
    <row r="2866" spans="1:11" s="106" customFormat="1" ht="31">
      <c r="A2866" s="36">
        <v>2758</v>
      </c>
      <c r="B2866" s="28" t="s">
        <v>6960</v>
      </c>
      <c r="C2866" s="29" t="s">
        <v>6961</v>
      </c>
      <c r="D2866" s="49" t="s">
        <v>271</v>
      </c>
      <c r="E2866" s="51">
        <v>1</v>
      </c>
      <c r="F2866" s="30">
        <v>88320</v>
      </c>
      <c r="G2866" s="30">
        <f t="shared" si="208"/>
        <v>106000</v>
      </c>
      <c r="H2866" s="30">
        <f t="shared" si="209"/>
        <v>159000</v>
      </c>
      <c r="I2866" s="212"/>
      <c r="J2866" s="212"/>
      <c r="K2866" s="212"/>
    </row>
    <row r="2867" spans="1:11" s="106" customFormat="1">
      <c r="A2867" s="36">
        <v>2759</v>
      </c>
      <c r="B2867" s="28" t="s">
        <v>6962</v>
      </c>
      <c r="C2867" s="29" t="s">
        <v>6963</v>
      </c>
      <c r="D2867" s="49" t="s">
        <v>271</v>
      </c>
      <c r="E2867" s="51">
        <v>1</v>
      </c>
      <c r="F2867" s="30">
        <v>55889.999999999993</v>
      </c>
      <c r="G2867" s="30">
        <f t="shared" si="208"/>
        <v>67100</v>
      </c>
      <c r="H2867" s="30">
        <f t="shared" si="209"/>
        <v>100600</v>
      </c>
      <c r="I2867" s="212"/>
      <c r="J2867" s="212"/>
      <c r="K2867" s="212"/>
    </row>
    <row r="2868" spans="1:11" s="106" customFormat="1">
      <c r="A2868" s="36">
        <v>2760</v>
      </c>
      <c r="B2868" s="28" t="s">
        <v>6964</v>
      </c>
      <c r="C2868" s="29" t="s">
        <v>6965</v>
      </c>
      <c r="D2868" s="49" t="s">
        <v>271</v>
      </c>
      <c r="E2868" s="51">
        <v>1</v>
      </c>
      <c r="F2868" s="30">
        <v>35880</v>
      </c>
      <c r="G2868" s="30">
        <f t="shared" si="208"/>
        <v>43100</v>
      </c>
      <c r="H2868" s="30">
        <f t="shared" si="209"/>
        <v>64600</v>
      </c>
      <c r="I2868" s="212"/>
      <c r="J2868" s="212"/>
      <c r="K2868" s="212"/>
    </row>
    <row r="2869" spans="1:11" s="106" customFormat="1">
      <c r="A2869" s="36">
        <v>2761</v>
      </c>
      <c r="B2869" s="28" t="s">
        <v>6966</v>
      </c>
      <c r="C2869" s="29" t="s">
        <v>6967</v>
      </c>
      <c r="D2869" s="49" t="s">
        <v>271</v>
      </c>
      <c r="E2869" s="51">
        <v>1</v>
      </c>
      <c r="F2869" s="30">
        <v>65550</v>
      </c>
      <c r="G2869" s="30">
        <f t="shared" si="208"/>
        <v>78700</v>
      </c>
      <c r="H2869" s="30">
        <f t="shared" si="209"/>
        <v>118000</v>
      </c>
      <c r="I2869" s="212"/>
      <c r="J2869" s="212"/>
      <c r="K2869" s="212"/>
    </row>
    <row r="2870" spans="1:11" s="106" customFormat="1" ht="31">
      <c r="A2870" s="36">
        <v>2762</v>
      </c>
      <c r="B2870" s="28" t="s">
        <v>6968</v>
      </c>
      <c r="C2870" s="29" t="s">
        <v>6969</v>
      </c>
      <c r="D2870" s="49" t="s">
        <v>271</v>
      </c>
      <c r="E2870" s="51">
        <v>1</v>
      </c>
      <c r="F2870" s="30">
        <v>91770</v>
      </c>
      <c r="G2870" s="30">
        <f t="shared" si="208"/>
        <v>110100</v>
      </c>
      <c r="H2870" s="30">
        <f t="shared" si="209"/>
        <v>165200</v>
      </c>
      <c r="I2870" s="212"/>
      <c r="J2870" s="212"/>
      <c r="K2870" s="212"/>
    </row>
    <row r="2871" spans="1:11" s="106" customFormat="1">
      <c r="A2871" s="36">
        <v>2763</v>
      </c>
      <c r="B2871" s="28" t="s">
        <v>6970</v>
      </c>
      <c r="C2871" s="29" t="s">
        <v>6971</v>
      </c>
      <c r="D2871" s="49" t="s">
        <v>271</v>
      </c>
      <c r="E2871" s="51">
        <v>1</v>
      </c>
      <c r="F2871" s="30">
        <v>86250</v>
      </c>
      <c r="G2871" s="30">
        <f t="shared" si="208"/>
        <v>103500</v>
      </c>
      <c r="H2871" s="30">
        <f t="shared" si="209"/>
        <v>155300</v>
      </c>
      <c r="I2871" s="212"/>
      <c r="J2871" s="212"/>
      <c r="K2871" s="212"/>
    </row>
    <row r="2872" spans="1:11" s="106" customFormat="1">
      <c r="A2872" s="36">
        <v>2764</v>
      </c>
      <c r="B2872" s="28" t="s">
        <v>6972</v>
      </c>
      <c r="C2872" s="29" t="s">
        <v>6973</v>
      </c>
      <c r="D2872" s="49" t="s">
        <v>271</v>
      </c>
      <c r="E2872" s="51">
        <v>1</v>
      </c>
      <c r="F2872" s="30">
        <v>300150</v>
      </c>
      <c r="G2872" s="30">
        <f t="shared" si="208"/>
        <v>360200</v>
      </c>
      <c r="H2872" s="30">
        <f t="shared" si="209"/>
        <v>540300</v>
      </c>
      <c r="I2872" s="212"/>
      <c r="J2872" s="212"/>
      <c r="K2872" s="212"/>
    </row>
    <row r="2873" spans="1:11" s="106" customFormat="1">
      <c r="A2873" s="36">
        <v>2765</v>
      </c>
      <c r="B2873" s="28" t="s">
        <v>6974</v>
      </c>
      <c r="C2873" s="29" t="s">
        <v>6975</v>
      </c>
      <c r="D2873" s="49" t="s">
        <v>271</v>
      </c>
      <c r="E2873" s="51">
        <v>1</v>
      </c>
      <c r="F2873" s="30">
        <v>48299.999999999993</v>
      </c>
      <c r="G2873" s="30">
        <f t="shared" si="208"/>
        <v>58000</v>
      </c>
      <c r="H2873" s="30">
        <f t="shared" si="209"/>
        <v>86900</v>
      </c>
      <c r="I2873" s="212"/>
      <c r="J2873" s="212"/>
      <c r="K2873" s="212"/>
    </row>
    <row r="2874" spans="1:11" s="106" customFormat="1" ht="31">
      <c r="A2874" s="36">
        <v>2766</v>
      </c>
      <c r="B2874" s="28" t="s">
        <v>6976</v>
      </c>
      <c r="C2874" s="29" t="s">
        <v>6977</v>
      </c>
      <c r="D2874" s="49" t="s">
        <v>271</v>
      </c>
      <c r="E2874" s="51">
        <v>1</v>
      </c>
      <c r="F2874" s="30">
        <v>51749.999999999993</v>
      </c>
      <c r="G2874" s="30">
        <f t="shared" si="208"/>
        <v>62100</v>
      </c>
      <c r="H2874" s="30">
        <f t="shared" si="209"/>
        <v>93200</v>
      </c>
      <c r="I2874" s="212"/>
      <c r="J2874" s="212"/>
      <c r="K2874" s="212"/>
    </row>
    <row r="2875" spans="1:11" s="106" customFormat="1">
      <c r="A2875" s="36">
        <v>2767</v>
      </c>
      <c r="B2875" s="28" t="s">
        <v>6978</v>
      </c>
      <c r="C2875" s="29" t="s">
        <v>6979</v>
      </c>
      <c r="D2875" s="49" t="s">
        <v>271</v>
      </c>
      <c r="E2875" s="51">
        <v>1</v>
      </c>
      <c r="F2875" s="30">
        <v>48299.999999999993</v>
      </c>
      <c r="G2875" s="30">
        <f t="shared" si="208"/>
        <v>58000</v>
      </c>
      <c r="H2875" s="30">
        <f t="shared" si="209"/>
        <v>86900</v>
      </c>
      <c r="I2875" s="212"/>
      <c r="J2875" s="212"/>
      <c r="K2875" s="212"/>
    </row>
    <row r="2876" spans="1:11" s="106" customFormat="1">
      <c r="A2876" s="36">
        <v>2768</v>
      </c>
      <c r="B2876" s="28" t="s">
        <v>6980</v>
      </c>
      <c r="C2876" s="29" t="s">
        <v>6981</v>
      </c>
      <c r="D2876" s="49" t="s">
        <v>271</v>
      </c>
      <c r="E2876" s="51">
        <v>1</v>
      </c>
      <c r="F2876" s="30">
        <v>86250</v>
      </c>
      <c r="G2876" s="30">
        <f t="shared" si="208"/>
        <v>103500</v>
      </c>
      <c r="H2876" s="30">
        <f t="shared" si="209"/>
        <v>155300</v>
      </c>
      <c r="I2876" s="212"/>
      <c r="J2876" s="212"/>
      <c r="K2876" s="212"/>
    </row>
    <row r="2877" spans="1:11" s="106" customFormat="1">
      <c r="A2877" s="36">
        <v>2769</v>
      </c>
      <c r="B2877" s="28" t="s">
        <v>6982</v>
      </c>
      <c r="C2877" s="29" t="s">
        <v>6983</v>
      </c>
      <c r="D2877" s="49" t="s">
        <v>271</v>
      </c>
      <c r="E2877" s="51">
        <v>1</v>
      </c>
      <c r="F2877" s="30">
        <v>65550</v>
      </c>
      <c r="G2877" s="30">
        <f t="shared" si="208"/>
        <v>78700</v>
      </c>
      <c r="H2877" s="30">
        <f t="shared" si="209"/>
        <v>118000</v>
      </c>
      <c r="I2877" s="212"/>
      <c r="J2877" s="212"/>
      <c r="K2877" s="212"/>
    </row>
    <row r="2878" spans="1:11" s="106" customFormat="1">
      <c r="A2878" s="36">
        <v>2770</v>
      </c>
      <c r="B2878" s="28" t="s">
        <v>6984</v>
      </c>
      <c r="C2878" s="29" t="s">
        <v>6985</v>
      </c>
      <c r="D2878" s="49" t="s">
        <v>271</v>
      </c>
      <c r="E2878" s="51">
        <v>1</v>
      </c>
      <c r="F2878" s="30">
        <v>31049.999999999996</v>
      </c>
      <c r="G2878" s="30">
        <f t="shared" si="208"/>
        <v>37300</v>
      </c>
      <c r="H2878" s="30">
        <f t="shared" si="209"/>
        <v>55900</v>
      </c>
      <c r="I2878" s="212"/>
      <c r="J2878" s="212"/>
      <c r="K2878" s="212"/>
    </row>
    <row r="2879" spans="1:11" s="106" customFormat="1" ht="31">
      <c r="A2879" s="36">
        <v>2771</v>
      </c>
      <c r="B2879" s="28" t="s">
        <v>6986</v>
      </c>
      <c r="C2879" s="29" t="s">
        <v>6987</v>
      </c>
      <c r="D2879" s="49" t="s">
        <v>271</v>
      </c>
      <c r="E2879" s="51">
        <v>1</v>
      </c>
      <c r="F2879" s="30">
        <v>48299.999999999993</v>
      </c>
      <c r="G2879" s="30">
        <f t="shared" si="208"/>
        <v>58000</v>
      </c>
      <c r="H2879" s="30">
        <f t="shared" si="209"/>
        <v>86900</v>
      </c>
      <c r="I2879" s="212"/>
      <c r="J2879" s="212"/>
      <c r="K2879" s="212"/>
    </row>
    <row r="2880" spans="1:11" s="106" customFormat="1">
      <c r="A2880" s="36">
        <v>2772</v>
      </c>
      <c r="B2880" s="28" t="s">
        <v>6988</v>
      </c>
      <c r="C2880" s="29" t="s">
        <v>6989</v>
      </c>
      <c r="D2880" s="49" t="s">
        <v>271</v>
      </c>
      <c r="E2880" s="51">
        <v>1</v>
      </c>
      <c r="F2880" s="30">
        <v>51749.999999999993</v>
      </c>
      <c r="G2880" s="30">
        <f t="shared" si="208"/>
        <v>62100</v>
      </c>
      <c r="H2880" s="30">
        <f t="shared" si="209"/>
        <v>93200</v>
      </c>
      <c r="I2880" s="212"/>
      <c r="J2880" s="212"/>
      <c r="K2880" s="212"/>
    </row>
    <row r="2881" spans="1:11" s="106" customFormat="1">
      <c r="A2881" s="36">
        <v>2773</v>
      </c>
      <c r="B2881" s="28" t="s">
        <v>6990</v>
      </c>
      <c r="C2881" s="29" t="s">
        <v>6991</v>
      </c>
      <c r="D2881" s="49" t="s">
        <v>271</v>
      </c>
      <c r="E2881" s="51">
        <v>1</v>
      </c>
      <c r="F2881" s="30">
        <v>91770</v>
      </c>
      <c r="G2881" s="30">
        <f t="shared" si="208"/>
        <v>110100</v>
      </c>
      <c r="H2881" s="30">
        <f t="shared" si="209"/>
        <v>165200</v>
      </c>
      <c r="I2881" s="212"/>
      <c r="J2881" s="212"/>
      <c r="K2881" s="212"/>
    </row>
    <row r="2882" spans="1:11" s="106" customFormat="1" ht="31">
      <c r="A2882" s="36">
        <v>2774</v>
      </c>
      <c r="B2882" s="28" t="s">
        <v>6992</v>
      </c>
      <c r="C2882" s="29" t="s">
        <v>6993</v>
      </c>
      <c r="D2882" s="49" t="s">
        <v>271</v>
      </c>
      <c r="E2882" s="51">
        <v>1</v>
      </c>
      <c r="F2882" s="30">
        <v>31049.999999999996</v>
      </c>
      <c r="G2882" s="30">
        <f t="shared" si="208"/>
        <v>37300</v>
      </c>
      <c r="H2882" s="30">
        <f t="shared" si="209"/>
        <v>55900</v>
      </c>
      <c r="I2882" s="212"/>
      <c r="J2882" s="212"/>
      <c r="K2882" s="212"/>
    </row>
    <row r="2883" spans="1:11" s="106" customFormat="1">
      <c r="A2883" s="36">
        <v>2775</v>
      </c>
      <c r="B2883" s="28" t="s">
        <v>6994</v>
      </c>
      <c r="C2883" s="29" t="s">
        <v>6995</v>
      </c>
      <c r="D2883" s="49" t="s">
        <v>271</v>
      </c>
      <c r="E2883" s="51">
        <v>1</v>
      </c>
      <c r="F2883" s="30">
        <v>28979.999999999996</v>
      </c>
      <c r="G2883" s="30">
        <f t="shared" si="208"/>
        <v>34800</v>
      </c>
      <c r="H2883" s="30">
        <f t="shared" si="209"/>
        <v>52200</v>
      </c>
      <c r="I2883" s="212"/>
      <c r="J2883" s="212"/>
      <c r="K2883" s="212"/>
    </row>
    <row r="2884" spans="1:11" s="106" customFormat="1">
      <c r="A2884" s="36">
        <v>2776</v>
      </c>
      <c r="B2884" s="28" t="s">
        <v>6996</v>
      </c>
      <c r="C2884" s="29" t="s">
        <v>6997</v>
      </c>
      <c r="D2884" s="49" t="s">
        <v>271</v>
      </c>
      <c r="E2884" s="51">
        <v>1</v>
      </c>
      <c r="F2884" s="30">
        <v>48299.999999999993</v>
      </c>
      <c r="G2884" s="30">
        <f t="shared" si="208"/>
        <v>58000</v>
      </c>
      <c r="H2884" s="30">
        <f t="shared" si="209"/>
        <v>86900</v>
      </c>
      <c r="I2884" s="212"/>
      <c r="J2884" s="212"/>
      <c r="K2884" s="212"/>
    </row>
    <row r="2885" spans="1:11" s="106" customFormat="1">
      <c r="A2885" s="36">
        <v>2777</v>
      </c>
      <c r="B2885" s="28" t="s">
        <v>6998</v>
      </c>
      <c r="C2885" s="29" t="s">
        <v>6999</v>
      </c>
      <c r="D2885" s="49" t="s">
        <v>271</v>
      </c>
      <c r="E2885" s="51">
        <v>1</v>
      </c>
      <c r="F2885" s="30">
        <v>82110</v>
      </c>
      <c r="G2885" s="30">
        <f t="shared" si="208"/>
        <v>98500</v>
      </c>
      <c r="H2885" s="30">
        <f t="shared" si="209"/>
        <v>147800</v>
      </c>
      <c r="I2885" s="212"/>
      <c r="J2885" s="212"/>
      <c r="K2885" s="212"/>
    </row>
    <row r="2886" spans="1:11" s="106" customFormat="1">
      <c r="A2886" s="36">
        <v>2778</v>
      </c>
      <c r="B2886" s="28" t="s">
        <v>7000</v>
      </c>
      <c r="C2886" s="29" t="s">
        <v>7001</v>
      </c>
      <c r="D2886" s="49" t="s">
        <v>271</v>
      </c>
      <c r="E2886" s="51">
        <v>1</v>
      </c>
      <c r="F2886" s="30">
        <v>40710</v>
      </c>
      <c r="G2886" s="30">
        <f t="shared" si="208"/>
        <v>48900</v>
      </c>
      <c r="H2886" s="30">
        <f t="shared" si="209"/>
        <v>73300</v>
      </c>
      <c r="I2886" s="212"/>
      <c r="J2886" s="212"/>
      <c r="K2886" s="212"/>
    </row>
    <row r="2887" spans="1:11" s="106" customFormat="1">
      <c r="A2887" s="36">
        <v>2779</v>
      </c>
      <c r="B2887" s="28" t="s">
        <v>7002</v>
      </c>
      <c r="C2887" s="29" t="s">
        <v>7003</v>
      </c>
      <c r="D2887" s="49" t="s">
        <v>271</v>
      </c>
      <c r="E2887" s="51">
        <v>1</v>
      </c>
      <c r="F2887" s="30">
        <v>96599.999999999985</v>
      </c>
      <c r="G2887" s="30">
        <f t="shared" si="208"/>
        <v>115900</v>
      </c>
      <c r="H2887" s="30">
        <f t="shared" si="209"/>
        <v>173900</v>
      </c>
      <c r="I2887" s="212"/>
      <c r="J2887" s="212"/>
      <c r="K2887" s="212"/>
    </row>
    <row r="2888" spans="1:11" s="106" customFormat="1">
      <c r="A2888" s="36">
        <v>2780</v>
      </c>
      <c r="B2888" s="28" t="s">
        <v>7004</v>
      </c>
      <c r="C2888" s="29" t="s">
        <v>7005</v>
      </c>
      <c r="D2888" s="49" t="s">
        <v>271</v>
      </c>
      <c r="E2888" s="51">
        <v>1</v>
      </c>
      <c r="F2888" s="30">
        <v>196649.99999999997</v>
      </c>
      <c r="G2888" s="30">
        <f t="shared" si="208"/>
        <v>236000</v>
      </c>
      <c r="H2888" s="30">
        <f t="shared" si="209"/>
        <v>354000</v>
      </c>
      <c r="I2888" s="212"/>
      <c r="J2888" s="212"/>
      <c r="K2888" s="212"/>
    </row>
    <row r="2889" spans="1:11" s="106" customFormat="1">
      <c r="A2889" s="36">
        <v>2781</v>
      </c>
      <c r="B2889" s="28" t="s">
        <v>7006</v>
      </c>
      <c r="C2889" s="29" t="s">
        <v>7007</v>
      </c>
      <c r="D2889" s="49" t="s">
        <v>271</v>
      </c>
      <c r="E2889" s="51">
        <v>1</v>
      </c>
      <c r="F2889" s="30">
        <v>276000</v>
      </c>
      <c r="G2889" s="30">
        <f t="shared" si="208"/>
        <v>331200</v>
      </c>
      <c r="H2889" s="30">
        <f t="shared" si="209"/>
        <v>496800</v>
      </c>
      <c r="I2889" s="212"/>
      <c r="J2889" s="212"/>
      <c r="K2889" s="212"/>
    </row>
    <row r="2890" spans="1:11" s="106" customFormat="1" ht="31">
      <c r="A2890" s="36">
        <v>2782</v>
      </c>
      <c r="B2890" s="28" t="s">
        <v>7008</v>
      </c>
      <c r="C2890" s="29" t="s">
        <v>7009</v>
      </c>
      <c r="D2890" s="49" t="s">
        <v>271</v>
      </c>
      <c r="E2890" s="51">
        <v>1</v>
      </c>
      <c r="F2890" s="30">
        <v>103499.99999999999</v>
      </c>
      <c r="G2890" s="30">
        <f t="shared" si="208"/>
        <v>124200</v>
      </c>
      <c r="H2890" s="30">
        <f t="shared" si="209"/>
        <v>186300</v>
      </c>
      <c r="I2890" s="212"/>
      <c r="J2890" s="212"/>
      <c r="K2890" s="212"/>
    </row>
    <row r="2891" spans="1:11" s="106" customFormat="1">
      <c r="A2891" s="36">
        <v>2783</v>
      </c>
      <c r="B2891" s="28" t="s">
        <v>7010</v>
      </c>
      <c r="C2891" s="29" t="s">
        <v>7011</v>
      </c>
      <c r="D2891" s="49" t="s">
        <v>271</v>
      </c>
      <c r="E2891" s="51">
        <v>1</v>
      </c>
      <c r="F2891" s="30">
        <v>89700</v>
      </c>
      <c r="G2891" s="30">
        <f t="shared" si="208"/>
        <v>107600</v>
      </c>
      <c r="H2891" s="30">
        <f t="shared" si="209"/>
        <v>161500</v>
      </c>
      <c r="I2891" s="212"/>
      <c r="J2891" s="212"/>
      <c r="K2891" s="212"/>
    </row>
    <row r="2892" spans="1:11" s="106" customFormat="1">
      <c r="A2892" s="36">
        <v>2784</v>
      </c>
      <c r="B2892" s="28" t="s">
        <v>7012</v>
      </c>
      <c r="C2892" s="29" t="s">
        <v>7013</v>
      </c>
      <c r="D2892" s="49" t="s">
        <v>271</v>
      </c>
      <c r="E2892" s="51">
        <v>1</v>
      </c>
      <c r="F2892" s="30">
        <v>65550</v>
      </c>
      <c r="G2892" s="30">
        <f t="shared" si="208"/>
        <v>78700</v>
      </c>
      <c r="H2892" s="30">
        <f t="shared" si="209"/>
        <v>118000</v>
      </c>
      <c r="I2892" s="212"/>
      <c r="J2892" s="212"/>
      <c r="K2892" s="212"/>
    </row>
    <row r="2893" spans="1:11" s="106" customFormat="1">
      <c r="A2893" s="36">
        <v>2785</v>
      </c>
      <c r="B2893" s="28" t="s">
        <v>7014</v>
      </c>
      <c r="C2893" s="29" t="s">
        <v>7015</v>
      </c>
      <c r="D2893" s="49" t="s">
        <v>271</v>
      </c>
      <c r="E2893" s="51">
        <v>1</v>
      </c>
      <c r="F2893" s="30">
        <v>48299.999999999993</v>
      </c>
      <c r="G2893" s="30">
        <f t="shared" si="208"/>
        <v>58000</v>
      </c>
      <c r="H2893" s="30">
        <f t="shared" si="209"/>
        <v>86900</v>
      </c>
      <c r="I2893" s="212"/>
      <c r="J2893" s="212"/>
      <c r="K2893" s="212"/>
    </row>
    <row r="2894" spans="1:11" s="106" customFormat="1" ht="31">
      <c r="A2894" s="36">
        <v>2786</v>
      </c>
      <c r="B2894" s="28" t="s">
        <v>7016</v>
      </c>
      <c r="C2894" s="29" t="s">
        <v>7017</v>
      </c>
      <c r="D2894" s="49" t="s">
        <v>271</v>
      </c>
      <c r="E2894" s="51">
        <v>1</v>
      </c>
      <c r="F2894" s="30">
        <v>96599.999999999985</v>
      </c>
      <c r="G2894" s="30">
        <f t="shared" si="208"/>
        <v>115900</v>
      </c>
      <c r="H2894" s="30">
        <f t="shared" si="209"/>
        <v>173900</v>
      </c>
      <c r="I2894" s="212"/>
      <c r="J2894" s="212"/>
      <c r="K2894" s="212"/>
    </row>
    <row r="2895" spans="1:11" s="106" customFormat="1">
      <c r="A2895" s="36">
        <v>2787</v>
      </c>
      <c r="B2895" s="28" t="s">
        <v>7018</v>
      </c>
      <c r="C2895" s="29" t="s">
        <v>7019</v>
      </c>
      <c r="D2895" s="49" t="s">
        <v>271</v>
      </c>
      <c r="E2895" s="51">
        <v>1</v>
      </c>
      <c r="F2895" s="30">
        <v>65550</v>
      </c>
      <c r="G2895" s="30">
        <f t="shared" si="208"/>
        <v>78700</v>
      </c>
      <c r="H2895" s="30">
        <f t="shared" si="209"/>
        <v>118000</v>
      </c>
      <c r="I2895" s="212"/>
      <c r="J2895" s="212"/>
      <c r="K2895" s="212"/>
    </row>
    <row r="2896" spans="1:11" s="106" customFormat="1" ht="31">
      <c r="A2896" s="36">
        <v>2788</v>
      </c>
      <c r="B2896" s="28" t="s">
        <v>7020</v>
      </c>
      <c r="C2896" s="29" t="s">
        <v>7021</v>
      </c>
      <c r="D2896" s="49" t="s">
        <v>271</v>
      </c>
      <c r="E2896" s="51">
        <v>1</v>
      </c>
      <c r="F2896" s="30">
        <v>200099.99999999997</v>
      </c>
      <c r="G2896" s="30">
        <f t="shared" ref="G2896:G2959" si="210">ROUND(F2896*1.2,-2)</f>
        <v>240100</v>
      </c>
      <c r="H2896" s="30">
        <f t="shared" ref="H2896:H2959" si="211">ROUND(F2896*1.8,-2)</f>
        <v>360200</v>
      </c>
      <c r="I2896" s="212"/>
      <c r="J2896" s="212"/>
      <c r="K2896" s="212"/>
    </row>
    <row r="2897" spans="1:11" s="106" customFormat="1">
      <c r="A2897" s="36">
        <v>2789</v>
      </c>
      <c r="B2897" s="28" t="s">
        <v>7022</v>
      </c>
      <c r="C2897" s="29" t="s">
        <v>7023</v>
      </c>
      <c r="D2897" s="49" t="s">
        <v>271</v>
      </c>
      <c r="E2897" s="51">
        <v>1</v>
      </c>
      <c r="F2897" s="30">
        <v>206999.99999999997</v>
      </c>
      <c r="G2897" s="30">
        <f t="shared" si="210"/>
        <v>248400</v>
      </c>
      <c r="H2897" s="30">
        <f t="shared" si="211"/>
        <v>372600</v>
      </c>
      <c r="I2897" s="212"/>
      <c r="J2897" s="212"/>
      <c r="K2897" s="212"/>
    </row>
    <row r="2898" spans="1:11" s="106" customFormat="1">
      <c r="A2898" s="36">
        <v>2790</v>
      </c>
      <c r="B2898" s="28" t="s">
        <v>7024</v>
      </c>
      <c r="C2898" s="29" t="s">
        <v>7025</v>
      </c>
      <c r="D2898" s="49" t="s">
        <v>271</v>
      </c>
      <c r="E2898" s="51">
        <v>1</v>
      </c>
      <c r="F2898" s="30">
        <v>20010</v>
      </c>
      <c r="G2898" s="30">
        <f t="shared" si="210"/>
        <v>24000</v>
      </c>
      <c r="H2898" s="30">
        <f t="shared" si="211"/>
        <v>36000</v>
      </c>
      <c r="I2898" s="212"/>
      <c r="J2898" s="212"/>
      <c r="K2898" s="212"/>
    </row>
    <row r="2899" spans="1:11" s="106" customFormat="1">
      <c r="A2899" s="36">
        <v>2791</v>
      </c>
      <c r="B2899" s="28" t="s">
        <v>7026</v>
      </c>
      <c r="C2899" s="29" t="s">
        <v>7027</v>
      </c>
      <c r="D2899" s="49" t="s">
        <v>271</v>
      </c>
      <c r="E2899" s="51">
        <v>1</v>
      </c>
      <c r="F2899" s="30">
        <v>117299.99999999999</v>
      </c>
      <c r="G2899" s="30">
        <f t="shared" si="210"/>
        <v>140800</v>
      </c>
      <c r="H2899" s="30">
        <f t="shared" si="211"/>
        <v>211100</v>
      </c>
      <c r="I2899" s="212"/>
      <c r="J2899" s="212"/>
      <c r="K2899" s="212"/>
    </row>
    <row r="2900" spans="1:11" s="106" customFormat="1">
      <c r="A2900" s="36">
        <v>2792</v>
      </c>
      <c r="B2900" s="28" t="s">
        <v>7028</v>
      </c>
      <c r="C2900" s="29" t="s">
        <v>7029</v>
      </c>
      <c r="D2900" s="49" t="s">
        <v>271</v>
      </c>
      <c r="E2900" s="51">
        <v>1</v>
      </c>
      <c r="F2900" s="30">
        <v>124199.99999999999</v>
      </c>
      <c r="G2900" s="30">
        <f t="shared" si="210"/>
        <v>149000</v>
      </c>
      <c r="H2900" s="30">
        <f t="shared" si="211"/>
        <v>223600</v>
      </c>
      <c r="I2900" s="212"/>
      <c r="J2900" s="212"/>
      <c r="K2900" s="212"/>
    </row>
    <row r="2901" spans="1:11" s="106" customFormat="1">
      <c r="A2901" s="36">
        <v>2793</v>
      </c>
      <c r="B2901" s="28" t="s">
        <v>7030</v>
      </c>
      <c r="C2901" s="29" t="s">
        <v>7031</v>
      </c>
      <c r="D2901" s="49" t="s">
        <v>271</v>
      </c>
      <c r="E2901" s="51">
        <v>1</v>
      </c>
      <c r="F2901" s="30">
        <v>124199.99999999999</v>
      </c>
      <c r="G2901" s="30">
        <f t="shared" si="210"/>
        <v>149000</v>
      </c>
      <c r="H2901" s="30">
        <f t="shared" si="211"/>
        <v>223600</v>
      </c>
      <c r="I2901" s="212"/>
      <c r="J2901" s="212"/>
      <c r="K2901" s="212"/>
    </row>
    <row r="2902" spans="1:11" s="106" customFormat="1">
      <c r="A2902" s="36">
        <v>2794</v>
      </c>
      <c r="B2902" s="28" t="s">
        <v>7032</v>
      </c>
      <c r="C2902" s="29" t="s">
        <v>7033</v>
      </c>
      <c r="D2902" s="49" t="s">
        <v>271</v>
      </c>
      <c r="E2902" s="51">
        <v>1</v>
      </c>
      <c r="F2902" s="30">
        <v>124199.99999999999</v>
      </c>
      <c r="G2902" s="30">
        <f t="shared" si="210"/>
        <v>149000</v>
      </c>
      <c r="H2902" s="30">
        <f t="shared" si="211"/>
        <v>223600</v>
      </c>
      <c r="I2902" s="212"/>
      <c r="J2902" s="212"/>
      <c r="K2902" s="212"/>
    </row>
    <row r="2903" spans="1:11" s="106" customFormat="1">
      <c r="A2903" s="36">
        <v>2795</v>
      </c>
      <c r="B2903" s="28" t="s">
        <v>7034</v>
      </c>
      <c r="C2903" s="29" t="s">
        <v>7035</v>
      </c>
      <c r="D2903" s="49" t="s">
        <v>271</v>
      </c>
      <c r="E2903" s="51">
        <v>1</v>
      </c>
      <c r="F2903" s="30">
        <v>124199.99999999999</v>
      </c>
      <c r="G2903" s="30">
        <f t="shared" si="210"/>
        <v>149000</v>
      </c>
      <c r="H2903" s="30">
        <f t="shared" si="211"/>
        <v>223600</v>
      </c>
      <c r="I2903" s="212"/>
      <c r="J2903" s="212"/>
      <c r="K2903" s="212"/>
    </row>
    <row r="2904" spans="1:11" s="106" customFormat="1">
      <c r="A2904" s="36">
        <v>2796</v>
      </c>
      <c r="B2904" s="28" t="s">
        <v>7036</v>
      </c>
      <c r="C2904" s="29" t="s">
        <v>7037</v>
      </c>
      <c r="D2904" s="49" t="s">
        <v>271</v>
      </c>
      <c r="E2904" s="51">
        <v>1</v>
      </c>
      <c r="F2904" s="30">
        <v>156975</v>
      </c>
      <c r="G2904" s="30">
        <f t="shared" si="210"/>
        <v>188400</v>
      </c>
      <c r="H2904" s="30">
        <f t="shared" si="211"/>
        <v>282600</v>
      </c>
      <c r="I2904" s="212"/>
      <c r="J2904" s="212"/>
      <c r="K2904" s="212"/>
    </row>
    <row r="2905" spans="1:11" s="106" customFormat="1">
      <c r="A2905" s="36">
        <v>2797</v>
      </c>
      <c r="B2905" s="28" t="s">
        <v>7038</v>
      </c>
      <c r="C2905" s="29" t="s">
        <v>7039</v>
      </c>
      <c r="D2905" s="49" t="s">
        <v>271</v>
      </c>
      <c r="E2905" s="51">
        <v>1</v>
      </c>
      <c r="F2905" s="30">
        <v>124199.99999999999</v>
      </c>
      <c r="G2905" s="30">
        <f t="shared" si="210"/>
        <v>149000</v>
      </c>
      <c r="H2905" s="30">
        <f t="shared" si="211"/>
        <v>223600</v>
      </c>
      <c r="I2905" s="212"/>
      <c r="J2905" s="212"/>
      <c r="K2905" s="212"/>
    </row>
    <row r="2906" spans="1:11" s="106" customFormat="1">
      <c r="A2906" s="36">
        <v>2798</v>
      </c>
      <c r="B2906" s="28" t="s">
        <v>7040</v>
      </c>
      <c r="C2906" s="29" t="s">
        <v>7041</v>
      </c>
      <c r="D2906" s="49" t="s">
        <v>271</v>
      </c>
      <c r="E2906" s="51">
        <v>1</v>
      </c>
      <c r="F2906" s="30">
        <v>124199.99999999999</v>
      </c>
      <c r="G2906" s="30">
        <f t="shared" si="210"/>
        <v>149000</v>
      </c>
      <c r="H2906" s="30">
        <f t="shared" si="211"/>
        <v>223600</v>
      </c>
      <c r="I2906" s="212"/>
      <c r="J2906" s="212"/>
      <c r="K2906" s="212"/>
    </row>
    <row r="2907" spans="1:11" s="106" customFormat="1">
      <c r="A2907" s="36">
        <v>2799</v>
      </c>
      <c r="B2907" s="28" t="s">
        <v>7042</v>
      </c>
      <c r="C2907" s="29" t="s">
        <v>7043</v>
      </c>
      <c r="D2907" s="49" t="s">
        <v>271</v>
      </c>
      <c r="E2907" s="51">
        <v>1</v>
      </c>
      <c r="F2907" s="30">
        <v>124199.99999999999</v>
      </c>
      <c r="G2907" s="30">
        <f t="shared" si="210"/>
        <v>149000</v>
      </c>
      <c r="H2907" s="30">
        <f t="shared" si="211"/>
        <v>223600</v>
      </c>
      <c r="I2907" s="212"/>
      <c r="J2907" s="212"/>
      <c r="K2907" s="212"/>
    </row>
    <row r="2908" spans="1:11" s="106" customFormat="1">
      <c r="A2908" s="36">
        <v>2800</v>
      </c>
      <c r="B2908" s="28" t="s">
        <v>7044</v>
      </c>
      <c r="C2908" s="29" t="s">
        <v>7045</v>
      </c>
      <c r="D2908" s="49" t="s">
        <v>271</v>
      </c>
      <c r="E2908" s="51">
        <v>1</v>
      </c>
      <c r="F2908" s="30">
        <v>193199.99999999997</v>
      </c>
      <c r="G2908" s="30">
        <f t="shared" si="210"/>
        <v>231800</v>
      </c>
      <c r="H2908" s="30">
        <f t="shared" si="211"/>
        <v>347800</v>
      </c>
      <c r="I2908" s="212"/>
      <c r="J2908" s="212"/>
      <c r="K2908" s="212"/>
    </row>
    <row r="2909" spans="1:11" s="106" customFormat="1">
      <c r="A2909" s="36">
        <v>2801</v>
      </c>
      <c r="B2909" s="28" t="s">
        <v>7046</v>
      </c>
      <c r="C2909" s="29" t="s">
        <v>7047</v>
      </c>
      <c r="D2909" s="49" t="s">
        <v>271</v>
      </c>
      <c r="E2909" s="51">
        <v>1</v>
      </c>
      <c r="F2909" s="30">
        <v>206999.99999999997</v>
      </c>
      <c r="G2909" s="30">
        <f t="shared" si="210"/>
        <v>248400</v>
      </c>
      <c r="H2909" s="30">
        <f t="shared" si="211"/>
        <v>372600</v>
      </c>
      <c r="I2909" s="212"/>
      <c r="J2909" s="212"/>
      <c r="K2909" s="212"/>
    </row>
    <row r="2910" spans="1:11" s="106" customFormat="1">
      <c r="A2910" s="36">
        <v>2802</v>
      </c>
      <c r="B2910" s="28" t="s">
        <v>7048</v>
      </c>
      <c r="C2910" s="29" t="s">
        <v>7049</v>
      </c>
      <c r="D2910" s="49" t="s">
        <v>271</v>
      </c>
      <c r="E2910" s="51">
        <v>1</v>
      </c>
      <c r="F2910" s="30">
        <v>196649.99999999997</v>
      </c>
      <c r="G2910" s="30">
        <f t="shared" si="210"/>
        <v>236000</v>
      </c>
      <c r="H2910" s="30">
        <f t="shared" si="211"/>
        <v>354000</v>
      </c>
      <c r="I2910" s="212"/>
      <c r="J2910" s="212"/>
      <c r="K2910" s="212"/>
    </row>
    <row r="2911" spans="1:11" s="106" customFormat="1">
      <c r="A2911" s="36">
        <v>2803</v>
      </c>
      <c r="B2911" s="28" t="s">
        <v>7050</v>
      </c>
      <c r="C2911" s="29" t="s">
        <v>7051</v>
      </c>
      <c r="D2911" s="49" t="s">
        <v>271</v>
      </c>
      <c r="E2911" s="51">
        <v>1</v>
      </c>
      <c r="F2911" s="30">
        <v>74520</v>
      </c>
      <c r="G2911" s="30">
        <f t="shared" si="210"/>
        <v>89400</v>
      </c>
      <c r="H2911" s="30">
        <f t="shared" si="211"/>
        <v>134100</v>
      </c>
      <c r="I2911" s="212"/>
      <c r="J2911" s="212"/>
      <c r="K2911" s="212"/>
    </row>
    <row r="2912" spans="1:11" s="106" customFormat="1">
      <c r="A2912" s="36">
        <v>2804</v>
      </c>
      <c r="B2912" s="28" t="s">
        <v>7052</v>
      </c>
      <c r="C2912" s="29" t="s">
        <v>7053</v>
      </c>
      <c r="D2912" s="49" t="s">
        <v>271</v>
      </c>
      <c r="E2912" s="51">
        <v>1</v>
      </c>
      <c r="F2912" s="30">
        <v>62099.999999999993</v>
      </c>
      <c r="G2912" s="30">
        <f t="shared" si="210"/>
        <v>74500</v>
      </c>
      <c r="H2912" s="30">
        <f t="shared" si="211"/>
        <v>111800</v>
      </c>
      <c r="I2912" s="212"/>
      <c r="J2912" s="212"/>
      <c r="K2912" s="212"/>
    </row>
    <row r="2913" spans="1:11" s="106" customFormat="1">
      <c r="A2913" s="36">
        <v>2805</v>
      </c>
      <c r="B2913" s="28" t="s">
        <v>7054</v>
      </c>
      <c r="C2913" s="29" t="s">
        <v>7055</v>
      </c>
      <c r="D2913" s="49" t="s">
        <v>271</v>
      </c>
      <c r="E2913" s="51">
        <v>1</v>
      </c>
      <c r="F2913" s="30">
        <v>51749.999999999993</v>
      </c>
      <c r="G2913" s="30">
        <f t="shared" si="210"/>
        <v>62100</v>
      </c>
      <c r="H2913" s="30">
        <f t="shared" si="211"/>
        <v>93200</v>
      </c>
      <c r="I2913" s="212"/>
      <c r="J2913" s="212"/>
      <c r="K2913" s="212"/>
    </row>
    <row r="2914" spans="1:11" s="106" customFormat="1">
      <c r="A2914" s="36">
        <v>2806</v>
      </c>
      <c r="B2914" s="28" t="s">
        <v>7056</v>
      </c>
      <c r="C2914" s="29" t="s">
        <v>7057</v>
      </c>
      <c r="D2914" s="49" t="s">
        <v>271</v>
      </c>
      <c r="E2914" s="51">
        <v>1</v>
      </c>
      <c r="F2914" s="30">
        <v>51749.999999999993</v>
      </c>
      <c r="G2914" s="30">
        <f t="shared" si="210"/>
        <v>62100</v>
      </c>
      <c r="H2914" s="30">
        <f t="shared" si="211"/>
        <v>93200</v>
      </c>
      <c r="I2914" s="212"/>
      <c r="J2914" s="212"/>
      <c r="K2914" s="212"/>
    </row>
    <row r="2915" spans="1:11" s="106" customFormat="1">
      <c r="A2915" s="36">
        <v>2807</v>
      </c>
      <c r="B2915" s="28" t="s">
        <v>7058</v>
      </c>
      <c r="C2915" s="29" t="s">
        <v>7059</v>
      </c>
      <c r="D2915" s="49" t="s">
        <v>271</v>
      </c>
      <c r="E2915" s="51">
        <v>1</v>
      </c>
      <c r="F2915" s="30">
        <v>69690</v>
      </c>
      <c r="G2915" s="30">
        <f t="shared" si="210"/>
        <v>83600</v>
      </c>
      <c r="H2915" s="30">
        <f t="shared" si="211"/>
        <v>125400</v>
      </c>
      <c r="I2915" s="212"/>
      <c r="J2915" s="212"/>
      <c r="K2915" s="212"/>
    </row>
    <row r="2916" spans="1:11" s="106" customFormat="1">
      <c r="A2916" s="36">
        <v>2808</v>
      </c>
      <c r="B2916" s="28" t="s">
        <v>7060</v>
      </c>
      <c r="C2916" s="29" t="s">
        <v>7061</v>
      </c>
      <c r="D2916" s="49" t="s">
        <v>271</v>
      </c>
      <c r="E2916" s="51">
        <v>1</v>
      </c>
      <c r="F2916" s="30">
        <v>120749.99999999999</v>
      </c>
      <c r="G2916" s="30">
        <f t="shared" si="210"/>
        <v>144900</v>
      </c>
      <c r="H2916" s="30">
        <f t="shared" si="211"/>
        <v>217400</v>
      </c>
      <c r="I2916" s="212"/>
      <c r="J2916" s="212"/>
      <c r="K2916" s="212"/>
    </row>
    <row r="2917" spans="1:11" s="106" customFormat="1">
      <c r="A2917" s="36">
        <v>2809</v>
      </c>
      <c r="B2917" s="28" t="s">
        <v>7062</v>
      </c>
      <c r="C2917" s="29" t="s">
        <v>7063</v>
      </c>
      <c r="D2917" s="49" t="s">
        <v>271</v>
      </c>
      <c r="E2917" s="51">
        <v>1</v>
      </c>
      <c r="F2917" s="30">
        <v>51749.999999999993</v>
      </c>
      <c r="G2917" s="30">
        <f t="shared" si="210"/>
        <v>62100</v>
      </c>
      <c r="H2917" s="30">
        <f t="shared" si="211"/>
        <v>93200</v>
      </c>
      <c r="I2917" s="212"/>
      <c r="J2917" s="212"/>
      <c r="K2917" s="212"/>
    </row>
    <row r="2918" spans="1:11" s="106" customFormat="1">
      <c r="A2918" s="36">
        <v>2810</v>
      </c>
      <c r="B2918" s="28" t="s">
        <v>7064</v>
      </c>
      <c r="C2918" s="29" t="s">
        <v>7065</v>
      </c>
      <c r="D2918" s="49" t="s">
        <v>271</v>
      </c>
      <c r="E2918" s="51">
        <v>1</v>
      </c>
      <c r="F2918" s="30">
        <v>37950</v>
      </c>
      <c r="G2918" s="30">
        <f t="shared" si="210"/>
        <v>45500</v>
      </c>
      <c r="H2918" s="30">
        <f t="shared" si="211"/>
        <v>68300</v>
      </c>
      <c r="I2918" s="212"/>
      <c r="J2918" s="212"/>
      <c r="K2918" s="212"/>
    </row>
    <row r="2919" spans="1:11" s="106" customFormat="1">
      <c r="A2919" s="36">
        <v>2811</v>
      </c>
      <c r="B2919" s="28" t="s">
        <v>7066</v>
      </c>
      <c r="C2919" s="29" t="s">
        <v>7067</v>
      </c>
      <c r="D2919" s="49" t="s">
        <v>271</v>
      </c>
      <c r="E2919" s="51">
        <v>1</v>
      </c>
      <c r="F2919" s="30">
        <v>262200</v>
      </c>
      <c r="G2919" s="30">
        <f t="shared" si="210"/>
        <v>314600</v>
      </c>
      <c r="H2919" s="30">
        <f t="shared" si="211"/>
        <v>472000</v>
      </c>
      <c r="I2919" s="212"/>
      <c r="J2919" s="212"/>
      <c r="K2919" s="212"/>
    </row>
    <row r="2920" spans="1:11" s="106" customFormat="1">
      <c r="A2920" s="36">
        <v>2812</v>
      </c>
      <c r="B2920" s="28" t="s">
        <v>7068</v>
      </c>
      <c r="C2920" s="29" t="s">
        <v>7069</v>
      </c>
      <c r="D2920" s="49" t="s">
        <v>271</v>
      </c>
      <c r="E2920" s="51">
        <v>1</v>
      </c>
      <c r="F2920" s="30">
        <v>379499.99999999994</v>
      </c>
      <c r="G2920" s="30">
        <f t="shared" si="210"/>
        <v>455400</v>
      </c>
      <c r="H2920" s="30">
        <f t="shared" si="211"/>
        <v>683100</v>
      </c>
      <c r="I2920" s="212"/>
      <c r="J2920" s="212"/>
      <c r="K2920" s="212"/>
    </row>
    <row r="2921" spans="1:11" s="106" customFormat="1">
      <c r="A2921" s="36">
        <v>2813</v>
      </c>
      <c r="B2921" s="28" t="s">
        <v>7070</v>
      </c>
      <c r="C2921" s="29" t="s">
        <v>7071</v>
      </c>
      <c r="D2921" s="49" t="s">
        <v>271</v>
      </c>
      <c r="E2921" s="51">
        <v>1</v>
      </c>
      <c r="F2921" s="30">
        <v>2000999.9999999998</v>
      </c>
      <c r="G2921" s="30">
        <f t="shared" si="210"/>
        <v>2401200</v>
      </c>
      <c r="H2921" s="30">
        <f t="shared" si="211"/>
        <v>3601800</v>
      </c>
      <c r="I2921" s="212"/>
      <c r="J2921" s="212"/>
      <c r="K2921" s="212"/>
    </row>
    <row r="2922" spans="1:11" s="106" customFormat="1">
      <c r="A2922" s="36">
        <v>2814</v>
      </c>
      <c r="B2922" s="28" t="s">
        <v>7072</v>
      </c>
      <c r="C2922" s="29" t="s">
        <v>7073</v>
      </c>
      <c r="D2922" s="49" t="s">
        <v>271</v>
      </c>
      <c r="E2922" s="51">
        <v>1</v>
      </c>
      <c r="F2922" s="30">
        <v>552000</v>
      </c>
      <c r="G2922" s="30">
        <f t="shared" si="210"/>
        <v>662400</v>
      </c>
      <c r="H2922" s="30">
        <f t="shared" si="211"/>
        <v>993600</v>
      </c>
      <c r="I2922" s="212"/>
      <c r="J2922" s="212"/>
      <c r="K2922" s="212"/>
    </row>
    <row r="2923" spans="1:11" s="106" customFormat="1">
      <c r="A2923" s="36">
        <v>2815</v>
      </c>
      <c r="B2923" s="28" t="s">
        <v>7074</v>
      </c>
      <c r="C2923" s="29" t="s">
        <v>7075</v>
      </c>
      <c r="D2923" s="49" t="s">
        <v>271</v>
      </c>
      <c r="E2923" s="51">
        <v>1</v>
      </c>
      <c r="F2923" s="30">
        <v>393299.99999999994</v>
      </c>
      <c r="G2923" s="30">
        <f t="shared" si="210"/>
        <v>472000</v>
      </c>
      <c r="H2923" s="30">
        <f t="shared" si="211"/>
        <v>707900</v>
      </c>
      <c r="I2923" s="212"/>
      <c r="J2923" s="212"/>
      <c r="K2923" s="212"/>
    </row>
    <row r="2924" spans="1:11" s="106" customFormat="1">
      <c r="A2924" s="36">
        <v>2816</v>
      </c>
      <c r="B2924" s="28" t="s">
        <v>7076</v>
      </c>
      <c r="C2924" s="29" t="s">
        <v>7077</v>
      </c>
      <c r="D2924" s="49" t="s">
        <v>271</v>
      </c>
      <c r="E2924" s="51">
        <v>1</v>
      </c>
      <c r="F2924" s="30">
        <v>1276500</v>
      </c>
      <c r="G2924" s="30">
        <f t="shared" si="210"/>
        <v>1531800</v>
      </c>
      <c r="H2924" s="30">
        <f t="shared" si="211"/>
        <v>2297700</v>
      </c>
      <c r="I2924" s="212"/>
      <c r="J2924" s="212"/>
      <c r="K2924" s="212"/>
    </row>
    <row r="2925" spans="1:11" s="106" customFormat="1">
      <c r="A2925" s="36">
        <v>2817</v>
      </c>
      <c r="B2925" s="28" t="s">
        <v>7078</v>
      </c>
      <c r="C2925" s="29" t="s">
        <v>7079</v>
      </c>
      <c r="D2925" s="49" t="s">
        <v>271</v>
      </c>
      <c r="E2925" s="51">
        <v>1</v>
      </c>
      <c r="F2925" s="30">
        <v>42780</v>
      </c>
      <c r="G2925" s="30">
        <f t="shared" si="210"/>
        <v>51300</v>
      </c>
      <c r="H2925" s="30">
        <f t="shared" si="211"/>
        <v>77000</v>
      </c>
      <c r="I2925" s="212"/>
      <c r="J2925" s="212"/>
      <c r="K2925" s="212"/>
    </row>
    <row r="2926" spans="1:11" s="106" customFormat="1">
      <c r="A2926" s="36">
        <v>2818</v>
      </c>
      <c r="B2926" s="28" t="s">
        <v>7080</v>
      </c>
      <c r="C2926" s="29" t="s">
        <v>7081</v>
      </c>
      <c r="D2926" s="49" t="s">
        <v>271</v>
      </c>
      <c r="E2926" s="51">
        <v>1</v>
      </c>
      <c r="F2926" s="30">
        <v>34500</v>
      </c>
      <c r="G2926" s="30">
        <f t="shared" si="210"/>
        <v>41400</v>
      </c>
      <c r="H2926" s="30">
        <f t="shared" si="211"/>
        <v>62100</v>
      </c>
      <c r="I2926" s="212"/>
      <c r="J2926" s="212"/>
      <c r="K2926" s="212"/>
    </row>
    <row r="2927" spans="1:11" s="106" customFormat="1">
      <c r="A2927" s="36">
        <v>2819</v>
      </c>
      <c r="B2927" s="28" t="s">
        <v>7082</v>
      </c>
      <c r="C2927" s="29" t="s">
        <v>7083</v>
      </c>
      <c r="D2927" s="49" t="s">
        <v>271</v>
      </c>
      <c r="E2927" s="51">
        <v>1</v>
      </c>
      <c r="F2927" s="30">
        <v>82800</v>
      </c>
      <c r="G2927" s="30">
        <f t="shared" si="210"/>
        <v>99400</v>
      </c>
      <c r="H2927" s="30">
        <f t="shared" si="211"/>
        <v>149000</v>
      </c>
      <c r="I2927" s="212"/>
      <c r="J2927" s="212"/>
      <c r="K2927" s="212"/>
    </row>
    <row r="2928" spans="1:11" s="106" customFormat="1">
      <c r="A2928" s="36">
        <v>2820</v>
      </c>
      <c r="B2928" s="28" t="s">
        <v>7084</v>
      </c>
      <c r="C2928" s="29" t="s">
        <v>7085</v>
      </c>
      <c r="D2928" s="49" t="s">
        <v>271</v>
      </c>
      <c r="E2928" s="51">
        <v>1</v>
      </c>
      <c r="F2928" s="30">
        <v>82800</v>
      </c>
      <c r="G2928" s="30">
        <f t="shared" si="210"/>
        <v>99400</v>
      </c>
      <c r="H2928" s="30">
        <f t="shared" si="211"/>
        <v>149000</v>
      </c>
      <c r="I2928" s="212"/>
      <c r="J2928" s="212"/>
      <c r="K2928" s="212"/>
    </row>
    <row r="2929" spans="1:11" s="106" customFormat="1">
      <c r="A2929" s="36">
        <v>2821</v>
      </c>
      <c r="B2929" s="28" t="s">
        <v>7086</v>
      </c>
      <c r="C2929" s="29" t="s">
        <v>7087</v>
      </c>
      <c r="D2929" s="49" t="s">
        <v>271</v>
      </c>
      <c r="E2929" s="51">
        <v>1</v>
      </c>
      <c r="F2929" s="30">
        <v>82800</v>
      </c>
      <c r="G2929" s="30">
        <f t="shared" si="210"/>
        <v>99400</v>
      </c>
      <c r="H2929" s="30">
        <f t="shared" si="211"/>
        <v>149000</v>
      </c>
      <c r="I2929" s="212"/>
      <c r="J2929" s="212"/>
      <c r="K2929" s="212"/>
    </row>
    <row r="2930" spans="1:11" s="106" customFormat="1">
      <c r="A2930" s="36">
        <v>2822</v>
      </c>
      <c r="B2930" s="28" t="s">
        <v>7088</v>
      </c>
      <c r="C2930" s="29" t="s">
        <v>7089</v>
      </c>
      <c r="D2930" s="49" t="s">
        <v>271</v>
      </c>
      <c r="E2930" s="51">
        <v>1</v>
      </c>
      <c r="F2930" s="30">
        <v>65550</v>
      </c>
      <c r="G2930" s="30">
        <f t="shared" si="210"/>
        <v>78700</v>
      </c>
      <c r="H2930" s="30">
        <f t="shared" si="211"/>
        <v>118000</v>
      </c>
      <c r="I2930" s="212"/>
      <c r="J2930" s="212"/>
      <c r="K2930" s="212"/>
    </row>
    <row r="2931" spans="1:11" s="106" customFormat="1">
      <c r="A2931" s="36">
        <v>2823</v>
      </c>
      <c r="B2931" s="28" t="s">
        <v>7090</v>
      </c>
      <c r="C2931" s="29" t="s">
        <v>7091</v>
      </c>
      <c r="D2931" s="49" t="s">
        <v>271</v>
      </c>
      <c r="E2931" s="51">
        <v>1</v>
      </c>
      <c r="F2931" s="30">
        <v>82800</v>
      </c>
      <c r="G2931" s="30">
        <f t="shared" si="210"/>
        <v>99400</v>
      </c>
      <c r="H2931" s="30">
        <f t="shared" si="211"/>
        <v>149000</v>
      </c>
      <c r="I2931" s="212"/>
      <c r="J2931" s="212"/>
      <c r="K2931" s="212"/>
    </row>
    <row r="2932" spans="1:11" s="106" customFormat="1">
      <c r="A2932" s="36">
        <v>2824</v>
      </c>
      <c r="B2932" s="28" t="s">
        <v>7092</v>
      </c>
      <c r="C2932" s="29" t="s">
        <v>7093</v>
      </c>
      <c r="D2932" s="49" t="s">
        <v>271</v>
      </c>
      <c r="E2932" s="51">
        <v>1</v>
      </c>
      <c r="F2932" s="30">
        <v>82800</v>
      </c>
      <c r="G2932" s="30">
        <f t="shared" si="210"/>
        <v>99400</v>
      </c>
      <c r="H2932" s="30">
        <f t="shared" si="211"/>
        <v>149000</v>
      </c>
      <c r="I2932" s="212"/>
      <c r="J2932" s="212"/>
      <c r="K2932" s="212"/>
    </row>
    <row r="2933" spans="1:11" s="106" customFormat="1">
      <c r="A2933" s="36">
        <v>2825</v>
      </c>
      <c r="B2933" s="28" t="s">
        <v>7094</v>
      </c>
      <c r="C2933" s="29" t="s">
        <v>7095</v>
      </c>
      <c r="D2933" s="49" t="s">
        <v>271</v>
      </c>
      <c r="E2933" s="51">
        <v>1</v>
      </c>
      <c r="F2933" s="30">
        <v>82800</v>
      </c>
      <c r="G2933" s="30">
        <f t="shared" si="210"/>
        <v>99400</v>
      </c>
      <c r="H2933" s="30">
        <f t="shared" si="211"/>
        <v>149000</v>
      </c>
      <c r="I2933" s="212"/>
      <c r="J2933" s="212"/>
      <c r="K2933" s="212"/>
    </row>
    <row r="2934" spans="1:11" s="106" customFormat="1">
      <c r="A2934" s="36">
        <v>2826</v>
      </c>
      <c r="B2934" s="28" t="s">
        <v>7096</v>
      </c>
      <c r="C2934" s="29" t="s">
        <v>7097</v>
      </c>
      <c r="D2934" s="49" t="s">
        <v>271</v>
      </c>
      <c r="E2934" s="51">
        <v>1</v>
      </c>
      <c r="F2934" s="30">
        <v>82800</v>
      </c>
      <c r="G2934" s="30">
        <f t="shared" si="210"/>
        <v>99400</v>
      </c>
      <c r="H2934" s="30">
        <f t="shared" si="211"/>
        <v>149000</v>
      </c>
      <c r="I2934" s="212"/>
      <c r="J2934" s="212"/>
      <c r="K2934" s="212"/>
    </row>
    <row r="2935" spans="1:11" s="106" customFormat="1">
      <c r="A2935" s="36">
        <v>2827</v>
      </c>
      <c r="B2935" s="28" t="s">
        <v>7098</v>
      </c>
      <c r="C2935" s="29" t="s">
        <v>7099</v>
      </c>
      <c r="D2935" s="49" t="s">
        <v>271</v>
      </c>
      <c r="E2935" s="51">
        <v>1</v>
      </c>
      <c r="F2935" s="30">
        <v>82800</v>
      </c>
      <c r="G2935" s="30">
        <f t="shared" si="210"/>
        <v>99400</v>
      </c>
      <c r="H2935" s="30">
        <f t="shared" si="211"/>
        <v>149000</v>
      </c>
      <c r="I2935" s="212"/>
      <c r="J2935" s="212"/>
      <c r="K2935" s="212"/>
    </row>
    <row r="2936" spans="1:11" s="106" customFormat="1">
      <c r="A2936" s="36">
        <v>2828</v>
      </c>
      <c r="B2936" s="28" t="s">
        <v>7100</v>
      </c>
      <c r="C2936" s="29" t="s">
        <v>7101</v>
      </c>
      <c r="D2936" s="49" t="s">
        <v>271</v>
      </c>
      <c r="E2936" s="51">
        <v>1</v>
      </c>
      <c r="F2936" s="30">
        <v>13799.999999999998</v>
      </c>
      <c r="G2936" s="30">
        <f t="shared" si="210"/>
        <v>16600</v>
      </c>
      <c r="H2936" s="30">
        <f t="shared" si="211"/>
        <v>24800</v>
      </c>
      <c r="I2936" s="212"/>
      <c r="J2936" s="212"/>
      <c r="K2936" s="212"/>
    </row>
    <row r="2937" spans="1:11" s="106" customFormat="1">
      <c r="A2937" s="36">
        <v>2829</v>
      </c>
      <c r="B2937" s="28" t="s">
        <v>7102</v>
      </c>
      <c r="C2937" s="29" t="s">
        <v>7103</v>
      </c>
      <c r="D2937" s="49" t="s">
        <v>271</v>
      </c>
      <c r="E2937" s="51">
        <v>1</v>
      </c>
      <c r="F2937" s="30">
        <v>13799.999999999998</v>
      </c>
      <c r="G2937" s="30">
        <f t="shared" si="210"/>
        <v>16600</v>
      </c>
      <c r="H2937" s="30">
        <f t="shared" si="211"/>
        <v>24800</v>
      </c>
      <c r="I2937" s="212"/>
      <c r="J2937" s="212"/>
      <c r="K2937" s="212"/>
    </row>
    <row r="2938" spans="1:11" s="106" customFormat="1">
      <c r="A2938" s="36">
        <v>2830</v>
      </c>
      <c r="B2938" s="28" t="s">
        <v>7104</v>
      </c>
      <c r="C2938" s="29" t="s">
        <v>7105</v>
      </c>
      <c r="D2938" s="49" t="s">
        <v>271</v>
      </c>
      <c r="E2938" s="51">
        <v>1</v>
      </c>
      <c r="F2938" s="30">
        <v>40710</v>
      </c>
      <c r="G2938" s="30">
        <f t="shared" si="210"/>
        <v>48900</v>
      </c>
      <c r="H2938" s="30">
        <f t="shared" si="211"/>
        <v>73300</v>
      </c>
      <c r="I2938" s="212"/>
      <c r="J2938" s="212"/>
      <c r="K2938" s="212"/>
    </row>
    <row r="2939" spans="1:11" s="106" customFormat="1">
      <c r="A2939" s="36">
        <v>2831</v>
      </c>
      <c r="B2939" s="28" t="s">
        <v>7106</v>
      </c>
      <c r="C2939" s="29" t="s">
        <v>7107</v>
      </c>
      <c r="D2939" s="49" t="s">
        <v>271</v>
      </c>
      <c r="E2939" s="51">
        <v>1</v>
      </c>
      <c r="F2939" s="30">
        <v>40710</v>
      </c>
      <c r="G2939" s="30">
        <f t="shared" si="210"/>
        <v>48900</v>
      </c>
      <c r="H2939" s="30">
        <f t="shared" si="211"/>
        <v>73300</v>
      </c>
      <c r="I2939" s="212"/>
      <c r="J2939" s="212"/>
      <c r="K2939" s="212"/>
    </row>
    <row r="2940" spans="1:11" s="106" customFormat="1">
      <c r="A2940" s="36">
        <v>2832</v>
      </c>
      <c r="B2940" s="28" t="s">
        <v>7108</v>
      </c>
      <c r="C2940" s="29" t="s">
        <v>7109</v>
      </c>
      <c r="D2940" s="49" t="s">
        <v>271</v>
      </c>
      <c r="E2940" s="51">
        <v>1</v>
      </c>
      <c r="F2940" s="30">
        <v>93150</v>
      </c>
      <c r="G2940" s="30">
        <f t="shared" si="210"/>
        <v>111800</v>
      </c>
      <c r="H2940" s="30">
        <f t="shared" si="211"/>
        <v>167700</v>
      </c>
      <c r="I2940" s="212"/>
      <c r="J2940" s="212"/>
      <c r="K2940" s="212"/>
    </row>
    <row r="2941" spans="1:11" s="106" customFormat="1">
      <c r="A2941" s="36">
        <v>2833</v>
      </c>
      <c r="B2941" s="28" t="s">
        <v>7110</v>
      </c>
      <c r="C2941" s="29" t="s">
        <v>7111</v>
      </c>
      <c r="D2941" s="49" t="s">
        <v>271</v>
      </c>
      <c r="E2941" s="51">
        <v>1</v>
      </c>
      <c r="F2941" s="30">
        <v>393299.99999999994</v>
      </c>
      <c r="G2941" s="30">
        <f t="shared" si="210"/>
        <v>472000</v>
      </c>
      <c r="H2941" s="30">
        <f t="shared" si="211"/>
        <v>707900</v>
      </c>
      <c r="I2941" s="212"/>
      <c r="J2941" s="212"/>
      <c r="K2941" s="212"/>
    </row>
    <row r="2942" spans="1:11" s="106" customFormat="1">
      <c r="A2942" s="36">
        <v>2834</v>
      </c>
      <c r="B2942" s="28" t="s">
        <v>7112</v>
      </c>
      <c r="C2942" s="29" t="s">
        <v>7113</v>
      </c>
      <c r="D2942" s="49" t="s">
        <v>271</v>
      </c>
      <c r="E2942" s="51">
        <v>1</v>
      </c>
      <c r="F2942" s="30">
        <v>552000</v>
      </c>
      <c r="G2942" s="30">
        <f t="shared" si="210"/>
        <v>662400</v>
      </c>
      <c r="H2942" s="30">
        <f t="shared" si="211"/>
        <v>993600</v>
      </c>
      <c r="I2942" s="212"/>
      <c r="J2942" s="212"/>
      <c r="K2942" s="212"/>
    </row>
    <row r="2943" spans="1:11" s="106" customFormat="1">
      <c r="A2943" s="36">
        <v>2835</v>
      </c>
      <c r="B2943" s="28" t="s">
        <v>7114</v>
      </c>
      <c r="C2943" s="29" t="s">
        <v>7115</v>
      </c>
      <c r="D2943" s="49" t="s">
        <v>271</v>
      </c>
      <c r="E2943" s="51">
        <v>1</v>
      </c>
      <c r="F2943" s="30">
        <v>138000</v>
      </c>
      <c r="G2943" s="30">
        <f t="shared" si="210"/>
        <v>165600</v>
      </c>
      <c r="H2943" s="30">
        <f t="shared" si="211"/>
        <v>248400</v>
      </c>
      <c r="I2943" s="212"/>
      <c r="J2943" s="212"/>
      <c r="K2943" s="212"/>
    </row>
    <row r="2944" spans="1:11" s="106" customFormat="1">
      <c r="A2944" s="36">
        <v>2836</v>
      </c>
      <c r="B2944" s="28" t="s">
        <v>7116</v>
      </c>
      <c r="C2944" s="29" t="s">
        <v>7117</v>
      </c>
      <c r="D2944" s="49" t="s">
        <v>271</v>
      </c>
      <c r="E2944" s="51">
        <v>1</v>
      </c>
      <c r="F2944" s="30">
        <v>310500</v>
      </c>
      <c r="G2944" s="30">
        <f t="shared" si="210"/>
        <v>372600</v>
      </c>
      <c r="H2944" s="30">
        <f t="shared" si="211"/>
        <v>558900</v>
      </c>
      <c r="I2944" s="212"/>
      <c r="J2944" s="212"/>
      <c r="K2944" s="212"/>
    </row>
    <row r="2945" spans="1:11" s="106" customFormat="1">
      <c r="A2945" s="36">
        <v>2837</v>
      </c>
      <c r="B2945" s="28" t="s">
        <v>7118</v>
      </c>
      <c r="C2945" s="29" t="s">
        <v>7119</v>
      </c>
      <c r="D2945" s="49" t="s">
        <v>271</v>
      </c>
      <c r="E2945" s="51">
        <v>1</v>
      </c>
      <c r="F2945" s="30">
        <v>289800</v>
      </c>
      <c r="G2945" s="30">
        <f t="shared" si="210"/>
        <v>347800</v>
      </c>
      <c r="H2945" s="30">
        <f t="shared" si="211"/>
        <v>521600</v>
      </c>
      <c r="I2945" s="212"/>
      <c r="J2945" s="212"/>
      <c r="K2945" s="212"/>
    </row>
    <row r="2946" spans="1:11" s="106" customFormat="1">
      <c r="A2946" s="36">
        <v>2838</v>
      </c>
      <c r="B2946" s="28" t="s">
        <v>7120</v>
      </c>
      <c r="C2946" s="29" t="s">
        <v>7121</v>
      </c>
      <c r="D2946" s="49" t="s">
        <v>271</v>
      </c>
      <c r="E2946" s="51">
        <v>1</v>
      </c>
      <c r="F2946" s="30">
        <v>31049.999999999996</v>
      </c>
      <c r="G2946" s="30">
        <f t="shared" si="210"/>
        <v>37300</v>
      </c>
      <c r="H2946" s="30">
        <f t="shared" si="211"/>
        <v>55900</v>
      </c>
      <c r="I2946" s="212"/>
      <c r="J2946" s="212"/>
      <c r="K2946" s="212"/>
    </row>
    <row r="2947" spans="1:11" s="106" customFormat="1" ht="31">
      <c r="A2947" s="36">
        <v>2839</v>
      </c>
      <c r="B2947" s="28" t="s">
        <v>7122</v>
      </c>
      <c r="C2947" s="29" t="s">
        <v>7123</v>
      </c>
      <c r="D2947" s="49" t="s">
        <v>271</v>
      </c>
      <c r="E2947" s="51">
        <v>1</v>
      </c>
      <c r="F2947" s="30">
        <v>68310</v>
      </c>
      <c r="G2947" s="30">
        <f t="shared" si="210"/>
        <v>82000</v>
      </c>
      <c r="H2947" s="30">
        <f t="shared" si="211"/>
        <v>123000</v>
      </c>
      <c r="I2947" s="212"/>
      <c r="J2947" s="212"/>
      <c r="K2947" s="212"/>
    </row>
    <row r="2948" spans="1:11" s="106" customFormat="1">
      <c r="A2948" s="36">
        <v>2840</v>
      </c>
      <c r="B2948" s="28" t="s">
        <v>7124</v>
      </c>
      <c r="C2948" s="29" t="s">
        <v>7125</v>
      </c>
      <c r="D2948" s="49" t="s">
        <v>271</v>
      </c>
      <c r="E2948" s="51">
        <v>1</v>
      </c>
      <c r="F2948" s="30">
        <v>62099.999999999993</v>
      </c>
      <c r="G2948" s="30">
        <f t="shared" si="210"/>
        <v>74500</v>
      </c>
      <c r="H2948" s="30">
        <f t="shared" si="211"/>
        <v>111800</v>
      </c>
      <c r="I2948" s="212"/>
      <c r="J2948" s="212"/>
      <c r="K2948" s="212"/>
    </row>
    <row r="2949" spans="1:11" s="106" customFormat="1" ht="31">
      <c r="A2949" s="36">
        <v>2841</v>
      </c>
      <c r="B2949" s="28" t="s">
        <v>7126</v>
      </c>
      <c r="C2949" s="29" t="s">
        <v>7127</v>
      </c>
      <c r="D2949" s="49" t="s">
        <v>271</v>
      </c>
      <c r="E2949" s="51">
        <v>1</v>
      </c>
      <c r="F2949" s="30">
        <v>669300</v>
      </c>
      <c r="G2949" s="30">
        <f t="shared" si="210"/>
        <v>803200</v>
      </c>
      <c r="H2949" s="30">
        <f t="shared" si="211"/>
        <v>1204700</v>
      </c>
      <c r="I2949" s="212"/>
      <c r="J2949" s="212"/>
      <c r="K2949" s="212"/>
    </row>
    <row r="2950" spans="1:11" s="106" customFormat="1" ht="31">
      <c r="A2950" s="36">
        <v>2842</v>
      </c>
      <c r="B2950" s="28" t="s">
        <v>7128</v>
      </c>
      <c r="C2950" s="29" t="s">
        <v>7129</v>
      </c>
      <c r="D2950" s="49" t="s">
        <v>271</v>
      </c>
      <c r="E2950" s="51">
        <v>1</v>
      </c>
      <c r="F2950" s="30">
        <v>848699.99999999988</v>
      </c>
      <c r="G2950" s="30">
        <f t="shared" si="210"/>
        <v>1018400</v>
      </c>
      <c r="H2950" s="30">
        <f t="shared" si="211"/>
        <v>1527700</v>
      </c>
      <c r="I2950" s="212"/>
      <c r="J2950" s="212"/>
      <c r="K2950" s="212"/>
    </row>
    <row r="2951" spans="1:11" s="106" customFormat="1">
      <c r="A2951" s="36">
        <v>2843</v>
      </c>
      <c r="B2951" s="28" t="s">
        <v>7130</v>
      </c>
      <c r="C2951" s="29" t="s">
        <v>7131</v>
      </c>
      <c r="D2951" s="49" t="s">
        <v>271</v>
      </c>
      <c r="E2951" s="51">
        <v>1</v>
      </c>
      <c r="F2951" s="30">
        <v>138000</v>
      </c>
      <c r="G2951" s="30">
        <f t="shared" si="210"/>
        <v>165600</v>
      </c>
      <c r="H2951" s="30">
        <f t="shared" si="211"/>
        <v>248400</v>
      </c>
      <c r="I2951" s="212"/>
      <c r="J2951" s="212"/>
      <c r="K2951" s="212"/>
    </row>
    <row r="2952" spans="1:11" s="106" customFormat="1">
      <c r="A2952" s="36">
        <v>2844</v>
      </c>
      <c r="B2952" s="28" t="s">
        <v>7132</v>
      </c>
      <c r="C2952" s="29" t="s">
        <v>7133</v>
      </c>
      <c r="D2952" s="49" t="s">
        <v>271</v>
      </c>
      <c r="E2952" s="51">
        <v>1</v>
      </c>
      <c r="F2952" s="30">
        <v>37950</v>
      </c>
      <c r="G2952" s="30">
        <f t="shared" si="210"/>
        <v>45500</v>
      </c>
      <c r="H2952" s="30">
        <f t="shared" si="211"/>
        <v>68300</v>
      </c>
      <c r="I2952" s="212"/>
      <c r="J2952" s="212"/>
      <c r="K2952" s="212"/>
    </row>
    <row r="2953" spans="1:11" s="106" customFormat="1">
      <c r="A2953" s="36">
        <v>2845</v>
      </c>
      <c r="B2953" s="28" t="s">
        <v>7134</v>
      </c>
      <c r="C2953" s="29" t="s">
        <v>7135</v>
      </c>
      <c r="D2953" s="49" t="s">
        <v>271</v>
      </c>
      <c r="E2953" s="51">
        <v>1</v>
      </c>
      <c r="F2953" s="30">
        <v>2208000</v>
      </c>
      <c r="G2953" s="30">
        <f t="shared" si="210"/>
        <v>2649600</v>
      </c>
      <c r="H2953" s="30">
        <f t="shared" si="211"/>
        <v>3974400</v>
      </c>
      <c r="I2953" s="212"/>
      <c r="J2953" s="212"/>
      <c r="K2953" s="212"/>
    </row>
    <row r="2954" spans="1:11" s="106" customFormat="1">
      <c r="A2954" s="36">
        <v>2846</v>
      </c>
      <c r="B2954" s="28" t="s">
        <v>7136</v>
      </c>
      <c r="C2954" s="29" t="s">
        <v>7137</v>
      </c>
      <c r="D2954" s="49" t="s">
        <v>271</v>
      </c>
      <c r="E2954" s="51">
        <v>1</v>
      </c>
      <c r="F2954" s="30">
        <v>2208000</v>
      </c>
      <c r="G2954" s="30">
        <f t="shared" si="210"/>
        <v>2649600</v>
      </c>
      <c r="H2954" s="30">
        <f t="shared" si="211"/>
        <v>3974400</v>
      </c>
      <c r="I2954" s="212"/>
      <c r="J2954" s="212"/>
      <c r="K2954" s="212"/>
    </row>
    <row r="2955" spans="1:11" s="106" customFormat="1">
      <c r="A2955" s="36">
        <v>2847</v>
      </c>
      <c r="B2955" s="28" t="s">
        <v>7138</v>
      </c>
      <c r="C2955" s="29" t="s">
        <v>7139</v>
      </c>
      <c r="D2955" s="49" t="s">
        <v>271</v>
      </c>
      <c r="E2955" s="51">
        <v>1</v>
      </c>
      <c r="F2955" s="30">
        <v>2208000</v>
      </c>
      <c r="G2955" s="30">
        <f t="shared" si="210"/>
        <v>2649600</v>
      </c>
      <c r="H2955" s="30">
        <f t="shared" si="211"/>
        <v>3974400</v>
      </c>
      <c r="I2955" s="212"/>
      <c r="J2955" s="212"/>
      <c r="K2955" s="212"/>
    </row>
    <row r="2956" spans="1:11" s="106" customFormat="1">
      <c r="A2956" s="36">
        <v>2848</v>
      </c>
      <c r="B2956" s="28" t="s">
        <v>7140</v>
      </c>
      <c r="C2956" s="29" t="s">
        <v>7141</v>
      </c>
      <c r="D2956" s="49" t="s">
        <v>271</v>
      </c>
      <c r="E2956" s="51">
        <v>1</v>
      </c>
      <c r="F2956" s="30">
        <v>41400</v>
      </c>
      <c r="G2956" s="30">
        <f t="shared" si="210"/>
        <v>49700</v>
      </c>
      <c r="H2956" s="30">
        <f t="shared" si="211"/>
        <v>74500</v>
      </c>
      <c r="I2956" s="212"/>
      <c r="J2956" s="212"/>
      <c r="K2956" s="212"/>
    </row>
    <row r="2957" spans="1:11" s="106" customFormat="1">
      <c r="A2957" s="36">
        <v>2849</v>
      </c>
      <c r="B2957" s="28" t="s">
        <v>7142</v>
      </c>
      <c r="C2957" s="29" t="s">
        <v>7143</v>
      </c>
      <c r="D2957" s="49" t="s">
        <v>271</v>
      </c>
      <c r="E2957" s="51">
        <v>1</v>
      </c>
      <c r="F2957" s="30">
        <v>41400</v>
      </c>
      <c r="G2957" s="30">
        <f t="shared" si="210"/>
        <v>49700</v>
      </c>
      <c r="H2957" s="30">
        <f t="shared" si="211"/>
        <v>74500</v>
      </c>
      <c r="I2957" s="212"/>
      <c r="J2957" s="212"/>
      <c r="K2957" s="212"/>
    </row>
    <row r="2958" spans="1:11" s="106" customFormat="1">
      <c r="A2958" s="36">
        <v>2850</v>
      </c>
      <c r="B2958" s="28" t="s">
        <v>7144</v>
      </c>
      <c r="C2958" s="29" t="s">
        <v>7145</v>
      </c>
      <c r="D2958" s="49" t="s">
        <v>271</v>
      </c>
      <c r="E2958" s="51">
        <v>1</v>
      </c>
      <c r="F2958" s="30">
        <v>55199.999999999993</v>
      </c>
      <c r="G2958" s="30">
        <f t="shared" si="210"/>
        <v>66200</v>
      </c>
      <c r="H2958" s="30">
        <f t="shared" si="211"/>
        <v>99400</v>
      </c>
      <c r="I2958" s="212"/>
      <c r="J2958" s="212"/>
      <c r="K2958" s="212"/>
    </row>
    <row r="2959" spans="1:11" s="106" customFormat="1">
      <c r="A2959" s="36">
        <v>2851</v>
      </c>
      <c r="B2959" s="28" t="s">
        <v>7146</v>
      </c>
      <c r="C2959" s="29" t="s">
        <v>7147</v>
      </c>
      <c r="D2959" s="49" t="s">
        <v>271</v>
      </c>
      <c r="E2959" s="51">
        <v>1</v>
      </c>
      <c r="F2959" s="30">
        <v>55199.999999999993</v>
      </c>
      <c r="G2959" s="30">
        <f t="shared" si="210"/>
        <v>66200</v>
      </c>
      <c r="H2959" s="30">
        <f t="shared" si="211"/>
        <v>99400</v>
      </c>
      <c r="I2959" s="212"/>
      <c r="J2959" s="212"/>
      <c r="K2959" s="212"/>
    </row>
    <row r="2960" spans="1:11" s="106" customFormat="1">
      <c r="A2960" s="36">
        <v>2852</v>
      </c>
      <c r="B2960" s="28" t="s">
        <v>7148</v>
      </c>
      <c r="C2960" s="29" t="s">
        <v>7149</v>
      </c>
      <c r="D2960" s="49" t="s">
        <v>271</v>
      </c>
      <c r="E2960" s="51">
        <v>1</v>
      </c>
      <c r="F2960" s="30">
        <v>41400</v>
      </c>
      <c r="G2960" s="30">
        <f t="shared" ref="G2960:G3022" si="212">ROUND(F2960*1.2,-2)</f>
        <v>49700</v>
      </c>
      <c r="H2960" s="30">
        <f t="shared" ref="H2960:H3022" si="213">ROUND(F2960*1.8,-2)</f>
        <v>74500</v>
      </c>
      <c r="I2960" s="212"/>
      <c r="J2960" s="212"/>
      <c r="K2960" s="212"/>
    </row>
    <row r="2961" spans="1:11" s="106" customFormat="1">
      <c r="A2961" s="36">
        <v>2853</v>
      </c>
      <c r="B2961" s="28" t="s">
        <v>7150</v>
      </c>
      <c r="C2961" s="29" t="s">
        <v>7151</v>
      </c>
      <c r="D2961" s="49" t="s">
        <v>271</v>
      </c>
      <c r="E2961" s="51">
        <v>1</v>
      </c>
      <c r="F2961" s="30">
        <v>158700</v>
      </c>
      <c r="G2961" s="30">
        <f t="shared" si="212"/>
        <v>190400</v>
      </c>
      <c r="H2961" s="30">
        <f t="shared" si="213"/>
        <v>285700</v>
      </c>
      <c r="I2961" s="212"/>
      <c r="J2961" s="212"/>
      <c r="K2961" s="212"/>
    </row>
    <row r="2962" spans="1:11" s="106" customFormat="1">
      <c r="A2962" s="36">
        <v>2854</v>
      </c>
      <c r="B2962" s="28" t="s">
        <v>7152</v>
      </c>
      <c r="C2962" s="29" t="s">
        <v>7153</v>
      </c>
      <c r="D2962" s="49" t="s">
        <v>271</v>
      </c>
      <c r="E2962" s="51">
        <v>1</v>
      </c>
      <c r="F2962" s="30">
        <v>65550</v>
      </c>
      <c r="G2962" s="30">
        <f t="shared" si="212"/>
        <v>78700</v>
      </c>
      <c r="H2962" s="30">
        <f t="shared" si="213"/>
        <v>118000</v>
      </c>
      <c r="I2962" s="212"/>
      <c r="J2962" s="212"/>
      <c r="K2962" s="212"/>
    </row>
    <row r="2963" spans="1:11" s="106" customFormat="1" ht="31">
      <c r="A2963" s="36">
        <v>2855</v>
      </c>
      <c r="B2963" s="28" t="s">
        <v>7154</v>
      </c>
      <c r="C2963" s="29" t="s">
        <v>7155</v>
      </c>
      <c r="D2963" s="49" t="s">
        <v>271</v>
      </c>
      <c r="E2963" s="51">
        <v>1</v>
      </c>
      <c r="F2963" s="30">
        <v>82800</v>
      </c>
      <c r="G2963" s="30">
        <f t="shared" si="212"/>
        <v>99400</v>
      </c>
      <c r="H2963" s="30">
        <f t="shared" si="213"/>
        <v>149000</v>
      </c>
      <c r="I2963" s="212"/>
      <c r="J2963" s="212"/>
      <c r="K2963" s="212"/>
    </row>
    <row r="2964" spans="1:11" s="106" customFormat="1">
      <c r="A2964" s="36">
        <v>2856</v>
      </c>
      <c r="B2964" s="28" t="s">
        <v>7156</v>
      </c>
      <c r="C2964" s="29" t="s">
        <v>7157</v>
      </c>
      <c r="D2964" s="49" t="s">
        <v>271</v>
      </c>
      <c r="E2964" s="51">
        <v>1</v>
      </c>
      <c r="F2964" s="30">
        <v>86250</v>
      </c>
      <c r="G2964" s="30">
        <f t="shared" si="212"/>
        <v>103500</v>
      </c>
      <c r="H2964" s="30">
        <f t="shared" si="213"/>
        <v>155300</v>
      </c>
      <c r="I2964" s="212"/>
      <c r="J2964" s="212"/>
      <c r="K2964" s="212"/>
    </row>
    <row r="2965" spans="1:11" s="106" customFormat="1" ht="31">
      <c r="A2965" s="36">
        <v>2857</v>
      </c>
      <c r="B2965" s="28" t="s">
        <v>7158</v>
      </c>
      <c r="C2965" s="29" t="s">
        <v>7159</v>
      </c>
      <c r="D2965" s="49" t="s">
        <v>271</v>
      </c>
      <c r="E2965" s="51">
        <v>1</v>
      </c>
      <c r="F2965" s="30">
        <v>82800</v>
      </c>
      <c r="G2965" s="30">
        <f t="shared" si="212"/>
        <v>99400</v>
      </c>
      <c r="H2965" s="30">
        <f t="shared" si="213"/>
        <v>149000</v>
      </c>
      <c r="I2965" s="212"/>
      <c r="J2965" s="212"/>
      <c r="K2965" s="212"/>
    </row>
    <row r="2966" spans="1:11" s="106" customFormat="1" ht="31">
      <c r="A2966" s="36">
        <v>2858</v>
      </c>
      <c r="B2966" s="28" t="s">
        <v>7160</v>
      </c>
      <c r="C2966" s="29" t="s">
        <v>7161</v>
      </c>
      <c r="D2966" s="49" t="s">
        <v>271</v>
      </c>
      <c r="E2966" s="51">
        <v>1</v>
      </c>
      <c r="F2966" s="30">
        <v>82800</v>
      </c>
      <c r="G2966" s="30">
        <f t="shared" si="212"/>
        <v>99400</v>
      </c>
      <c r="H2966" s="30">
        <f t="shared" si="213"/>
        <v>149000</v>
      </c>
      <c r="I2966" s="212"/>
      <c r="J2966" s="212"/>
      <c r="K2966" s="212"/>
    </row>
    <row r="2967" spans="1:11" s="106" customFormat="1">
      <c r="A2967" s="36">
        <v>2859</v>
      </c>
      <c r="B2967" s="28" t="s">
        <v>7162</v>
      </c>
      <c r="C2967" s="29" t="s">
        <v>7163</v>
      </c>
      <c r="D2967" s="49" t="s">
        <v>271</v>
      </c>
      <c r="E2967" s="51">
        <v>1</v>
      </c>
      <c r="F2967" s="30">
        <v>37950</v>
      </c>
      <c r="G2967" s="30">
        <f t="shared" si="212"/>
        <v>45500</v>
      </c>
      <c r="H2967" s="30">
        <f t="shared" si="213"/>
        <v>68300</v>
      </c>
      <c r="I2967" s="212"/>
      <c r="J2967" s="212"/>
      <c r="K2967" s="212"/>
    </row>
    <row r="2968" spans="1:11" s="106" customFormat="1">
      <c r="A2968" s="36">
        <v>2860</v>
      </c>
      <c r="B2968" s="28" t="s">
        <v>7164</v>
      </c>
      <c r="C2968" s="29" t="s">
        <v>7165</v>
      </c>
      <c r="D2968" s="49" t="s">
        <v>271</v>
      </c>
      <c r="E2968" s="51">
        <v>1</v>
      </c>
      <c r="F2968" s="30">
        <v>82800</v>
      </c>
      <c r="G2968" s="30">
        <f t="shared" si="212"/>
        <v>99400</v>
      </c>
      <c r="H2968" s="30">
        <f t="shared" si="213"/>
        <v>149000</v>
      </c>
      <c r="I2968" s="212"/>
      <c r="J2968" s="212"/>
      <c r="K2968" s="212"/>
    </row>
    <row r="2969" spans="1:11" s="106" customFormat="1">
      <c r="A2969" s="36">
        <v>2861</v>
      </c>
      <c r="B2969" s="28" t="s">
        <v>7166</v>
      </c>
      <c r="C2969" s="29" t="s">
        <v>7167</v>
      </c>
      <c r="D2969" s="49" t="s">
        <v>271</v>
      </c>
      <c r="E2969" s="51">
        <v>1</v>
      </c>
      <c r="F2969" s="30">
        <v>82800</v>
      </c>
      <c r="G2969" s="30">
        <f t="shared" si="212"/>
        <v>99400</v>
      </c>
      <c r="H2969" s="30">
        <f t="shared" si="213"/>
        <v>149000</v>
      </c>
      <c r="I2969" s="212"/>
      <c r="J2969" s="212"/>
      <c r="K2969" s="212"/>
    </row>
    <row r="2970" spans="1:11" s="106" customFormat="1">
      <c r="A2970" s="36">
        <v>2862</v>
      </c>
      <c r="B2970" s="28" t="s">
        <v>7168</v>
      </c>
      <c r="C2970" s="29" t="s">
        <v>7169</v>
      </c>
      <c r="D2970" s="49" t="s">
        <v>271</v>
      </c>
      <c r="E2970" s="51">
        <v>1</v>
      </c>
      <c r="F2970" s="30">
        <v>82800</v>
      </c>
      <c r="G2970" s="30">
        <f t="shared" si="212"/>
        <v>99400</v>
      </c>
      <c r="H2970" s="30">
        <f t="shared" si="213"/>
        <v>149000</v>
      </c>
      <c r="I2970" s="212"/>
      <c r="J2970" s="212"/>
      <c r="K2970" s="212"/>
    </row>
    <row r="2971" spans="1:11" s="106" customFormat="1">
      <c r="A2971" s="36">
        <v>2863</v>
      </c>
      <c r="B2971" s="28" t="s">
        <v>7170</v>
      </c>
      <c r="C2971" s="29" t="s">
        <v>7171</v>
      </c>
      <c r="D2971" s="49" t="s">
        <v>271</v>
      </c>
      <c r="E2971" s="51">
        <v>1</v>
      </c>
      <c r="F2971" s="30">
        <v>82800</v>
      </c>
      <c r="G2971" s="30">
        <f t="shared" si="212"/>
        <v>99400</v>
      </c>
      <c r="H2971" s="30">
        <f t="shared" si="213"/>
        <v>149000</v>
      </c>
      <c r="I2971" s="212"/>
      <c r="J2971" s="212"/>
      <c r="K2971" s="212"/>
    </row>
    <row r="2972" spans="1:11" s="106" customFormat="1">
      <c r="A2972" s="36">
        <v>2864</v>
      </c>
      <c r="B2972" s="28" t="s">
        <v>7172</v>
      </c>
      <c r="C2972" s="29" t="s">
        <v>7173</v>
      </c>
      <c r="D2972" s="49" t="s">
        <v>271</v>
      </c>
      <c r="E2972" s="51">
        <v>1</v>
      </c>
      <c r="F2972" s="30">
        <v>82800</v>
      </c>
      <c r="G2972" s="30">
        <f t="shared" si="212"/>
        <v>99400</v>
      </c>
      <c r="H2972" s="30">
        <f t="shared" si="213"/>
        <v>149000</v>
      </c>
      <c r="I2972" s="212"/>
      <c r="J2972" s="212"/>
      <c r="K2972" s="212"/>
    </row>
    <row r="2973" spans="1:11" s="106" customFormat="1">
      <c r="A2973" s="36">
        <v>2865</v>
      </c>
      <c r="B2973" s="28" t="s">
        <v>7174</v>
      </c>
      <c r="C2973" s="29" t="s">
        <v>7175</v>
      </c>
      <c r="D2973" s="49" t="s">
        <v>271</v>
      </c>
      <c r="E2973" s="51">
        <v>1</v>
      </c>
      <c r="F2973" s="30">
        <v>82800</v>
      </c>
      <c r="G2973" s="30">
        <f t="shared" si="212"/>
        <v>99400</v>
      </c>
      <c r="H2973" s="30">
        <f t="shared" si="213"/>
        <v>149000</v>
      </c>
      <c r="I2973" s="212"/>
      <c r="J2973" s="212"/>
      <c r="K2973" s="212"/>
    </row>
    <row r="2974" spans="1:11" s="106" customFormat="1">
      <c r="A2974" s="36">
        <v>2866</v>
      </c>
      <c r="B2974" s="28" t="s">
        <v>7176</v>
      </c>
      <c r="C2974" s="29" t="s">
        <v>7177</v>
      </c>
      <c r="D2974" s="49" t="s">
        <v>271</v>
      </c>
      <c r="E2974" s="51">
        <v>1</v>
      </c>
      <c r="F2974" s="30">
        <v>82800</v>
      </c>
      <c r="G2974" s="30">
        <f t="shared" si="212"/>
        <v>99400</v>
      </c>
      <c r="H2974" s="30">
        <f t="shared" si="213"/>
        <v>149000</v>
      </c>
      <c r="I2974" s="212"/>
      <c r="J2974" s="212"/>
      <c r="K2974" s="212"/>
    </row>
    <row r="2975" spans="1:11" s="106" customFormat="1">
      <c r="A2975" s="36">
        <v>2867</v>
      </c>
      <c r="B2975" s="28" t="s">
        <v>7178</v>
      </c>
      <c r="C2975" s="29" t="s">
        <v>7179</v>
      </c>
      <c r="D2975" s="49" t="s">
        <v>271</v>
      </c>
      <c r="E2975" s="51">
        <v>1</v>
      </c>
      <c r="F2975" s="30">
        <v>82800</v>
      </c>
      <c r="G2975" s="30">
        <f t="shared" si="212"/>
        <v>99400</v>
      </c>
      <c r="H2975" s="30">
        <f t="shared" si="213"/>
        <v>149000</v>
      </c>
      <c r="I2975" s="212"/>
      <c r="J2975" s="212"/>
      <c r="K2975" s="212"/>
    </row>
    <row r="2976" spans="1:11" s="106" customFormat="1">
      <c r="A2976" s="36">
        <v>2868</v>
      </c>
      <c r="B2976" s="28" t="s">
        <v>7180</v>
      </c>
      <c r="C2976" s="29" t="s">
        <v>7181</v>
      </c>
      <c r="D2976" s="49" t="s">
        <v>271</v>
      </c>
      <c r="E2976" s="51">
        <v>1</v>
      </c>
      <c r="F2976" s="30">
        <v>82800</v>
      </c>
      <c r="G2976" s="30">
        <f t="shared" si="212"/>
        <v>99400</v>
      </c>
      <c r="H2976" s="30">
        <f t="shared" si="213"/>
        <v>149000</v>
      </c>
      <c r="I2976" s="212"/>
      <c r="J2976" s="212"/>
      <c r="K2976" s="212"/>
    </row>
    <row r="2977" spans="1:11" s="106" customFormat="1">
      <c r="A2977" s="36">
        <v>2869</v>
      </c>
      <c r="B2977" s="28" t="s">
        <v>7182</v>
      </c>
      <c r="C2977" s="29" t="s">
        <v>7183</v>
      </c>
      <c r="D2977" s="49" t="s">
        <v>271</v>
      </c>
      <c r="E2977" s="51">
        <v>1</v>
      </c>
      <c r="F2977" s="30">
        <v>93150</v>
      </c>
      <c r="G2977" s="30">
        <f t="shared" si="212"/>
        <v>111800</v>
      </c>
      <c r="H2977" s="30">
        <f t="shared" si="213"/>
        <v>167700</v>
      </c>
      <c r="I2977" s="212"/>
      <c r="J2977" s="212"/>
      <c r="K2977" s="212"/>
    </row>
    <row r="2978" spans="1:11" s="106" customFormat="1" ht="31">
      <c r="A2978" s="36">
        <v>2870</v>
      </c>
      <c r="B2978" s="28" t="s">
        <v>7184</v>
      </c>
      <c r="C2978" s="29" t="s">
        <v>7185</v>
      </c>
      <c r="D2978" s="49" t="s">
        <v>271</v>
      </c>
      <c r="E2978" s="51">
        <v>1</v>
      </c>
      <c r="F2978" s="30">
        <v>69000</v>
      </c>
      <c r="G2978" s="30">
        <f t="shared" si="212"/>
        <v>82800</v>
      </c>
      <c r="H2978" s="30">
        <f t="shared" si="213"/>
        <v>124200</v>
      </c>
      <c r="I2978" s="212"/>
      <c r="J2978" s="212"/>
      <c r="K2978" s="212"/>
    </row>
    <row r="2979" spans="1:11" s="106" customFormat="1">
      <c r="A2979" s="36">
        <v>2871</v>
      </c>
      <c r="B2979" s="28" t="s">
        <v>7186</v>
      </c>
      <c r="C2979" s="29" t="s">
        <v>7187</v>
      </c>
      <c r="D2979" s="49" t="s">
        <v>271</v>
      </c>
      <c r="E2979" s="51">
        <v>1</v>
      </c>
      <c r="F2979" s="30">
        <v>621000</v>
      </c>
      <c r="G2979" s="30">
        <f t="shared" si="212"/>
        <v>745200</v>
      </c>
      <c r="H2979" s="30">
        <f t="shared" si="213"/>
        <v>1117800</v>
      </c>
      <c r="I2979" s="212"/>
      <c r="J2979" s="212"/>
      <c r="K2979" s="212"/>
    </row>
    <row r="2980" spans="1:11" s="106" customFormat="1">
      <c r="A2980" s="36">
        <v>2872</v>
      </c>
      <c r="B2980" s="28" t="s">
        <v>7188</v>
      </c>
      <c r="C2980" s="29" t="s">
        <v>7189</v>
      </c>
      <c r="D2980" s="49" t="s">
        <v>271</v>
      </c>
      <c r="E2980" s="51">
        <v>1</v>
      </c>
      <c r="F2980" s="30">
        <v>65550</v>
      </c>
      <c r="G2980" s="30">
        <f t="shared" si="212"/>
        <v>78700</v>
      </c>
      <c r="H2980" s="30">
        <f t="shared" si="213"/>
        <v>118000</v>
      </c>
      <c r="I2980" s="212"/>
      <c r="J2980" s="212"/>
      <c r="K2980" s="212"/>
    </row>
    <row r="2981" spans="1:11" s="106" customFormat="1">
      <c r="A2981" s="36">
        <v>2873</v>
      </c>
      <c r="B2981" s="28" t="s">
        <v>7190</v>
      </c>
      <c r="C2981" s="29" t="s">
        <v>7192</v>
      </c>
      <c r="D2981" s="49" t="s">
        <v>271</v>
      </c>
      <c r="E2981" s="51">
        <v>1</v>
      </c>
      <c r="F2981" s="30">
        <v>103499.99999999999</v>
      </c>
      <c r="G2981" s="30">
        <f t="shared" si="212"/>
        <v>124200</v>
      </c>
      <c r="H2981" s="30">
        <f t="shared" si="213"/>
        <v>186300</v>
      </c>
      <c r="I2981" s="212"/>
      <c r="J2981" s="212"/>
      <c r="K2981" s="212"/>
    </row>
    <row r="2982" spans="1:11" s="106" customFormat="1">
      <c r="A2982" s="36">
        <v>2874</v>
      </c>
      <c r="B2982" s="28" t="s">
        <v>7191</v>
      </c>
      <c r="C2982" s="29" t="s">
        <v>7194</v>
      </c>
      <c r="D2982" s="49" t="s">
        <v>271</v>
      </c>
      <c r="E2982" s="51">
        <v>1</v>
      </c>
      <c r="F2982" s="30">
        <v>138000</v>
      </c>
      <c r="G2982" s="30">
        <f t="shared" si="212"/>
        <v>165600</v>
      </c>
      <c r="H2982" s="30">
        <f t="shared" si="213"/>
        <v>248400</v>
      </c>
      <c r="I2982" s="212"/>
      <c r="J2982" s="212"/>
      <c r="K2982" s="212"/>
    </row>
    <row r="2983" spans="1:11" s="106" customFormat="1">
      <c r="A2983" s="36">
        <v>2875</v>
      </c>
      <c r="B2983" s="28" t="s">
        <v>7193</v>
      </c>
      <c r="C2983" s="29" t="s">
        <v>7196</v>
      </c>
      <c r="D2983" s="49" t="s">
        <v>271</v>
      </c>
      <c r="E2983" s="51">
        <v>1</v>
      </c>
      <c r="F2983" s="30">
        <v>206999.99999999997</v>
      </c>
      <c r="G2983" s="30">
        <f t="shared" si="212"/>
        <v>248400</v>
      </c>
      <c r="H2983" s="30">
        <f t="shared" si="213"/>
        <v>372600</v>
      </c>
      <c r="I2983" s="212"/>
      <c r="J2983" s="212"/>
      <c r="K2983" s="212"/>
    </row>
    <row r="2984" spans="1:11" s="106" customFormat="1">
      <c r="A2984" s="36">
        <v>2876</v>
      </c>
      <c r="B2984" s="28" t="s">
        <v>7195</v>
      </c>
      <c r="C2984" s="29" t="s">
        <v>7198</v>
      </c>
      <c r="D2984" s="49" t="s">
        <v>271</v>
      </c>
      <c r="E2984" s="51">
        <v>1</v>
      </c>
      <c r="F2984" s="30">
        <v>158700</v>
      </c>
      <c r="G2984" s="30">
        <f t="shared" si="212"/>
        <v>190400</v>
      </c>
      <c r="H2984" s="30">
        <f t="shared" si="213"/>
        <v>285700</v>
      </c>
      <c r="I2984" s="212"/>
      <c r="J2984" s="212"/>
      <c r="K2984" s="212"/>
    </row>
    <row r="2985" spans="1:11" s="106" customFormat="1">
      <c r="A2985" s="36">
        <v>2877</v>
      </c>
      <c r="B2985" s="28" t="s">
        <v>7197</v>
      </c>
      <c r="C2985" s="29" t="s">
        <v>7200</v>
      </c>
      <c r="D2985" s="49" t="s">
        <v>271</v>
      </c>
      <c r="E2985" s="51">
        <v>1</v>
      </c>
      <c r="F2985" s="30">
        <v>234599.99999999997</v>
      </c>
      <c r="G2985" s="30">
        <f t="shared" si="212"/>
        <v>281500</v>
      </c>
      <c r="H2985" s="30">
        <f t="shared" si="213"/>
        <v>422300</v>
      </c>
      <c r="I2985" s="212"/>
      <c r="J2985" s="212"/>
      <c r="K2985" s="212"/>
    </row>
    <row r="2986" spans="1:11" s="106" customFormat="1">
      <c r="A2986" s="36">
        <v>2878</v>
      </c>
      <c r="B2986" s="28" t="s">
        <v>7199</v>
      </c>
      <c r="C2986" s="29" t="s">
        <v>7202</v>
      </c>
      <c r="D2986" s="49" t="s">
        <v>271</v>
      </c>
      <c r="E2986" s="51">
        <v>1</v>
      </c>
      <c r="F2986" s="30">
        <v>441599.99999999994</v>
      </c>
      <c r="G2986" s="30">
        <f t="shared" si="212"/>
        <v>529900</v>
      </c>
      <c r="H2986" s="30">
        <f t="shared" si="213"/>
        <v>794900</v>
      </c>
      <c r="I2986" s="212"/>
      <c r="J2986" s="212"/>
      <c r="K2986" s="212"/>
    </row>
    <row r="2987" spans="1:11" s="106" customFormat="1">
      <c r="A2987" s="36">
        <v>2879</v>
      </c>
      <c r="B2987" s="28" t="s">
        <v>7201</v>
      </c>
      <c r="C2987" s="29" t="s">
        <v>7204</v>
      </c>
      <c r="D2987" s="49" t="s">
        <v>271</v>
      </c>
      <c r="E2987" s="51">
        <v>1</v>
      </c>
      <c r="F2987" s="30">
        <v>37950</v>
      </c>
      <c r="G2987" s="30">
        <f t="shared" si="212"/>
        <v>45500</v>
      </c>
      <c r="H2987" s="30">
        <f t="shared" si="213"/>
        <v>68300</v>
      </c>
      <c r="I2987" s="212"/>
      <c r="J2987" s="212"/>
      <c r="K2987" s="212"/>
    </row>
    <row r="2988" spans="1:11" s="106" customFormat="1">
      <c r="A2988" s="36">
        <v>2880</v>
      </c>
      <c r="B2988" s="28" t="s">
        <v>7203</v>
      </c>
      <c r="C2988" s="29" t="s">
        <v>7206</v>
      </c>
      <c r="D2988" s="49" t="s">
        <v>271</v>
      </c>
      <c r="E2988" s="51">
        <v>1</v>
      </c>
      <c r="F2988" s="30">
        <v>34500</v>
      </c>
      <c r="G2988" s="30">
        <f t="shared" si="212"/>
        <v>41400</v>
      </c>
      <c r="H2988" s="30">
        <f t="shared" si="213"/>
        <v>62100</v>
      </c>
      <c r="I2988" s="212"/>
      <c r="J2988" s="212"/>
      <c r="K2988" s="212"/>
    </row>
    <row r="2989" spans="1:11" s="106" customFormat="1">
      <c r="A2989" s="36">
        <v>2881</v>
      </c>
      <c r="B2989" s="28" t="s">
        <v>7205</v>
      </c>
      <c r="C2989" s="29" t="s">
        <v>7208</v>
      </c>
      <c r="D2989" s="49" t="s">
        <v>271</v>
      </c>
      <c r="E2989" s="51">
        <v>1</v>
      </c>
      <c r="F2989" s="30">
        <v>55199.999999999993</v>
      </c>
      <c r="G2989" s="30">
        <f t="shared" si="212"/>
        <v>66200</v>
      </c>
      <c r="H2989" s="30">
        <f t="shared" si="213"/>
        <v>99400</v>
      </c>
      <c r="I2989" s="212"/>
      <c r="J2989" s="212"/>
      <c r="K2989" s="212"/>
    </row>
    <row r="2990" spans="1:11" s="106" customFormat="1">
      <c r="A2990" s="36">
        <v>2882</v>
      </c>
      <c r="B2990" s="28" t="s">
        <v>7207</v>
      </c>
      <c r="C2990" s="29" t="s">
        <v>7210</v>
      </c>
      <c r="D2990" s="49" t="s">
        <v>271</v>
      </c>
      <c r="E2990" s="51">
        <v>1</v>
      </c>
      <c r="F2990" s="30">
        <v>189749.99999999997</v>
      </c>
      <c r="G2990" s="30">
        <f t="shared" si="212"/>
        <v>227700</v>
      </c>
      <c r="H2990" s="30">
        <f t="shared" si="213"/>
        <v>341600</v>
      </c>
      <c r="I2990" s="212"/>
      <c r="J2990" s="212"/>
      <c r="K2990" s="212"/>
    </row>
    <row r="2991" spans="1:11" s="106" customFormat="1">
      <c r="A2991" s="36">
        <v>2883</v>
      </c>
      <c r="B2991" s="28" t="s">
        <v>7209</v>
      </c>
      <c r="C2991" s="29" t="s">
        <v>7212</v>
      </c>
      <c r="D2991" s="49" t="s">
        <v>271</v>
      </c>
      <c r="E2991" s="51">
        <v>1</v>
      </c>
      <c r="F2991" s="30">
        <v>69000</v>
      </c>
      <c r="G2991" s="30">
        <f t="shared" si="212"/>
        <v>82800</v>
      </c>
      <c r="H2991" s="30">
        <f t="shared" si="213"/>
        <v>124200</v>
      </c>
      <c r="I2991" s="212"/>
      <c r="J2991" s="212"/>
      <c r="K2991" s="212"/>
    </row>
    <row r="2992" spans="1:11" s="106" customFormat="1">
      <c r="A2992" s="36">
        <v>2884</v>
      </c>
      <c r="B2992" s="28" t="s">
        <v>7211</v>
      </c>
      <c r="C2992" s="29" t="s">
        <v>7214</v>
      </c>
      <c r="D2992" s="49" t="s">
        <v>271</v>
      </c>
      <c r="E2992" s="51">
        <v>1</v>
      </c>
      <c r="F2992" s="30">
        <v>79350</v>
      </c>
      <c r="G2992" s="30">
        <f t="shared" si="212"/>
        <v>95200</v>
      </c>
      <c r="H2992" s="30">
        <f t="shared" si="213"/>
        <v>142800</v>
      </c>
      <c r="I2992" s="212"/>
      <c r="J2992" s="212"/>
      <c r="K2992" s="212"/>
    </row>
    <row r="2993" spans="1:11" s="106" customFormat="1">
      <c r="A2993" s="36">
        <v>2885</v>
      </c>
      <c r="B2993" s="28" t="s">
        <v>7213</v>
      </c>
      <c r="C2993" s="29" t="s">
        <v>7216</v>
      </c>
      <c r="D2993" s="49" t="s">
        <v>271</v>
      </c>
      <c r="E2993" s="51">
        <v>1</v>
      </c>
      <c r="F2993" s="30">
        <v>83490</v>
      </c>
      <c r="G2993" s="30">
        <f t="shared" si="212"/>
        <v>100200</v>
      </c>
      <c r="H2993" s="30">
        <f t="shared" si="213"/>
        <v>150300</v>
      </c>
      <c r="I2993" s="212"/>
      <c r="J2993" s="212"/>
      <c r="K2993" s="212"/>
    </row>
    <row r="2994" spans="1:11" s="106" customFormat="1" ht="31">
      <c r="A2994" s="36">
        <v>2886</v>
      </c>
      <c r="B2994" s="28" t="s">
        <v>7215</v>
      </c>
      <c r="C2994" s="29" t="s">
        <v>7218</v>
      </c>
      <c r="D2994" s="49" t="s">
        <v>271</v>
      </c>
      <c r="E2994" s="51">
        <v>1</v>
      </c>
      <c r="F2994" s="30">
        <v>80730</v>
      </c>
      <c r="G2994" s="30">
        <f t="shared" si="212"/>
        <v>96900</v>
      </c>
      <c r="H2994" s="30">
        <f t="shared" si="213"/>
        <v>145300</v>
      </c>
      <c r="I2994" s="212"/>
      <c r="J2994" s="212"/>
      <c r="K2994" s="212"/>
    </row>
    <row r="2995" spans="1:11" s="106" customFormat="1">
      <c r="A2995" s="36">
        <v>2887</v>
      </c>
      <c r="B2995" s="28" t="s">
        <v>7217</v>
      </c>
      <c r="C2995" s="29" t="s">
        <v>7220</v>
      </c>
      <c r="D2995" s="49" t="s">
        <v>271</v>
      </c>
      <c r="E2995" s="51">
        <v>1</v>
      </c>
      <c r="F2995" s="30">
        <v>120749.99999999999</v>
      </c>
      <c r="G2995" s="30">
        <f t="shared" si="212"/>
        <v>144900</v>
      </c>
      <c r="H2995" s="30">
        <f t="shared" si="213"/>
        <v>217400</v>
      </c>
      <c r="I2995" s="212"/>
      <c r="J2995" s="212"/>
      <c r="K2995" s="212"/>
    </row>
    <row r="2996" spans="1:11" s="106" customFormat="1">
      <c r="A2996" s="36">
        <v>2888</v>
      </c>
      <c r="B2996" s="28" t="s">
        <v>7219</v>
      </c>
      <c r="C2996" s="29" t="s">
        <v>7222</v>
      </c>
      <c r="D2996" s="49" t="s">
        <v>271</v>
      </c>
      <c r="E2996" s="51">
        <v>1</v>
      </c>
      <c r="F2996" s="30">
        <v>120749.99999999999</v>
      </c>
      <c r="G2996" s="30">
        <f t="shared" si="212"/>
        <v>144900</v>
      </c>
      <c r="H2996" s="30">
        <f t="shared" si="213"/>
        <v>217400</v>
      </c>
      <c r="I2996" s="212"/>
      <c r="J2996" s="212"/>
      <c r="K2996" s="212"/>
    </row>
    <row r="2997" spans="1:11" s="106" customFormat="1">
      <c r="A2997" s="36">
        <v>2889</v>
      </c>
      <c r="B2997" s="28" t="s">
        <v>7221</v>
      </c>
      <c r="C2997" s="29" t="s">
        <v>7224</v>
      </c>
      <c r="D2997" s="49" t="s">
        <v>271</v>
      </c>
      <c r="E2997" s="51">
        <v>1</v>
      </c>
      <c r="F2997" s="30">
        <v>80730</v>
      </c>
      <c r="G2997" s="30">
        <f t="shared" si="212"/>
        <v>96900</v>
      </c>
      <c r="H2997" s="30">
        <f t="shared" si="213"/>
        <v>145300</v>
      </c>
      <c r="I2997" s="212"/>
      <c r="J2997" s="212"/>
      <c r="K2997" s="212"/>
    </row>
    <row r="2998" spans="1:11" s="106" customFormat="1" ht="31">
      <c r="A2998" s="36">
        <v>2890</v>
      </c>
      <c r="B2998" s="28" t="s">
        <v>7223</v>
      </c>
      <c r="C2998" s="29" t="s">
        <v>7226</v>
      </c>
      <c r="D2998" s="49" t="s">
        <v>271</v>
      </c>
      <c r="E2998" s="51">
        <v>1</v>
      </c>
      <c r="F2998" s="30">
        <v>82800</v>
      </c>
      <c r="G2998" s="30">
        <f t="shared" si="212"/>
        <v>99400</v>
      </c>
      <c r="H2998" s="30">
        <f t="shared" si="213"/>
        <v>149000</v>
      </c>
      <c r="I2998" s="212"/>
      <c r="J2998" s="212"/>
      <c r="K2998" s="212"/>
    </row>
    <row r="2999" spans="1:11" s="106" customFormat="1" ht="31">
      <c r="A2999" s="36">
        <v>2891</v>
      </c>
      <c r="B2999" s="28" t="s">
        <v>7225</v>
      </c>
      <c r="C2999" s="29" t="s">
        <v>7228</v>
      </c>
      <c r="D2999" s="49" t="s">
        <v>271</v>
      </c>
      <c r="E2999" s="51">
        <v>1</v>
      </c>
      <c r="F2999" s="30">
        <v>82800</v>
      </c>
      <c r="G2999" s="30">
        <f t="shared" si="212"/>
        <v>99400</v>
      </c>
      <c r="H2999" s="30">
        <f t="shared" si="213"/>
        <v>149000</v>
      </c>
      <c r="I2999" s="212"/>
      <c r="J2999" s="212"/>
      <c r="K2999" s="212"/>
    </row>
    <row r="3000" spans="1:11" s="106" customFormat="1" ht="31">
      <c r="A3000" s="36">
        <v>2892</v>
      </c>
      <c r="B3000" s="28" t="s">
        <v>7227</v>
      </c>
      <c r="C3000" s="29" t="s">
        <v>7230</v>
      </c>
      <c r="D3000" s="49" t="s">
        <v>271</v>
      </c>
      <c r="E3000" s="51">
        <v>1</v>
      </c>
      <c r="F3000" s="30">
        <v>241499.99999999997</v>
      </c>
      <c r="G3000" s="30">
        <f t="shared" si="212"/>
        <v>289800</v>
      </c>
      <c r="H3000" s="30">
        <f t="shared" si="213"/>
        <v>434700</v>
      </c>
      <c r="I3000" s="212"/>
      <c r="J3000" s="212"/>
      <c r="K3000" s="212"/>
    </row>
    <row r="3001" spans="1:11" s="106" customFormat="1" ht="31">
      <c r="A3001" s="36">
        <v>2893</v>
      </c>
      <c r="B3001" s="28" t="s">
        <v>7229</v>
      </c>
      <c r="C3001" s="29" t="s">
        <v>7232</v>
      </c>
      <c r="D3001" s="49" t="s">
        <v>271</v>
      </c>
      <c r="E3001" s="51">
        <v>1</v>
      </c>
      <c r="F3001" s="30">
        <v>48299.999999999993</v>
      </c>
      <c r="G3001" s="30">
        <f t="shared" si="212"/>
        <v>58000</v>
      </c>
      <c r="H3001" s="30">
        <f t="shared" si="213"/>
        <v>86900</v>
      </c>
      <c r="I3001" s="212"/>
      <c r="J3001" s="212"/>
      <c r="K3001" s="212"/>
    </row>
    <row r="3002" spans="1:11" s="106" customFormat="1" ht="31">
      <c r="A3002" s="36">
        <v>2894</v>
      </c>
      <c r="B3002" s="28" t="s">
        <v>7231</v>
      </c>
      <c r="C3002" s="29" t="s">
        <v>7234</v>
      </c>
      <c r="D3002" s="49" t="s">
        <v>271</v>
      </c>
      <c r="E3002" s="51">
        <v>1</v>
      </c>
      <c r="F3002" s="30">
        <v>82800</v>
      </c>
      <c r="G3002" s="30">
        <f t="shared" si="212"/>
        <v>99400</v>
      </c>
      <c r="H3002" s="30">
        <f t="shared" si="213"/>
        <v>149000</v>
      </c>
      <c r="I3002" s="212"/>
      <c r="J3002" s="212"/>
      <c r="K3002" s="212"/>
    </row>
    <row r="3003" spans="1:11" s="106" customFormat="1">
      <c r="A3003" s="36">
        <v>2895</v>
      </c>
      <c r="B3003" s="28" t="s">
        <v>7233</v>
      </c>
      <c r="C3003" s="29" t="s">
        <v>7236</v>
      </c>
      <c r="D3003" s="49" t="s">
        <v>271</v>
      </c>
      <c r="E3003" s="51">
        <v>1</v>
      </c>
      <c r="F3003" s="30">
        <v>120749.99999999999</v>
      </c>
      <c r="G3003" s="30">
        <f t="shared" si="212"/>
        <v>144900</v>
      </c>
      <c r="H3003" s="30">
        <f t="shared" si="213"/>
        <v>217400</v>
      </c>
      <c r="I3003" s="212"/>
      <c r="J3003" s="212"/>
      <c r="K3003" s="212"/>
    </row>
    <row r="3004" spans="1:11" s="106" customFormat="1">
      <c r="A3004" s="36">
        <v>2896</v>
      </c>
      <c r="B3004" s="28" t="s">
        <v>7235</v>
      </c>
      <c r="C3004" s="29" t="s">
        <v>7238</v>
      </c>
      <c r="D3004" s="49" t="s">
        <v>271</v>
      </c>
      <c r="E3004" s="51">
        <v>1</v>
      </c>
      <c r="F3004" s="30">
        <v>351900</v>
      </c>
      <c r="G3004" s="30">
        <f t="shared" si="212"/>
        <v>422300</v>
      </c>
      <c r="H3004" s="30">
        <f t="shared" si="213"/>
        <v>633400</v>
      </c>
      <c r="I3004" s="212"/>
      <c r="J3004" s="212"/>
      <c r="K3004" s="212"/>
    </row>
    <row r="3005" spans="1:11" s="106" customFormat="1">
      <c r="A3005" s="36">
        <v>2897</v>
      </c>
      <c r="B3005" s="28" t="s">
        <v>7237</v>
      </c>
      <c r="C3005" s="29" t="s">
        <v>7240</v>
      </c>
      <c r="D3005" s="49" t="s">
        <v>271</v>
      </c>
      <c r="E3005" s="51">
        <v>1</v>
      </c>
      <c r="F3005" s="30">
        <v>62099.999999999993</v>
      </c>
      <c r="G3005" s="30">
        <f t="shared" si="212"/>
        <v>74500</v>
      </c>
      <c r="H3005" s="30">
        <f t="shared" si="213"/>
        <v>111800</v>
      </c>
      <c r="I3005" s="212"/>
      <c r="J3005" s="212"/>
      <c r="K3005" s="212"/>
    </row>
    <row r="3006" spans="1:11" s="106" customFormat="1">
      <c r="A3006" s="36">
        <v>2898</v>
      </c>
      <c r="B3006" s="28" t="s">
        <v>7239</v>
      </c>
      <c r="C3006" s="29" t="s">
        <v>7242</v>
      </c>
      <c r="D3006" s="49" t="s">
        <v>271</v>
      </c>
      <c r="E3006" s="51">
        <v>1</v>
      </c>
      <c r="F3006" s="30">
        <v>476099.99999999994</v>
      </c>
      <c r="G3006" s="30">
        <f t="shared" si="212"/>
        <v>571300</v>
      </c>
      <c r="H3006" s="30">
        <f t="shared" si="213"/>
        <v>857000</v>
      </c>
      <c r="I3006" s="212"/>
      <c r="J3006" s="212"/>
      <c r="K3006" s="212"/>
    </row>
    <row r="3007" spans="1:11" s="106" customFormat="1" ht="31">
      <c r="A3007" s="36">
        <v>2899</v>
      </c>
      <c r="B3007" s="28" t="s">
        <v>7241</v>
      </c>
      <c r="C3007" s="29" t="s">
        <v>7244</v>
      </c>
      <c r="D3007" s="49" t="s">
        <v>271</v>
      </c>
      <c r="E3007" s="51">
        <v>1</v>
      </c>
      <c r="F3007" s="30">
        <v>448499.99999999994</v>
      </c>
      <c r="G3007" s="30">
        <f t="shared" si="212"/>
        <v>538200</v>
      </c>
      <c r="H3007" s="30">
        <f t="shared" si="213"/>
        <v>807300</v>
      </c>
      <c r="I3007" s="212"/>
      <c r="J3007" s="212"/>
      <c r="K3007" s="212"/>
    </row>
    <row r="3008" spans="1:11" s="106" customFormat="1" ht="31">
      <c r="A3008" s="36">
        <v>2900</v>
      </c>
      <c r="B3008" s="28" t="s">
        <v>7243</v>
      </c>
      <c r="C3008" s="29" t="s">
        <v>7246</v>
      </c>
      <c r="D3008" s="49" t="s">
        <v>271</v>
      </c>
      <c r="E3008" s="51">
        <v>1</v>
      </c>
      <c r="F3008" s="30">
        <v>27599.999999999996</v>
      </c>
      <c r="G3008" s="30">
        <f t="shared" si="212"/>
        <v>33100</v>
      </c>
      <c r="H3008" s="30">
        <f t="shared" si="213"/>
        <v>49700</v>
      </c>
      <c r="I3008" s="212"/>
      <c r="J3008" s="212"/>
      <c r="K3008" s="212"/>
    </row>
    <row r="3009" spans="1:11" s="106" customFormat="1">
      <c r="A3009" s="36">
        <v>2901</v>
      </c>
      <c r="B3009" s="28" t="s">
        <v>7245</v>
      </c>
      <c r="C3009" s="29" t="s">
        <v>7248</v>
      </c>
      <c r="D3009" s="49" t="s">
        <v>271</v>
      </c>
      <c r="E3009" s="51">
        <v>1</v>
      </c>
      <c r="F3009" s="30">
        <v>27599.999999999996</v>
      </c>
      <c r="G3009" s="30">
        <f t="shared" si="212"/>
        <v>33100</v>
      </c>
      <c r="H3009" s="30">
        <f t="shared" si="213"/>
        <v>49700</v>
      </c>
      <c r="I3009" s="212"/>
      <c r="J3009" s="212"/>
      <c r="K3009" s="212"/>
    </row>
    <row r="3010" spans="1:11" s="106" customFormat="1">
      <c r="A3010" s="36">
        <v>2902</v>
      </c>
      <c r="B3010" s="28" t="s">
        <v>7247</v>
      </c>
      <c r="C3010" s="29" t="s">
        <v>7250</v>
      </c>
      <c r="D3010" s="49" t="s">
        <v>271</v>
      </c>
      <c r="E3010" s="51">
        <v>1</v>
      </c>
      <c r="F3010" s="30">
        <v>60029.999999999993</v>
      </c>
      <c r="G3010" s="30">
        <f t="shared" si="212"/>
        <v>72000</v>
      </c>
      <c r="H3010" s="30">
        <f t="shared" si="213"/>
        <v>108100</v>
      </c>
      <c r="I3010" s="212"/>
      <c r="J3010" s="212"/>
      <c r="K3010" s="212"/>
    </row>
    <row r="3011" spans="1:11" s="106" customFormat="1">
      <c r="A3011" s="36">
        <v>2903</v>
      </c>
      <c r="B3011" s="28" t="s">
        <v>7249</v>
      </c>
      <c r="C3011" s="29" t="s">
        <v>7252</v>
      </c>
      <c r="D3011" s="49" t="s">
        <v>271</v>
      </c>
      <c r="E3011" s="51">
        <v>1</v>
      </c>
      <c r="F3011" s="30">
        <v>58649.999999999993</v>
      </c>
      <c r="G3011" s="30">
        <f t="shared" si="212"/>
        <v>70400</v>
      </c>
      <c r="H3011" s="30">
        <f t="shared" si="213"/>
        <v>105600</v>
      </c>
      <c r="I3011" s="212"/>
      <c r="J3011" s="212"/>
      <c r="K3011" s="212"/>
    </row>
    <row r="3012" spans="1:11" s="106" customFormat="1" ht="31">
      <c r="A3012" s="36">
        <v>2904</v>
      </c>
      <c r="B3012" s="28" t="s">
        <v>7251</v>
      </c>
      <c r="C3012" s="29" t="s">
        <v>7254</v>
      </c>
      <c r="D3012" s="49" t="s">
        <v>271</v>
      </c>
      <c r="E3012" s="51">
        <v>1</v>
      </c>
      <c r="F3012" s="30">
        <v>42780</v>
      </c>
      <c r="G3012" s="30">
        <f t="shared" si="212"/>
        <v>51300</v>
      </c>
      <c r="H3012" s="30">
        <f t="shared" si="213"/>
        <v>77000</v>
      </c>
      <c r="I3012" s="212"/>
      <c r="J3012" s="212"/>
      <c r="K3012" s="212"/>
    </row>
    <row r="3013" spans="1:11" s="106" customFormat="1" ht="31">
      <c r="A3013" s="36">
        <v>2905</v>
      </c>
      <c r="B3013" s="28" t="s">
        <v>7253</v>
      </c>
      <c r="C3013" s="29" t="s">
        <v>7256</v>
      </c>
      <c r="D3013" s="49" t="s">
        <v>271</v>
      </c>
      <c r="E3013" s="51">
        <v>1</v>
      </c>
      <c r="F3013" s="30">
        <v>20700</v>
      </c>
      <c r="G3013" s="30">
        <f t="shared" si="212"/>
        <v>24800</v>
      </c>
      <c r="H3013" s="30">
        <f t="shared" si="213"/>
        <v>37300</v>
      </c>
      <c r="I3013" s="212"/>
      <c r="J3013" s="212"/>
      <c r="K3013" s="212"/>
    </row>
    <row r="3014" spans="1:11" s="106" customFormat="1">
      <c r="A3014" s="36">
        <v>2906</v>
      </c>
      <c r="B3014" s="28" t="s">
        <v>7255</v>
      </c>
      <c r="C3014" s="29" t="s">
        <v>7258</v>
      </c>
      <c r="D3014" s="49" t="s">
        <v>271</v>
      </c>
      <c r="E3014" s="51">
        <v>1</v>
      </c>
      <c r="F3014" s="30">
        <v>41400</v>
      </c>
      <c r="G3014" s="30">
        <f t="shared" si="212"/>
        <v>49700</v>
      </c>
      <c r="H3014" s="30">
        <f t="shared" si="213"/>
        <v>74500</v>
      </c>
      <c r="I3014" s="212"/>
      <c r="J3014" s="212"/>
      <c r="K3014" s="212"/>
    </row>
    <row r="3015" spans="1:11" s="106" customFormat="1" ht="31">
      <c r="A3015" s="36">
        <v>2907</v>
      </c>
      <c r="B3015" s="28" t="s">
        <v>7257</v>
      </c>
      <c r="C3015" s="29" t="s">
        <v>7260</v>
      </c>
      <c r="D3015" s="49" t="s">
        <v>271</v>
      </c>
      <c r="E3015" s="51">
        <v>1</v>
      </c>
      <c r="F3015" s="30">
        <v>89700</v>
      </c>
      <c r="G3015" s="30">
        <f t="shared" si="212"/>
        <v>107600</v>
      </c>
      <c r="H3015" s="30">
        <f t="shared" si="213"/>
        <v>161500</v>
      </c>
      <c r="I3015" s="212"/>
      <c r="J3015" s="212"/>
      <c r="K3015" s="212"/>
    </row>
    <row r="3016" spans="1:11" s="106" customFormat="1">
      <c r="A3016" s="36">
        <v>2908</v>
      </c>
      <c r="B3016" s="28" t="s">
        <v>7259</v>
      </c>
      <c r="C3016" s="29" t="s">
        <v>7262</v>
      </c>
      <c r="D3016" s="49" t="s">
        <v>271</v>
      </c>
      <c r="E3016" s="51">
        <v>1</v>
      </c>
      <c r="F3016" s="30">
        <v>82800</v>
      </c>
      <c r="G3016" s="30">
        <f t="shared" si="212"/>
        <v>99400</v>
      </c>
      <c r="H3016" s="30">
        <f t="shared" si="213"/>
        <v>149000</v>
      </c>
      <c r="I3016" s="212"/>
      <c r="J3016" s="212"/>
      <c r="K3016" s="212"/>
    </row>
    <row r="3017" spans="1:11" s="106" customFormat="1">
      <c r="A3017" s="36">
        <v>2909</v>
      </c>
      <c r="B3017" s="28" t="s">
        <v>7261</v>
      </c>
      <c r="C3017" s="29" t="s">
        <v>7264</v>
      </c>
      <c r="D3017" s="49" t="s">
        <v>271</v>
      </c>
      <c r="E3017" s="51">
        <v>1</v>
      </c>
      <c r="F3017" s="30">
        <v>276000</v>
      </c>
      <c r="G3017" s="30">
        <f t="shared" si="212"/>
        <v>331200</v>
      </c>
      <c r="H3017" s="30">
        <f t="shared" si="213"/>
        <v>496800</v>
      </c>
      <c r="I3017" s="212"/>
      <c r="J3017" s="212"/>
      <c r="K3017" s="212"/>
    </row>
    <row r="3018" spans="1:11" s="106" customFormat="1">
      <c r="A3018" s="36">
        <v>2910</v>
      </c>
      <c r="B3018" s="28" t="s">
        <v>7263</v>
      </c>
      <c r="C3018" s="29" t="s">
        <v>7266</v>
      </c>
      <c r="D3018" s="49" t="s">
        <v>271</v>
      </c>
      <c r="E3018" s="51">
        <v>1</v>
      </c>
      <c r="F3018" s="30">
        <v>206999.99999999997</v>
      </c>
      <c r="G3018" s="30">
        <f t="shared" si="212"/>
        <v>248400</v>
      </c>
      <c r="H3018" s="30">
        <f t="shared" si="213"/>
        <v>372600</v>
      </c>
      <c r="I3018" s="212"/>
      <c r="J3018" s="212"/>
      <c r="K3018" s="212"/>
    </row>
    <row r="3019" spans="1:11" s="106" customFormat="1">
      <c r="A3019" s="36">
        <v>2911</v>
      </c>
      <c r="B3019" s="28" t="s">
        <v>7265</v>
      </c>
      <c r="C3019" s="29" t="s">
        <v>7268</v>
      </c>
      <c r="D3019" s="49" t="s">
        <v>271</v>
      </c>
      <c r="E3019" s="51">
        <v>1</v>
      </c>
      <c r="F3019" s="30">
        <v>48299.999999999993</v>
      </c>
      <c r="G3019" s="30">
        <f t="shared" si="212"/>
        <v>58000</v>
      </c>
      <c r="H3019" s="30">
        <f t="shared" si="213"/>
        <v>86900</v>
      </c>
      <c r="I3019" s="212"/>
      <c r="J3019" s="212"/>
      <c r="K3019" s="212"/>
    </row>
    <row r="3020" spans="1:11" s="106" customFormat="1">
      <c r="A3020" s="36">
        <v>2912</v>
      </c>
      <c r="B3020" s="28" t="s">
        <v>7267</v>
      </c>
      <c r="C3020" s="29" t="s">
        <v>7270</v>
      </c>
      <c r="D3020" s="49" t="s">
        <v>271</v>
      </c>
      <c r="E3020" s="51">
        <v>1</v>
      </c>
      <c r="F3020" s="30">
        <v>6899.9999999999991</v>
      </c>
      <c r="G3020" s="30">
        <f t="shared" si="212"/>
        <v>8300</v>
      </c>
      <c r="H3020" s="30">
        <f t="shared" si="213"/>
        <v>12400</v>
      </c>
      <c r="I3020" s="212"/>
      <c r="J3020" s="212"/>
      <c r="K3020" s="212"/>
    </row>
    <row r="3021" spans="1:11" s="106" customFormat="1" ht="31">
      <c r="A3021" s="36">
        <v>2913</v>
      </c>
      <c r="B3021" s="28" t="s">
        <v>7269</v>
      </c>
      <c r="C3021" s="29" t="s">
        <v>7272</v>
      </c>
      <c r="D3021" s="49" t="s">
        <v>271</v>
      </c>
      <c r="E3021" s="51">
        <v>1</v>
      </c>
      <c r="F3021" s="30">
        <v>48299.999999999993</v>
      </c>
      <c r="G3021" s="30">
        <f t="shared" si="212"/>
        <v>58000</v>
      </c>
      <c r="H3021" s="30">
        <f t="shared" si="213"/>
        <v>86900</v>
      </c>
      <c r="I3021" s="212"/>
      <c r="J3021" s="212"/>
      <c r="K3021" s="212"/>
    </row>
    <row r="3022" spans="1:11" s="106" customFormat="1" ht="31">
      <c r="A3022" s="36">
        <v>2914</v>
      </c>
      <c r="B3022" s="28" t="s">
        <v>7271</v>
      </c>
      <c r="C3022" s="29" t="s">
        <v>7274</v>
      </c>
      <c r="D3022" s="49" t="s">
        <v>271</v>
      </c>
      <c r="E3022" s="51">
        <v>1</v>
      </c>
      <c r="F3022" s="30">
        <v>24149.999999999996</v>
      </c>
      <c r="G3022" s="30">
        <f t="shared" si="212"/>
        <v>29000</v>
      </c>
      <c r="H3022" s="30">
        <f t="shared" si="213"/>
        <v>43500</v>
      </c>
      <c r="I3022" s="212"/>
      <c r="J3022" s="212"/>
      <c r="K3022" s="212"/>
    </row>
    <row r="3023" spans="1:11" s="106" customFormat="1">
      <c r="A3023" s="36">
        <v>2915</v>
      </c>
      <c r="B3023" s="28" t="s">
        <v>7273</v>
      </c>
      <c r="C3023" s="29" t="s">
        <v>7276</v>
      </c>
      <c r="D3023" s="49" t="s">
        <v>271</v>
      </c>
      <c r="E3023" s="51">
        <v>1</v>
      </c>
      <c r="F3023" s="30">
        <v>62099.999999999993</v>
      </c>
      <c r="G3023" s="30">
        <f t="shared" ref="G3023:G3086" si="214">ROUND(F3023*1.2,-2)</f>
        <v>74500</v>
      </c>
      <c r="H3023" s="30">
        <f t="shared" ref="H3023:H3086" si="215">ROUND(F3023*1.8,-2)</f>
        <v>111800</v>
      </c>
      <c r="I3023" s="212"/>
      <c r="J3023" s="212"/>
      <c r="K3023" s="212"/>
    </row>
    <row r="3024" spans="1:11" s="106" customFormat="1">
      <c r="A3024" s="36">
        <v>2916</v>
      </c>
      <c r="B3024" s="28" t="s">
        <v>7275</v>
      </c>
      <c r="C3024" s="29" t="s">
        <v>7278</v>
      </c>
      <c r="D3024" s="49" t="s">
        <v>271</v>
      </c>
      <c r="E3024" s="51">
        <v>1</v>
      </c>
      <c r="F3024" s="30">
        <v>48299.999999999993</v>
      </c>
      <c r="G3024" s="30">
        <f t="shared" si="214"/>
        <v>58000</v>
      </c>
      <c r="H3024" s="30">
        <f t="shared" si="215"/>
        <v>86900</v>
      </c>
      <c r="I3024" s="212"/>
      <c r="J3024" s="212"/>
      <c r="K3024" s="212"/>
    </row>
    <row r="3025" spans="1:11" s="106" customFormat="1">
      <c r="A3025" s="36">
        <v>2917</v>
      </c>
      <c r="B3025" s="28" t="s">
        <v>7277</v>
      </c>
      <c r="C3025" s="29" t="s">
        <v>7280</v>
      </c>
      <c r="D3025" s="49" t="s">
        <v>271</v>
      </c>
      <c r="E3025" s="51">
        <v>1</v>
      </c>
      <c r="F3025" s="30">
        <v>48299.999999999993</v>
      </c>
      <c r="G3025" s="30">
        <f t="shared" si="214"/>
        <v>58000</v>
      </c>
      <c r="H3025" s="30">
        <f t="shared" si="215"/>
        <v>86900</v>
      </c>
      <c r="I3025" s="212"/>
      <c r="J3025" s="212"/>
      <c r="K3025" s="212"/>
    </row>
    <row r="3026" spans="1:11" s="106" customFormat="1">
      <c r="A3026" s="36">
        <v>2918</v>
      </c>
      <c r="B3026" s="28" t="s">
        <v>7279</v>
      </c>
      <c r="C3026" s="29" t="s">
        <v>7282</v>
      </c>
      <c r="D3026" s="49" t="s">
        <v>271</v>
      </c>
      <c r="E3026" s="51">
        <v>1</v>
      </c>
      <c r="F3026" s="30">
        <v>48299.999999999993</v>
      </c>
      <c r="G3026" s="30">
        <f t="shared" si="214"/>
        <v>58000</v>
      </c>
      <c r="H3026" s="30">
        <f t="shared" si="215"/>
        <v>86900</v>
      </c>
      <c r="I3026" s="212"/>
      <c r="J3026" s="212"/>
      <c r="K3026" s="212"/>
    </row>
    <row r="3027" spans="1:11" s="106" customFormat="1">
      <c r="A3027" s="36">
        <v>2919</v>
      </c>
      <c r="B3027" s="28" t="s">
        <v>7281</v>
      </c>
      <c r="C3027" s="29" t="s">
        <v>7284</v>
      </c>
      <c r="D3027" s="49" t="s">
        <v>271</v>
      </c>
      <c r="E3027" s="51">
        <v>1</v>
      </c>
      <c r="F3027" s="30">
        <v>48299.999999999993</v>
      </c>
      <c r="G3027" s="30">
        <f t="shared" si="214"/>
        <v>58000</v>
      </c>
      <c r="H3027" s="30">
        <f t="shared" si="215"/>
        <v>86900</v>
      </c>
      <c r="I3027" s="212"/>
      <c r="J3027" s="212"/>
      <c r="K3027" s="212"/>
    </row>
    <row r="3028" spans="1:11" s="106" customFormat="1">
      <c r="A3028" s="36">
        <v>2920</v>
      </c>
      <c r="B3028" s="28" t="s">
        <v>7283</v>
      </c>
      <c r="C3028" s="29" t="s">
        <v>7286</v>
      </c>
      <c r="D3028" s="49" t="s">
        <v>271</v>
      </c>
      <c r="E3028" s="51">
        <v>1</v>
      </c>
      <c r="F3028" s="30">
        <v>17250</v>
      </c>
      <c r="G3028" s="30">
        <f t="shared" si="214"/>
        <v>20700</v>
      </c>
      <c r="H3028" s="30">
        <f t="shared" si="215"/>
        <v>31100</v>
      </c>
      <c r="I3028" s="212"/>
      <c r="J3028" s="212"/>
      <c r="K3028" s="212"/>
    </row>
    <row r="3029" spans="1:11" s="106" customFormat="1" ht="31">
      <c r="A3029" s="36">
        <v>2921</v>
      </c>
      <c r="B3029" s="28" t="s">
        <v>7285</v>
      </c>
      <c r="C3029" s="29" t="s">
        <v>7288</v>
      </c>
      <c r="D3029" s="49" t="s">
        <v>271</v>
      </c>
      <c r="E3029" s="51">
        <v>1</v>
      </c>
      <c r="F3029" s="30">
        <v>48299.999999999993</v>
      </c>
      <c r="G3029" s="30">
        <f t="shared" si="214"/>
        <v>58000</v>
      </c>
      <c r="H3029" s="30">
        <f t="shared" si="215"/>
        <v>86900</v>
      </c>
      <c r="I3029" s="212"/>
      <c r="J3029" s="212"/>
      <c r="K3029" s="212"/>
    </row>
    <row r="3030" spans="1:11" s="106" customFormat="1">
      <c r="A3030" s="36">
        <v>2922</v>
      </c>
      <c r="B3030" s="28" t="s">
        <v>7287</v>
      </c>
      <c r="C3030" s="29" t="s">
        <v>7290</v>
      </c>
      <c r="D3030" s="49" t="s">
        <v>271</v>
      </c>
      <c r="E3030" s="51">
        <v>1</v>
      </c>
      <c r="F3030" s="30">
        <v>62099.999999999993</v>
      </c>
      <c r="G3030" s="30">
        <f t="shared" si="214"/>
        <v>74500</v>
      </c>
      <c r="H3030" s="30">
        <f t="shared" si="215"/>
        <v>111800</v>
      </c>
      <c r="I3030" s="212"/>
      <c r="J3030" s="212"/>
      <c r="K3030" s="212"/>
    </row>
    <row r="3031" spans="1:11" s="106" customFormat="1">
      <c r="A3031" s="36">
        <v>2923</v>
      </c>
      <c r="B3031" s="28" t="s">
        <v>7289</v>
      </c>
      <c r="C3031" s="29" t="s">
        <v>7292</v>
      </c>
      <c r="D3031" s="49" t="s">
        <v>271</v>
      </c>
      <c r="E3031" s="51">
        <v>1</v>
      </c>
      <c r="F3031" s="30">
        <v>172500</v>
      </c>
      <c r="G3031" s="30">
        <f t="shared" si="214"/>
        <v>207000</v>
      </c>
      <c r="H3031" s="30">
        <f t="shared" si="215"/>
        <v>310500</v>
      </c>
      <c r="I3031" s="212"/>
      <c r="J3031" s="212"/>
      <c r="K3031" s="212"/>
    </row>
    <row r="3032" spans="1:11" s="106" customFormat="1">
      <c r="A3032" s="36">
        <v>2924</v>
      </c>
      <c r="B3032" s="28" t="s">
        <v>7291</v>
      </c>
      <c r="C3032" s="29" t="s">
        <v>7294</v>
      </c>
      <c r="D3032" s="49" t="s">
        <v>271</v>
      </c>
      <c r="E3032" s="51">
        <v>1</v>
      </c>
      <c r="F3032" s="30">
        <v>48299.999999999993</v>
      </c>
      <c r="G3032" s="30">
        <f t="shared" si="214"/>
        <v>58000</v>
      </c>
      <c r="H3032" s="30">
        <f t="shared" si="215"/>
        <v>86900</v>
      </c>
      <c r="I3032" s="212"/>
      <c r="J3032" s="212"/>
      <c r="K3032" s="212"/>
    </row>
    <row r="3033" spans="1:11" s="106" customFormat="1" ht="31">
      <c r="A3033" s="36">
        <v>2925</v>
      </c>
      <c r="B3033" s="28" t="s">
        <v>7293</v>
      </c>
      <c r="C3033" s="29" t="s">
        <v>7296</v>
      </c>
      <c r="D3033" s="49" t="s">
        <v>271</v>
      </c>
      <c r="E3033" s="51">
        <v>1</v>
      </c>
      <c r="F3033" s="30">
        <v>48299.999999999993</v>
      </c>
      <c r="G3033" s="30">
        <f t="shared" si="214"/>
        <v>58000</v>
      </c>
      <c r="H3033" s="30">
        <f t="shared" si="215"/>
        <v>86900</v>
      </c>
      <c r="I3033" s="212"/>
      <c r="J3033" s="212"/>
      <c r="K3033" s="212"/>
    </row>
    <row r="3034" spans="1:11" s="106" customFormat="1">
      <c r="A3034" s="36">
        <v>2926</v>
      </c>
      <c r="B3034" s="28" t="s">
        <v>7295</v>
      </c>
      <c r="C3034" s="29" t="s">
        <v>7298</v>
      </c>
      <c r="D3034" s="49" t="s">
        <v>271</v>
      </c>
      <c r="E3034" s="51">
        <v>1</v>
      </c>
      <c r="F3034" s="30">
        <v>48299.999999999993</v>
      </c>
      <c r="G3034" s="30">
        <f t="shared" si="214"/>
        <v>58000</v>
      </c>
      <c r="H3034" s="30">
        <f t="shared" si="215"/>
        <v>86900</v>
      </c>
      <c r="I3034" s="212"/>
      <c r="J3034" s="212"/>
      <c r="K3034" s="212"/>
    </row>
    <row r="3035" spans="1:11" s="106" customFormat="1">
      <c r="A3035" s="36">
        <v>2927</v>
      </c>
      <c r="B3035" s="28" t="s">
        <v>7297</v>
      </c>
      <c r="C3035" s="29" t="s">
        <v>7300</v>
      </c>
      <c r="D3035" s="49" t="s">
        <v>271</v>
      </c>
      <c r="E3035" s="51">
        <v>1</v>
      </c>
      <c r="F3035" s="30">
        <v>44850</v>
      </c>
      <c r="G3035" s="30">
        <f t="shared" si="214"/>
        <v>53800</v>
      </c>
      <c r="H3035" s="30">
        <f t="shared" si="215"/>
        <v>80700</v>
      </c>
      <c r="I3035" s="212"/>
      <c r="J3035" s="212"/>
      <c r="K3035" s="212"/>
    </row>
    <row r="3036" spans="1:11" s="106" customFormat="1">
      <c r="A3036" s="36">
        <v>2928</v>
      </c>
      <c r="B3036" s="28" t="s">
        <v>7299</v>
      </c>
      <c r="C3036" s="29" t="s">
        <v>7302</v>
      </c>
      <c r="D3036" s="49" t="s">
        <v>271</v>
      </c>
      <c r="E3036" s="51">
        <v>1</v>
      </c>
      <c r="F3036" s="30">
        <v>48299.999999999993</v>
      </c>
      <c r="G3036" s="30">
        <f t="shared" si="214"/>
        <v>58000</v>
      </c>
      <c r="H3036" s="30">
        <f t="shared" si="215"/>
        <v>86900</v>
      </c>
      <c r="I3036" s="212"/>
      <c r="J3036" s="212"/>
      <c r="K3036" s="212"/>
    </row>
    <row r="3037" spans="1:11" s="106" customFormat="1">
      <c r="A3037" s="36">
        <v>2929</v>
      </c>
      <c r="B3037" s="28" t="s">
        <v>7301</v>
      </c>
      <c r="C3037" s="29" t="s">
        <v>7304</v>
      </c>
      <c r="D3037" s="49" t="s">
        <v>271</v>
      </c>
      <c r="E3037" s="51">
        <v>1</v>
      </c>
      <c r="F3037" s="30">
        <v>48299.999999999993</v>
      </c>
      <c r="G3037" s="30">
        <f t="shared" si="214"/>
        <v>58000</v>
      </c>
      <c r="H3037" s="30">
        <f t="shared" si="215"/>
        <v>86900</v>
      </c>
      <c r="I3037" s="212"/>
      <c r="J3037" s="212"/>
      <c r="K3037" s="212"/>
    </row>
    <row r="3038" spans="1:11" s="106" customFormat="1" ht="31">
      <c r="A3038" s="36">
        <v>2930</v>
      </c>
      <c r="B3038" s="28" t="s">
        <v>7303</v>
      </c>
      <c r="C3038" s="29" t="s">
        <v>7306</v>
      </c>
      <c r="D3038" s="49" t="s">
        <v>271</v>
      </c>
      <c r="E3038" s="51">
        <v>1</v>
      </c>
      <c r="F3038" s="30">
        <v>48299.999999999993</v>
      </c>
      <c r="G3038" s="30">
        <f t="shared" si="214"/>
        <v>58000</v>
      </c>
      <c r="H3038" s="30">
        <f t="shared" si="215"/>
        <v>86900</v>
      </c>
      <c r="I3038" s="212"/>
      <c r="J3038" s="212"/>
      <c r="K3038" s="212"/>
    </row>
    <row r="3039" spans="1:11" s="106" customFormat="1">
      <c r="A3039" s="36">
        <v>2931</v>
      </c>
      <c r="B3039" s="28" t="s">
        <v>7305</v>
      </c>
      <c r="C3039" s="29" t="s">
        <v>7308</v>
      </c>
      <c r="D3039" s="49" t="s">
        <v>271</v>
      </c>
      <c r="E3039" s="51">
        <v>1</v>
      </c>
      <c r="F3039" s="30">
        <v>48299.999999999993</v>
      </c>
      <c r="G3039" s="30">
        <f t="shared" si="214"/>
        <v>58000</v>
      </c>
      <c r="H3039" s="30">
        <f t="shared" si="215"/>
        <v>86900</v>
      </c>
      <c r="I3039" s="212"/>
      <c r="J3039" s="212"/>
      <c r="K3039" s="212"/>
    </row>
    <row r="3040" spans="1:11" s="106" customFormat="1">
      <c r="A3040" s="36">
        <v>2932</v>
      </c>
      <c r="B3040" s="28" t="s">
        <v>7307</v>
      </c>
      <c r="C3040" s="29" t="s">
        <v>7310</v>
      </c>
      <c r="D3040" s="49" t="s">
        <v>271</v>
      </c>
      <c r="E3040" s="51">
        <v>1</v>
      </c>
      <c r="F3040" s="30">
        <v>48299.999999999993</v>
      </c>
      <c r="G3040" s="30">
        <f t="shared" si="214"/>
        <v>58000</v>
      </c>
      <c r="H3040" s="30">
        <f t="shared" si="215"/>
        <v>86900</v>
      </c>
      <c r="I3040" s="212"/>
      <c r="J3040" s="212"/>
      <c r="K3040" s="212"/>
    </row>
    <row r="3041" spans="1:11" s="106" customFormat="1">
      <c r="A3041" s="36">
        <v>2933</v>
      </c>
      <c r="B3041" s="28" t="s">
        <v>7309</v>
      </c>
      <c r="C3041" s="29" t="s">
        <v>7312</v>
      </c>
      <c r="D3041" s="49" t="s">
        <v>271</v>
      </c>
      <c r="E3041" s="51">
        <v>1</v>
      </c>
      <c r="F3041" s="30">
        <v>48299.999999999993</v>
      </c>
      <c r="G3041" s="30">
        <f t="shared" si="214"/>
        <v>58000</v>
      </c>
      <c r="H3041" s="30">
        <f t="shared" si="215"/>
        <v>86900</v>
      </c>
      <c r="I3041" s="212"/>
      <c r="J3041" s="212"/>
      <c r="K3041" s="212"/>
    </row>
    <row r="3042" spans="1:11" s="106" customFormat="1">
      <c r="A3042" s="36">
        <v>2934</v>
      </c>
      <c r="B3042" s="28" t="s">
        <v>7311</v>
      </c>
      <c r="C3042" s="29" t="s">
        <v>7314</v>
      </c>
      <c r="D3042" s="49" t="s">
        <v>271</v>
      </c>
      <c r="E3042" s="51">
        <v>1</v>
      </c>
      <c r="F3042" s="30">
        <v>48299.999999999993</v>
      </c>
      <c r="G3042" s="30">
        <f t="shared" si="214"/>
        <v>58000</v>
      </c>
      <c r="H3042" s="30">
        <f t="shared" si="215"/>
        <v>86900</v>
      </c>
      <c r="I3042" s="212"/>
      <c r="J3042" s="212"/>
      <c r="K3042" s="212"/>
    </row>
    <row r="3043" spans="1:11" s="106" customFormat="1">
      <c r="A3043" s="36">
        <v>2935</v>
      </c>
      <c r="B3043" s="28" t="s">
        <v>7313</v>
      </c>
      <c r="C3043" s="29" t="s">
        <v>7316</v>
      </c>
      <c r="D3043" s="49" t="s">
        <v>271</v>
      </c>
      <c r="E3043" s="51">
        <v>1</v>
      </c>
      <c r="F3043" s="30">
        <v>48299.999999999993</v>
      </c>
      <c r="G3043" s="30">
        <f t="shared" si="214"/>
        <v>58000</v>
      </c>
      <c r="H3043" s="30">
        <f t="shared" si="215"/>
        <v>86900</v>
      </c>
      <c r="I3043" s="212"/>
      <c r="J3043" s="212"/>
      <c r="K3043" s="212"/>
    </row>
    <row r="3044" spans="1:11" s="106" customFormat="1">
      <c r="A3044" s="36">
        <v>2936</v>
      </c>
      <c r="B3044" s="28" t="s">
        <v>7315</v>
      </c>
      <c r="C3044" s="29" t="s">
        <v>7318</v>
      </c>
      <c r="D3044" s="49" t="s">
        <v>271</v>
      </c>
      <c r="E3044" s="51">
        <v>1</v>
      </c>
      <c r="F3044" s="30">
        <v>28979.999999999996</v>
      </c>
      <c r="G3044" s="30">
        <f t="shared" si="214"/>
        <v>34800</v>
      </c>
      <c r="H3044" s="30">
        <f t="shared" si="215"/>
        <v>52200</v>
      </c>
      <c r="I3044" s="212"/>
      <c r="J3044" s="212"/>
      <c r="K3044" s="212"/>
    </row>
    <row r="3045" spans="1:11" s="106" customFormat="1">
      <c r="A3045" s="36">
        <v>2937</v>
      </c>
      <c r="B3045" s="28" t="s">
        <v>7317</v>
      </c>
      <c r="C3045" s="29" t="s">
        <v>7320</v>
      </c>
      <c r="D3045" s="49" t="s">
        <v>271</v>
      </c>
      <c r="E3045" s="51">
        <v>1</v>
      </c>
      <c r="F3045" s="30">
        <v>24839.999999999996</v>
      </c>
      <c r="G3045" s="30">
        <f t="shared" si="214"/>
        <v>29800</v>
      </c>
      <c r="H3045" s="30">
        <f t="shared" si="215"/>
        <v>44700</v>
      </c>
      <c r="I3045" s="212"/>
      <c r="J3045" s="212"/>
      <c r="K3045" s="212"/>
    </row>
    <row r="3046" spans="1:11" s="106" customFormat="1">
      <c r="A3046" s="36">
        <v>2938</v>
      </c>
      <c r="B3046" s="28" t="s">
        <v>7319</v>
      </c>
      <c r="C3046" s="29" t="s">
        <v>7322</v>
      </c>
      <c r="D3046" s="49" t="s">
        <v>271</v>
      </c>
      <c r="E3046" s="51">
        <v>1</v>
      </c>
      <c r="F3046" s="30">
        <v>26219.999999999996</v>
      </c>
      <c r="G3046" s="30">
        <f t="shared" si="214"/>
        <v>31500</v>
      </c>
      <c r="H3046" s="30">
        <f t="shared" si="215"/>
        <v>47200</v>
      </c>
      <c r="I3046" s="212"/>
      <c r="J3046" s="212"/>
      <c r="K3046" s="212"/>
    </row>
    <row r="3047" spans="1:11" s="106" customFormat="1">
      <c r="A3047" s="36">
        <v>2939</v>
      </c>
      <c r="B3047" s="28" t="s">
        <v>7321</v>
      </c>
      <c r="C3047" s="29" t="s">
        <v>7324</v>
      </c>
      <c r="D3047" s="49" t="s">
        <v>271</v>
      </c>
      <c r="E3047" s="51">
        <v>1</v>
      </c>
      <c r="F3047" s="30">
        <v>48299.999999999993</v>
      </c>
      <c r="G3047" s="30">
        <f t="shared" si="214"/>
        <v>58000</v>
      </c>
      <c r="H3047" s="30">
        <f t="shared" si="215"/>
        <v>86900</v>
      </c>
      <c r="I3047" s="212"/>
      <c r="J3047" s="212"/>
      <c r="K3047" s="212"/>
    </row>
    <row r="3048" spans="1:11" s="106" customFormat="1">
      <c r="A3048" s="36">
        <v>2940</v>
      </c>
      <c r="B3048" s="28" t="s">
        <v>7323</v>
      </c>
      <c r="C3048" s="29" t="s">
        <v>7326</v>
      </c>
      <c r="D3048" s="49" t="s">
        <v>271</v>
      </c>
      <c r="E3048" s="51">
        <v>1</v>
      </c>
      <c r="F3048" s="30">
        <v>48299.999999999993</v>
      </c>
      <c r="G3048" s="30">
        <f t="shared" si="214"/>
        <v>58000</v>
      </c>
      <c r="H3048" s="30">
        <f t="shared" si="215"/>
        <v>86900</v>
      </c>
      <c r="I3048" s="212"/>
      <c r="J3048" s="212"/>
      <c r="K3048" s="212"/>
    </row>
    <row r="3049" spans="1:11" s="106" customFormat="1">
      <c r="A3049" s="36">
        <v>2941</v>
      </c>
      <c r="B3049" s="28" t="s">
        <v>7325</v>
      </c>
      <c r="C3049" s="29" t="s">
        <v>7328</v>
      </c>
      <c r="D3049" s="49" t="s">
        <v>271</v>
      </c>
      <c r="E3049" s="51">
        <v>1</v>
      </c>
      <c r="F3049" s="30">
        <v>12419.999999999998</v>
      </c>
      <c r="G3049" s="30">
        <f t="shared" si="214"/>
        <v>14900</v>
      </c>
      <c r="H3049" s="30">
        <f t="shared" si="215"/>
        <v>22400</v>
      </c>
      <c r="I3049" s="212"/>
      <c r="J3049" s="212"/>
      <c r="K3049" s="212"/>
    </row>
    <row r="3050" spans="1:11" s="106" customFormat="1">
      <c r="A3050" s="36">
        <v>2942</v>
      </c>
      <c r="B3050" s="28" t="s">
        <v>7327</v>
      </c>
      <c r="C3050" s="29" t="s">
        <v>7330</v>
      </c>
      <c r="D3050" s="49" t="s">
        <v>271</v>
      </c>
      <c r="E3050" s="51">
        <v>1</v>
      </c>
      <c r="F3050" s="30">
        <v>206999.99999999997</v>
      </c>
      <c r="G3050" s="30">
        <f t="shared" si="214"/>
        <v>248400</v>
      </c>
      <c r="H3050" s="30">
        <f t="shared" si="215"/>
        <v>372600</v>
      </c>
      <c r="I3050" s="212"/>
      <c r="J3050" s="212"/>
      <c r="K3050" s="212"/>
    </row>
    <row r="3051" spans="1:11" s="106" customFormat="1">
      <c r="A3051" s="36">
        <v>2943</v>
      </c>
      <c r="B3051" s="28" t="s">
        <v>7329</v>
      </c>
      <c r="C3051" s="29" t="s">
        <v>7332</v>
      </c>
      <c r="D3051" s="49" t="s">
        <v>271</v>
      </c>
      <c r="E3051" s="51">
        <v>1</v>
      </c>
      <c r="F3051" s="30">
        <v>117299.99999999999</v>
      </c>
      <c r="G3051" s="30">
        <f t="shared" si="214"/>
        <v>140800</v>
      </c>
      <c r="H3051" s="30">
        <f t="shared" si="215"/>
        <v>211100</v>
      </c>
      <c r="I3051" s="212"/>
      <c r="J3051" s="212"/>
      <c r="K3051" s="212"/>
    </row>
    <row r="3052" spans="1:11" s="106" customFormat="1">
      <c r="A3052" s="36">
        <v>2944</v>
      </c>
      <c r="B3052" s="28" t="s">
        <v>7331</v>
      </c>
      <c r="C3052" s="29" t="s">
        <v>7334</v>
      </c>
      <c r="D3052" s="49" t="s">
        <v>271</v>
      </c>
      <c r="E3052" s="51">
        <v>1</v>
      </c>
      <c r="F3052" s="30">
        <v>89700</v>
      </c>
      <c r="G3052" s="30">
        <f t="shared" si="214"/>
        <v>107600</v>
      </c>
      <c r="H3052" s="30">
        <f t="shared" si="215"/>
        <v>161500</v>
      </c>
      <c r="I3052" s="212"/>
      <c r="J3052" s="212"/>
      <c r="K3052" s="212"/>
    </row>
    <row r="3053" spans="1:11" s="106" customFormat="1">
      <c r="A3053" s="36">
        <v>2945</v>
      </c>
      <c r="B3053" s="28" t="s">
        <v>7333</v>
      </c>
      <c r="C3053" s="29" t="s">
        <v>7336</v>
      </c>
      <c r="D3053" s="49" t="s">
        <v>271</v>
      </c>
      <c r="E3053" s="51">
        <v>1</v>
      </c>
      <c r="F3053" s="30">
        <v>62099.999999999993</v>
      </c>
      <c r="G3053" s="30">
        <f t="shared" si="214"/>
        <v>74500</v>
      </c>
      <c r="H3053" s="30">
        <f t="shared" si="215"/>
        <v>111800</v>
      </c>
      <c r="I3053" s="212"/>
      <c r="J3053" s="212"/>
      <c r="K3053" s="212"/>
    </row>
    <row r="3054" spans="1:11" s="106" customFormat="1">
      <c r="A3054" s="36">
        <v>2946</v>
      </c>
      <c r="B3054" s="28" t="s">
        <v>7335</v>
      </c>
      <c r="C3054" s="29" t="s">
        <v>7338</v>
      </c>
      <c r="D3054" s="49" t="s">
        <v>271</v>
      </c>
      <c r="E3054" s="51">
        <v>1</v>
      </c>
      <c r="F3054" s="30">
        <v>48299.999999999993</v>
      </c>
      <c r="G3054" s="30">
        <f t="shared" si="214"/>
        <v>58000</v>
      </c>
      <c r="H3054" s="30">
        <f t="shared" si="215"/>
        <v>86900</v>
      </c>
      <c r="I3054" s="212"/>
      <c r="J3054" s="212"/>
      <c r="K3054" s="212"/>
    </row>
    <row r="3055" spans="1:11" s="106" customFormat="1" ht="31">
      <c r="A3055" s="36">
        <v>2947</v>
      </c>
      <c r="B3055" s="28" t="s">
        <v>7337</v>
      </c>
      <c r="C3055" s="29" t="s">
        <v>7340</v>
      </c>
      <c r="D3055" s="49" t="s">
        <v>271</v>
      </c>
      <c r="E3055" s="51">
        <v>1</v>
      </c>
      <c r="F3055" s="30">
        <v>48299.999999999993</v>
      </c>
      <c r="G3055" s="30">
        <f t="shared" si="214"/>
        <v>58000</v>
      </c>
      <c r="H3055" s="30">
        <f t="shared" si="215"/>
        <v>86900</v>
      </c>
      <c r="I3055" s="212"/>
      <c r="J3055" s="212"/>
      <c r="K3055" s="212"/>
    </row>
    <row r="3056" spans="1:11" s="106" customFormat="1">
      <c r="A3056" s="36">
        <v>2948</v>
      </c>
      <c r="B3056" s="28" t="s">
        <v>7339</v>
      </c>
      <c r="C3056" s="29" t="s">
        <v>7342</v>
      </c>
      <c r="D3056" s="49" t="s">
        <v>271</v>
      </c>
      <c r="E3056" s="51">
        <v>1</v>
      </c>
      <c r="F3056" s="30">
        <v>48299.999999999993</v>
      </c>
      <c r="G3056" s="30">
        <f t="shared" si="214"/>
        <v>58000</v>
      </c>
      <c r="H3056" s="30">
        <f t="shared" si="215"/>
        <v>86900</v>
      </c>
      <c r="I3056" s="212"/>
      <c r="J3056" s="212"/>
      <c r="K3056" s="212"/>
    </row>
    <row r="3057" spans="1:11" s="106" customFormat="1">
      <c r="A3057" s="36">
        <v>2949</v>
      </c>
      <c r="B3057" s="28" t="s">
        <v>7341</v>
      </c>
      <c r="C3057" s="29" t="s">
        <v>7344</v>
      </c>
      <c r="D3057" s="49" t="s">
        <v>271</v>
      </c>
      <c r="E3057" s="51">
        <v>1</v>
      </c>
      <c r="F3057" s="30">
        <v>106949.99999999999</v>
      </c>
      <c r="G3057" s="30">
        <f t="shared" si="214"/>
        <v>128300</v>
      </c>
      <c r="H3057" s="30">
        <f t="shared" si="215"/>
        <v>192500</v>
      </c>
      <c r="I3057" s="212"/>
      <c r="J3057" s="212"/>
      <c r="K3057" s="212"/>
    </row>
    <row r="3058" spans="1:11" s="106" customFormat="1">
      <c r="A3058" s="36">
        <v>2950</v>
      </c>
      <c r="B3058" s="28" t="s">
        <v>7343</v>
      </c>
      <c r="C3058" s="29" t="s">
        <v>7346</v>
      </c>
      <c r="D3058" s="49" t="s">
        <v>271</v>
      </c>
      <c r="E3058" s="51">
        <v>1</v>
      </c>
      <c r="F3058" s="30">
        <v>3449.9999999999995</v>
      </c>
      <c r="G3058" s="30">
        <f t="shared" si="214"/>
        <v>4100</v>
      </c>
      <c r="H3058" s="30">
        <f t="shared" si="215"/>
        <v>6200</v>
      </c>
      <c r="I3058" s="212"/>
      <c r="J3058" s="212"/>
      <c r="K3058" s="212"/>
    </row>
    <row r="3059" spans="1:11" s="106" customFormat="1">
      <c r="A3059" s="36">
        <v>2951</v>
      </c>
      <c r="B3059" s="28" t="s">
        <v>7345</v>
      </c>
      <c r="C3059" s="29" t="s">
        <v>7348</v>
      </c>
      <c r="D3059" s="49" t="s">
        <v>271</v>
      </c>
      <c r="E3059" s="51">
        <v>1</v>
      </c>
      <c r="F3059" s="30">
        <v>69000</v>
      </c>
      <c r="G3059" s="30">
        <f t="shared" si="214"/>
        <v>82800</v>
      </c>
      <c r="H3059" s="30">
        <f t="shared" si="215"/>
        <v>124200</v>
      </c>
      <c r="I3059" s="212"/>
      <c r="J3059" s="212"/>
      <c r="K3059" s="212"/>
    </row>
    <row r="3060" spans="1:11" s="106" customFormat="1">
      <c r="A3060" s="36">
        <v>2952</v>
      </c>
      <c r="B3060" s="28" t="s">
        <v>7347</v>
      </c>
      <c r="C3060" s="29" t="s">
        <v>7350</v>
      </c>
      <c r="D3060" s="49" t="s">
        <v>271</v>
      </c>
      <c r="E3060" s="51">
        <v>1</v>
      </c>
      <c r="F3060" s="30">
        <v>48299.999999999993</v>
      </c>
      <c r="G3060" s="30">
        <f t="shared" si="214"/>
        <v>58000</v>
      </c>
      <c r="H3060" s="30">
        <f t="shared" si="215"/>
        <v>86900</v>
      </c>
      <c r="I3060" s="212"/>
      <c r="J3060" s="212"/>
      <c r="K3060" s="212"/>
    </row>
    <row r="3061" spans="1:11" s="106" customFormat="1">
      <c r="A3061" s="36">
        <v>2953</v>
      </c>
      <c r="B3061" s="28" t="s">
        <v>7349</v>
      </c>
      <c r="C3061" s="29" t="s">
        <v>7352</v>
      </c>
      <c r="D3061" s="49" t="s">
        <v>271</v>
      </c>
      <c r="E3061" s="51">
        <v>1</v>
      </c>
      <c r="F3061" s="30">
        <v>58649.999999999993</v>
      </c>
      <c r="G3061" s="30">
        <f t="shared" si="214"/>
        <v>70400</v>
      </c>
      <c r="H3061" s="30">
        <f t="shared" si="215"/>
        <v>105600</v>
      </c>
      <c r="I3061" s="212"/>
      <c r="J3061" s="212"/>
      <c r="K3061" s="212"/>
    </row>
    <row r="3062" spans="1:11" s="106" customFormat="1">
      <c r="A3062" s="36">
        <v>2954</v>
      </c>
      <c r="B3062" s="28" t="s">
        <v>7351</v>
      </c>
      <c r="C3062" s="29" t="s">
        <v>7354</v>
      </c>
      <c r="D3062" s="49" t="s">
        <v>271</v>
      </c>
      <c r="E3062" s="51">
        <v>1</v>
      </c>
      <c r="F3062" s="30">
        <v>48299.999999999993</v>
      </c>
      <c r="G3062" s="30">
        <f t="shared" si="214"/>
        <v>58000</v>
      </c>
      <c r="H3062" s="30">
        <f t="shared" si="215"/>
        <v>86900</v>
      </c>
      <c r="I3062" s="212"/>
      <c r="J3062" s="212"/>
      <c r="K3062" s="212"/>
    </row>
    <row r="3063" spans="1:11" s="106" customFormat="1">
      <c r="A3063" s="36">
        <v>2955</v>
      </c>
      <c r="B3063" s="28" t="s">
        <v>7353</v>
      </c>
      <c r="C3063" s="29" t="s">
        <v>7356</v>
      </c>
      <c r="D3063" s="49" t="s">
        <v>271</v>
      </c>
      <c r="E3063" s="51">
        <v>1</v>
      </c>
      <c r="F3063" s="30">
        <v>48299.999999999993</v>
      </c>
      <c r="G3063" s="30">
        <f t="shared" si="214"/>
        <v>58000</v>
      </c>
      <c r="H3063" s="30">
        <f t="shared" si="215"/>
        <v>86900</v>
      </c>
      <c r="I3063" s="212"/>
      <c r="J3063" s="212"/>
      <c r="K3063" s="212"/>
    </row>
    <row r="3064" spans="1:11" s="106" customFormat="1">
      <c r="A3064" s="36">
        <v>2956</v>
      </c>
      <c r="B3064" s="28" t="s">
        <v>7355</v>
      </c>
      <c r="C3064" s="29" t="s">
        <v>7358</v>
      </c>
      <c r="D3064" s="49" t="s">
        <v>271</v>
      </c>
      <c r="E3064" s="51">
        <v>1</v>
      </c>
      <c r="F3064" s="30">
        <v>213899.99999999997</v>
      </c>
      <c r="G3064" s="30">
        <f t="shared" si="214"/>
        <v>256700</v>
      </c>
      <c r="H3064" s="30">
        <f t="shared" si="215"/>
        <v>385000</v>
      </c>
      <c r="I3064" s="212"/>
      <c r="J3064" s="212"/>
      <c r="K3064" s="212"/>
    </row>
    <row r="3065" spans="1:11" s="106" customFormat="1">
      <c r="A3065" s="36">
        <v>2957</v>
      </c>
      <c r="B3065" s="28" t="s">
        <v>7357</v>
      </c>
      <c r="C3065" s="29" t="s">
        <v>7360</v>
      </c>
      <c r="D3065" s="49" t="s">
        <v>271</v>
      </c>
      <c r="E3065" s="51">
        <v>1</v>
      </c>
      <c r="F3065" s="30">
        <v>213899.99999999997</v>
      </c>
      <c r="G3065" s="30">
        <f t="shared" si="214"/>
        <v>256700</v>
      </c>
      <c r="H3065" s="30">
        <f t="shared" si="215"/>
        <v>385000</v>
      </c>
      <c r="I3065" s="212"/>
      <c r="J3065" s="212"/>
      <c r="K3065" s="212"/>
    </row>
    <row r="3066" spans="1:11" s="106" customFormat="1">
      <c r="A3066" s="36">
        <v>2958</v>
      </c>
      <c r="B3066" s="28" t="s">
        <v>7359</v>
      </c>
      <c r="C3066" s="29" t="s">
        <v>7362</v>
      </c>
      <c r="D3066" s="49" t="s">
        <v>271</v>
      </c>
      <c r="E3066" s="51">
        <v>1</v>
      </c>
      <c r="F3066" s="30">
        <v>48299.999999999993</v>
      </c>
      <c r="G3066" s="30">
        <f t="shared" si="214"/>
        <v>58000</v>
      </c>
      <c r="H3066" s="30">
        <f t="shared" si="215"/>
        <v>86900</v>
      </c>
      <c r="I3066" s="212"/>
      <c r="J3066" s="212"/>
      <c r="K3066" s="212"/>
    </row>
    <row r="3067" spans="1:11" s="106" customFormat="1">
      <c r="A3067" s="36">
        <v>2959</v>
      </c>
      <c r="B3067" s="28" t="s">
        <v>7361</v>
      </c>
      <c r="C3067" s="29" t="s">
        <v>7364</v>
      </c>
      <c r="D3067" s="49" t="s">
        <v>271</v>
      </c>
      <c r="E3067" s="51">
        <v>1</v>
      </c>
      <c r="F3067" s="30">
        <v>48299.999999999993</v>
      </c>
      <c r="G3067" s="30">
        <f t="shared" si="214"/>
        <v>58000</v>
      </c>
      <c r="H3067" s="30">
        <f t="shared" si="215"/>
        <v>86900</v>
      </c>
      <c r="I3067" s="212"/>
      <c r="J3067" s="212"/>
      <c r="K3067" s="212"/>
    </row>
    <row r="3068" spans="1:11" s="106" customFormat="1">
      <c r="A3068" s="36">
        <v>2960</v>
      </c>
      <c r="B3068" s="28" t="s">
        <v>7363</v>
      </c>
      <c r="C3068" s="29" t="s">
        <v>7366</v>
      </c>
      <c r="D3068" s="49" t="s">
        <v>271</v>
      </c>
      <c r="E3068" s="51">
        <v>1</v>
      </c>
      <c r="F3068" s="30">
        <v>48299.999999999993</v>
      </c>
      <c r="G3068" s="30">
        <f t="shared" si="214"/>
        <v>58000</v>
      </c>
      <c r="H3068" s="30">
        <f t="shared" si="215"/>
        <v>86900</v>
      </c>
      <c r="I3068" s="212"/>
      <c r="J3068" s="212"/>
      <c r="K3068" s="212"/>
    </row>
    <row r="3069" spans="1:11" s="106" customFormat="1">
      <c r="A3069" s="36">
        <v>2961</v>
      </c>
      <c r="B3069" s="28" t="s">
        <v>7365</v>
      </c>
      <c r="C3069" s="29" t="s">
        <v>7368</v>
      </c>
      <c r="D3069" s="49" t="s">
        <v>271</v>
      </c>
      <c r="E3069" s="51">
        <v>1</v>
      </c>
      <c r="F3069" s="30">
        <v>58649.999999999993</v>
      </c>
      <c r="G3069" s="30">
        <f t="shared" si="214"/>
        <v>70400</v>
      </c>
      <c r="H3069" s="30">
        <f t="shared" si="215"/>
        <v>105600</v>
      </c>
      <c r="I3069" s="212"/>
      <c r="J3069" s="212"/>
      <c r="K3069" s="212"/>
    </row>
    <row r="3070" spans="1:11" s="106" customFormat="1">
      <c r="A3070" s="36">
        <v>2962</v>
      </c>
      <c r="B3070" s="28" t="s">
        <v>7367</v>
      </c>
      <c r="C3070" s="29" t="s">
        <v>7370</v>
      </c>
      <c r="D3070" s="49" t="s">
        <v>271</v>
      </c>
      <c r="E3070" s="51">
        <v>1</v>
      </c>
      <c r="F3070" s="30">
        <v>68310</v>
      </c>
      <c r="G3070" s="30">
        <f t="shared" si="214"/>
        <v>82000</v>
      </c>
      <c r="H3070" s="30">
        <f t="shared" si="215"/>
        <v>123000</v>
      </c>
      <c r="I3070" s="212"/>
      <c r="J3070" s="212"/>
      <c r="K3070" s="212"/>
    </row>
    <row r="3071" spans="1:11" s="106" customFormat="1">
      <c r="A3071" s="36">
        <v>2963</v>
      </c>
      <c r="B3071" s="28" t="s">
        <v>7369</v>
      </c>
      <c r="C3071" s="29" t="s">
        <v>7372</v>
      </c>
      <c r="D3071" s="49" t="s">
        <v>271</v>
      </c>
      <c r="E3071" s="51">
        <v>1</v>
      </c>
      <c r="F3071" s="30">
        <v>68310</v>
      </c>
      <c r="G3071" s="30">
        <f t="shared" si="214"/>
        <v>82000</v>
      </c>
      <c r="H3071" s="30">
        <f t="shared" si="215"/>
        <v>123000</v>
      </c>
      <c r="I3071" s="212"/>
      <c r="J3071" s="212"/>
      <c r="K3071" s="212"/>
    </row>
    <row r="3072" spans="1:11" s="106" customFormat="1">
      <c r="A3072" s="36">
        <v>2964</v>
      </c>
      <c r="B3072" s="28" t="s">
        <v>7371</v>
      </c>
      <c r="C3072" s="29" t="s">
        <v>7374</v>
      </c>
      <c r="D3072" s="49" t="s">
        <v>271</v>
      </c>
      <c r="E3072" s="51">
        <v>1</v>
      </c>
      <c r="F3072" s="30">
        <v>61409.999999999993</v>
      </c>
      <c r="G3072" s="30">
        <f t="shared" si="214"/>
        <v>73700</v>
      </c>
      <c r="H3072" s="30">
        <f t="shared" si="215"/>
        <v>110500</v>
      </c>
      <c r="I3072" s="212"/>
      <c r="J3072" s="212"/>
      <c r="K3072" s="212"/>
    </row>
    <row r="3073" spans="1:11" s="106" customFormat="1" ht="31">
      <c r="A3073" s="36">
        <v>2965</v>
      </c>
      <c r="B3073" s="28" t="s">
        <v>7373</v>
      </c>
      <c r="C3073" s="29" t="s">
        <v>7376</v>
      </c>
      <c r="D3073" s="49" t="s">
        <v>271</v>
      </c>
      <c r="E3073" s="51">
        <v>1</v>
      </c>
      <c r="F3073" s="30">
        <v>185610</v>
      </c>
      <c r="G3073" s="30">
        <f t="shared" si="214"/>
        <v>222700</v>
      </c>
      <c r="H3073" s="30">
        <f t="shared" si="215"/>
        <v>334100</v>
      </c>
      <c r="I3073" s="212"/>
      <c r="J3073" s="212"/>
      <c r="K3073" s="212"/>
    </row>
    <row r="3074" spans="1:11" s="106" customFormat="1" ht="31">
      <c r="A3074" s="36">
        <v>2966</v>
      </c>
      <c r="B3074" s="28" t="s">
        <v>7375</v>
      </c>
      <c r="C3074" s="29" t="s">
        <v>7378</v>
      </c>
      <c r="D3074" s="49" t="s">
        <v>271</v>
      </c>
      <c r="E3074" s="51">
        <v>1</v>
      </c>
      <c r="F3074" s="30">
        <v>130409.99999999999</v>
      </c>
      <c r="G3074" s="30">
        <f t="shared" si="214"/>
        <v>156500</v>
      </c>
      <c r="H3074" s="30">
        <f t="shared" si="215"/>
        <v>234700</v>
      </c>
      <c r="I3074" s="212"/>
      <c r="J3074" s="212"/>
      <c r="K3074" s="212"/>
    </row>
    <row r="3075" spans="1:11" s="106" customFormat="1" ht="31">
      <c r="A3075" s="36">
        <v>2967</v>
      </c>
      <c r="B3075" s="28" t="s">
        <v>7377</v>
      </c>
      <c r="C3075" s="29" t="s">
        <v>7380</v>
      </c>
      <c r="D3075" s="49" t="s">
        <v>271</v>
      </c>
      <c r="E3075" s="51">
        <v>1</v>
      </c>
      <c r="F3075" s="30">
        <v>130409.99999999999</v>
      </c>
      <c r="G3075" s="30">
        <f t="shared" si="214"/>
        <v>156500</v>
      </c>
      <c r="H3075" s="30">
        <f t="shared" si="215"/>
        <v>234700</v>
      </c>
      <c r="I3075" s="212"/>
      <c r="J3075" s="212"/>
      <c r="K3075" s="212"/>
    </row>
    <row r="3076" spans="1:11" s="106" customFormat="1">
      <c r="A3076" s="36">
        <v>2968</v>
      </c>
      <c r="B3076" s="28" t="s">
        <v>7379</v>
      </c>
      <c r="C3076" s="29" t="s">
        <v>7382</v>
      </c>
      <c r="D3076" s="49" t="s">
        <v>271</v>
      </c>
      <c r="E3076" s="51">
        <v>1</v>
      </c>
      <c r="F3076" s="30">
        <v>137310</v>
      </c>
      <c r="G3076" s="30">
        <f t="shared" si="214"/>
        <v>164800</v>
      </c>
      <c r="H3076" s="30">
        <f t="shared" si="215"/>
        <v>247200</v>
      </c>
      <c r="I3076" s="212"/>
      <c r="J3076" s="212"/>
      <c r="K3076" s="212"/>
    </row>
    <row r="3077" spans="1:11" s="106" customFormat="1">
      <c r="A3077" s="36">
        <v>2969</v>
      </c>
      <c r="B3077" s="28" t="s">
        <v>7381</v>
      </c>
      <c r="C3077" s="29" t="s">
        <v>7384</v>
      </c>
      <c r="D3077" s="49" t="s">
        <v>271</v>
      </c>
      <c r="E3077" s="51">
        <v>1</v>
      </c>
      <c r="F3077" s="30">
        <v>48299.999999999993</v>
      </c>
      <c r="G3077" s="30">
        <f t="shared" si="214"/>
        <v>58000</v>
      </c>
      <c r="H3077" s="30">
        <f t="shared" si="215"/>
        <v>86900</v>
      </c>
      <c r="I3077" s="212"/>
      <c r="J3077" s="212"/>
      <c r="K3077" s="212"/>
    </row>
    <row r="3078" spans="1:11" s="106" customFormat="1">
      <c r="A3078" s="36">
        <v>2970</v>
      </c>
      <c r="B3078" s="28" t="s">
        <v>7383</v>
      </c>
      <c r="C3078" s="29" t="s">
        <v>7386</v>
      </c>
      <c r="D3078" s="49" t="s">
        <v>271</v>
      </c>
      <c r="E3078" s="51">
        <v>1</v>
      </c>
      <c r="F3078" s="30">
        <v>117299.99999999999</v>
      </c>
      <c r="G3078" s="30">
        <f t="shared" si="214"/>
        <v>140800</v>
      </c>
      <c r="H3078" s="30">
        <f t="shared" si="215"/>
        <v>211100</v>
      </c>
      <c r="I3078" s="212"/>
      <c r="J3078" s="212"/>
      <c r="K3078" s="212"/>
    </row>
    <row r="3079" spans="1:11" s="106" customFormat="1">
      <c r="A3079" s="36">
        <v>2971</v>
      </c>
      <c r="B3079" s="28" t="s">
        <v>7385</v>
      </c>
      <c r="C3079" s="29" t="s">
        <v>7388</v>
      </c>
      <c r="D3079" s="49" t="s">
        <v>271</v>
      </c>
      <c r="E3079" s="51">
        <v>1</v>
      </c>
      <c r="F3079" s="30">
        <v>69000</v>
      </c>
      <c r="G3079" s="30">
        <f t="shared" si="214"/>
        <v>82800</v>
      </c>
      <c r="H3079" s="30">
        <f t="shared" si="215"/>
        <v>124200</v>
      </c>
      <c r="I3079" s="212"/>
      <c r="J3079" s="212"/>
      <c r="K3079" s="212"/>
    </row>
    <row r="3080" spans="1:11" s="106" customFormat="1">
      <c r="A3080" s="36">
        <v>2972</v>
      </c>
      <c r="B3080" s="28" t="s">
        <v>7387</v>
      </c>
      <c r="C3080" s="29" t="s">
        <v>7390</v>
      </c>
      <c r="D3080" s="49" t="s">
        <v>271</v>
      </c>
      <c r="E3080" s="51">
        <v>1</v>
      </c>
      <c r="F3080" s="30">
        <v>110399.99999999999</v>
      </c>
      <c r="G3080" s="30">
        <f t="shared" si="214"/>
        <v>132500</v>
      </c>
      <c r="H3080" s="30">
        <f t="shared" si="215"/>
        <v>198700</v>
      </c>
      <c r="I3080" s="212"/>
      <c r="J3080" s="212"/>
      <c r="K3080" s="212"/>
    </row>
    <row r="3081" spans="1:11" s="106" customFormat="1">
      <c r="A3081" s="36">
        <v>2973</v>
      </c>
      <c r="B3081" s="28" t="s">
        <v>7389</v>
      </c>
      <c r="C3081" s="29" t="s">
        <v>7392</v>
      </c>
      <c r="D3081" s="49" t="s">
        <v>271</v>
      </c>
      <c r="E3081" s="51">
        <v>1</v>
      </c>
      <c r="F3081" s="30">
        <v>69000</v>
      </c>
      <c r="G3081" s="30">
        <f t="shared" si="214"/>
        <v>82800</v>
      </c>
      <c r="H3081" s="30">
        <f t="shared" si="215"/>
        <v>124200</v>
      </c>
      <c r="I3081" s="212"/>
      <c r="J3081" s="212"/>
      <c r="K3081" s="212"/>
    </row>
    <row r="3082" spans="1:11" s="106" customFormat="1">
      <c r="A3082" s="36">
        <v>2974</v>
      </c>
      <c r="B3082" s="28" t="s">
        <v>7391</v>
      </c>
      <c r="C3082" s="29" t="s">
        <v>7394</v>
      </c>
      <c r="D3082" s="49" t="s">
        <v>271</v>
      </c>
      <c r="E3082" s="51">
        <v>1</v>
      </c>
      <c r="F3082" s="30">
        <v>110399.99999999999</v>
      </c>
      <c r="G3082" s="30">
        <f t="shared" si="214"/>
        <v>132500</v>
      </c>
      <c r="H3082" s="30">
        <f t="shared" si="215"/>
        <v>198700</v>
      </c>
      <c r="I3082" s="212"/>
      <c r="J3082" s="212"/>
      <c r="K3082" s="212"/>
    </row>
    <row r="3083" spans="1:11" s="106" customFormat="1">
      <c r="A3083" s="36">
        <v>2975</v>
      </c>
      <c r="B3083" s="28" t="s">
        <v>7393</v>
      </c>
      <c r="C3083" s="29" t="s">
        <v>7396</v>
      </c>
      <c r="D3083" s="49" t="s">
        <v>271</v>
      </c>
      <c r="E3083" s="51">
        <v>1</v>
      </c>
      <c r="F3083" s="30">
        <v>96599.999999999985</v>
      </c>
      <c r="G3083" s="30">
        <f t="shared" si="214"/>
        <v>115900</v>
      </c>
      <c r="H3083" s="30">
        <f t="shared" si="215"/>
        <v>173900</v>
      </c>
      <c r="I3083" s="212"/>
      <c r="J3083" s="212"/>
      <c r="K3083" s="212"/>
    </row>
    <row r="3084" spans="1:11" s="106" customFormat="1">
      <c r="A3084" s="36">
        <v>2976</v>
      </c>
      <c r="B3084" s="28" t="s">
        <v>7395</v>
      </c>
      <c r="C3084" s="29" t="s">
        <v>7398</v>
      </c>
      <c r="D3084" s="49" t="s">
        <v>271</v>
      </c>
      <c r="E3084" s="51">
        <v>1</v>
      </c>
      <c r="F3084" s="30">
        <v>269100</v>
      </c>
      <c r="G3084" s="30">
        <f t="shared" si="214"/>
        <v>322900</v>
      </c>
      <c r="H3084" s="30">
        <f t="shared" si="215"/>
        <v>484400</v>
      </c>
      <c r="I3084" s="212"/>
      <c r="J3084" s="212"/>
      <c r="K3084" s="212"/>
    </row>
    <row r="3085" spans="1:11" s="106" customFormat="1" ht="31">
      <c r="A3085" s="36">
        <v>2977</v>
      </c>
      <c r="B3085" s="28" t="s">
        <v>7397</v>
      </c>
      <c r="C3085" s="29" t="s">
        <v>7400</v>
      </c>
      <c r="D3085" s="49" t="s">
        <v>271</v>
      </c>
      <c r="E3085" s="51">
        <v>1</v>
      </c>
      <c r="F3085" s="30">
        <v>298080</v>
      </c>
      <c r="G3085" s="30">
        <f t="shared" si="214"/>
        <v>357700</v>
      </c>
      <c r="H3085" s="30">
        <f t="shared" si="215"/>
        <v>536500</v>
      </c>
      <c r="I3085" s="212"/>
      <c r="J3085" s="212"/>
      <c r="K3085" s="212"/>
    </row>
    <row r="3086" spans="1:11" s="106" customFormat="1" ht="62">
      <c r="A3086" s="36">
        <v>2978</v>
      </c>
      <c r="B3086" s="28" t="s">
        <v>7399</v>
      </c>
      <c r="C3086" s="29" t="s">
        <v>7402</v>
      </c>
      <c r="D3086" s="49" t="s">
        <v>271</v>
      </c>
      <c r="E3086" s="51">
        <v>1</v>
      </c>
      <c r="F3086" s="30">
        <v>362250</v>
      </c>
      <c r="G3086" s="30">
        <f t="shared" si="214"/>
        <v>434700</v>
      </c>
      <c r="H3086" s="30">
        <f t="shared" si="215"/>
        <v>652100</v>
      </c>
      <c r="I3086" s="212"/>
      <c r="J3086" s="212"/>
      <c r="K3086" s="212"/>
    </row>
    <row r="3087" spans="1:11" s="106" customFormat="1" ht="31">
      <c r="A3087" s="36">
        <v>2979</v>
      </c>
      <c r="B3087" s="28" t="s">
        <v>7401</v>
      </c>
      <c r="C3087" s="29" t="s">
        <v>7404</v>
      </c>
      <c r="D3087" s="49" t="s">
        <v>271</v>
      </c>
      <c r="E3087" s="51">
        <v>1</v>
      </c>
      <c r="F3087" s="30">
        <v>75900</v>
      </c>
      <c r="G3087" s="30">
        <f t="shared" ref="G3087:G3134" si="216">ROUND(F3087*1.2,-2)</f>
        <v>91100</v>
      </c>
      <c r="H3087" s="30">
        <f t="shared" ref="H3087:H3134" si="217">ROUND(F3087*1.8,-2)</f>
        <v>136600</v>
      </c>
      <c r="I3087" s="212"/>
      <c r="J3087" s="212"/>
      <c r="K3087" s="212"/>
    </row>
    <row r="3088" spans="1:11" s="106" customFormat="1" ht="31">
      <c r="A3088" s="36">
        <v>2980</v>
      </c>
      <c r="B3088" s="28" t="s">
        <v>7403</v>
      </c>
      <c r="C3088" s="29" t="s">
        <v>7406</v>
      </c>
      <c r="D3088" s="49" t="s">
        <v>271</v>
      </c>
      <c r="E3088" s="51">
        <v>1</v>
      </c>
      <c r="F3088" s="30">
        <v>175950</v>
      </c>
      <c r="G3088" s="30">
        <f t="shared" si="216"/>
        <v>211100</v>
      </c>
      <c r="H3088" s="30">
        <f t="shared" si="217"/>
        <v>316700</v>
      </c>
      <c r="I3088" s="212"/>
      <c r="J3088" s="212"/>
      <c r="K3088" s="212"/>
    </row>
    <row r="3089" spans="1:11" s="106" customFormat="1">
      <c r="A3089" s="36">
        <v>2981</v>
      </c>
      <c r="B3089" s="28" t="s">
        <v>7405</v>
      </c>
      <c r="C3089" s="29" t="s">
        <v>7408</v>
      </c>
      <c r="D3089" s="49" t="s">
        <v>271</v>
      </c>
      <c r="E3089" s="51">
        <v>1</v>
      </c>
      <c r="F3089" s="30">
        <v>103499.99999999999</v>
      </c>
      <c r="G3089" s="30">
        <f t="shared" si="216"/>
        <v>124200</v>
      </c>
      <c r="H3089" s="30">
        <f t="shared" si="217"/>
        <v>186300</v>
      </c>
      <c r="I3089" s="212"/>
      <c r="J3089" s="212"/>
      <c r="K3089" s="212"/>
    </row>
    <row r="3090" spans="1:11" s="106" customFormat="1">
      <c r="A3090" s="36">
        <v>2982</v>
      </c>
      <c r="B3090" s="28" t="s">
        <v>7407</v>
      </c>
      <c r="C3090" s="29" t="s">
        <v>7410</v>
      </c>
      <c r="D3090" s="49" t="s">
        <v>271</v>
      </c>
      <c r="E3090" s="51">
        <v>1</v>
      </c>
      <c r="F3090" s="30">
        <v>96599.999999999985</v>
      </c>
      <c r="G3090" s="30">
        <f t="shared" si="216"/>
        <v>115900</v>
      </c>
      <c r="H3090" s="30">
        <f t="shared" si="217"/>
        <v>173900</v>
      </c>
      <c r="I3090" s="212"/>
      <c r="J3090" s="212"/>
      <c r="K3090" s="212"/>
    </row>
    <row r="3091" spans="1:11" s="106" customFormat="1" ht="46.5">
      <c r="A3091" s="36">
        <v>2983</v>
      </c>
      <c r="B3091" s="28" t="s">
        <v>7409</v>
      </c>
      <c r="C3091" s="29" t="s">
        <v>7412</v>
      </c>
      <c r="D3091" s="49" t="s">
        <v>271</v>
      </c>
      <c r="E3091" s="51">
        <v>1</v>
      </c>
      <c r="F3091" s="30">
        <v>86250</v>
      </c>
      <c r="G3091" s="30">
        <f t="shared" si="216"/>
        <v>103500</v>
      </c>
      <c r="H3091" s="30">
        <f t="shared" si="217"/>
        <v>155300</v>
      </c>
      <c r="I3091" s="212"/>
      <c r="J3091" s="212"/>
      <c r="K3091" s="212"/>
    </row>
    <row r="3092" spans="1:11" s="106" customFormat="1">
      <c r="A3092" s="36">
        <v>2984</v>
      </c>
      <c r="B3092" s="28" t="s">
        <v>7411</v>
      </c>
      <c r="C3092" s="29" t="s">
        <v>7414</v>
      </c>
      <c r="D3092" s="49" t="s">
        <v>271</v>
      </c>
      <c r="E3092" s="51">
        <v>1</v>
      </c>
      <c r="F3092" s="30">
        <v>203549.99999999997</v>
      </c>
      <c r="G3092" s="30">
        <f t="shared" si="216"/>
        <v>244300</v>
      </c>
      <c r="H3092" s="30">
        <f t="shared" si="217"/>
        <v>366400</v>
      </c>
      <c r="I3092" s="212"/>
      <c r="J3092" s="212"/>
      <c r="K3092" s="212"/>
    </row>
    <row r="3093" spans="1:11" s="106" customFormat="1" ht="31">
      <c r="A3093" s="36">
        <v>2985</v>
      </c>
      <c r="B3093" s="28" t="s">
        <v>7413</v>
      </c>
      <c r="C3093" s="29" t="s">
        <v>7416</v>
      </c>
      <c r="D3093" s="49" t="s">
        <v>271</v>
      </c>
      <c r="E3093" s="51">
        <v>1</v>
      </c>
      <c r="F3093" s="30">
        <v>8280</v>
      </c>
      <c r="G3093" s="30">
        <f t="shared" si="216"/>
        <v>9900</v>
      </c>
      <c r="H3093" s="30">
        <f t="shared" si="217"/>
        <v>14900</v>
      </c>
      <c r="I3093" s="212"/>
      <c r="J3093" s="212"/>
      <c r="K3093" s="212"/>
    </row>
    <row r="3094" spans="1:11" s="106" customFormat="1" ht="31">
      <c r="A3094" s="36">
        <v>2986</v>
      </c>
      <c r="B3094" s="28" t="s">
        <v>7415</v>
      </c>
      <c r="C3094" s="29" t="s">
        <v>7418</v>
      </c>
      <c r="D3094" s="49" t="s">
        <v>271</v>
      </c>
      <c r="E3094" s="51">
        <v>1</v>
      </c>
      <c r="F3094" s="30">
        <v>124199.99999999999</v>
      </c>
      <c r="G3094" s="30">
        <f t="shared" si="216"/>
        <v>149000</v>
      </c>
      <c r="H3094" s="30">
        <f t="shared" si="217"/>
        <v>223600</v>
      </c>
      <c r="I3094" s="212"/>
      <c r="J3094" s="212"/>
      <c r="K3094" s="212"/>
    </row>
    <row r="3095" spans="1:11" s="106" customFormat="1" ht="31">
      <c r="A3095" s="36">
        <v>2987</v>
      </c>
      <c r="B3095" s="28" t="s">
        <v>7417</v>
      </c>
      <c r="C3095" s="29" t="s">
        <v>7420</v>
      </c>
      <c r="D3095" s="49" t="s">
        <v>271</v>
      </c>
      <c r="E3095" s="51">
        <v>1</v>
      </c>
      <c r="F3095" s="30">
        <v>47609.999999999993</v>
      </c>
      <c r="G3095" s="30">
        <f t="shared" si="216"/>
        <v>57100</v>
      </c>
      <c r="H3095" s="30">
        <f t="shared" si="217"/>
        <v>85700</v>
      </c>
      <c r="I3095" s="212"/>
      <c r="J3095" s="212"/>
      <c r="K3095" s="212"/>
    </row>
    <row r="3096" spans="1:11" s="106" customFormat="1" ht="31">
      <c r="A3096" s="36">
        <v>2988</v>
      </c>
      <c r="B3096" s="28" t="s">
        <v>7419</v>
      </c>
      <c r="C3096" s="29" t="s">
        <v>7422</v>
      </c>
      <c r="D3096" s="49" t="s">
        <v>271</v>
      </c>
      <c r="E3096" s="51">
        <v>1</v>
      </c>
      <c r="F3096" s="30">
        <v>40710</v>
      </c>
      <c r="G3096" s="30">
        <f t="shared" si="216"/>
        <v>48900</v>
      </c>
      <c r="H3096" s="30">
        <f t="shared" si="217"/>
        <v>73300</v>
      </c>
      <c r="I3096" s="212"/>
      <c r="J3096" s="212"/>
      <c r="K3096" s="212"/>
    </row>
    <row r="3097" spans="1:11" s="106" customFormat="1" ht="31">
      <c r="A3097" s="36">
        <v>2989</v>
      </c>
      <c r="B3097" s="28" t="s">
        <v>7421</v>
      </c>
      <c r="C3097" s="29" t="s">
        <v>7424</v>
      </c>
      <c r="D3097" s="49" t="s">
        <v>271</v>
      </c>
      <c r="E3097" s="51">
        <v>1</v>
      </c>
      <c r="F3097" s="30">
        <v>61409.999999999993</v>
      </c>
      <c r="G3097" s="30">
        <f t="shared" si="216"/>
        <v>73700</v>
      </c>
      <c r="H3097" s="30">
        <f t="shared" si="217"/>
        <v>110500</v>
      </c>
      <c r="I3097" s="212"/>
      <c r="J3097" s="212"/>
      <c r="K3097" s="212"/>
    </row>
    <row r="3098" spans="1:11" s="106" customFormat="1" ht="31">
      <c r="A3098" s="36">
        <v>2990</v>
      </c>
      <c r="B3098" s="28" t="s">
        <v>7423</v>
      </c>
      <c r="C3098" s="29" t="s">
        <v>7426</v>
      </c>
      <c r="D3098" s="49" t="s">
        <v>271</v>
      </c>
      <c r="E3098" s="51">
        <v>1</v>
      </c>
      <c r="F3098" s="30">
        <v>68310</v>
      </c>
      <c r="G3098" s="30">
        <f t="shared" si="216"/>
        <v>82000</v>
      </c>
      <c r="H3098" s="30">
        <f t="shared" si="217"/>
        <v>123000</v>
      </c>
      <c r="I3098" s="212"/>
      <c r="J3098" s="212"/>
      <c r="K3098" s="212"/>
    </row>
    <row r="3099" spans="1:11" s="106" customFormat="1">
      <c r="A3099" s="36">
        <v>2991</v>
      </c>
      <c r="B3099" s="28" t="s">
        <v>7425</v>
      </c>
      <c r="C3099" s="29" t="s">
        <v>7428</v>
      </c>
      <c r="D3099" s="49" t="s">
        <v>271</v>
      </c>
      <c r="E3099" s="51">
        <v>1</v>
      </c>
      <c r="F3099" s="30">
        <v>23804.999999999996</v>
      </c>
      <c r="G3099" s="30">
        <f t="shared" si="216"/>
        <v>28600</v>
      </c>
      <c r="H3099" s="30">
        <f t="shared" si="217"/>
        <v>42800</v>
      </c>
      <c r="I3099" s="212"/>
      <c r="J3099" s="212"/>
      <c r="K3099" s="212"/>
    </row>
    <row r="3100" spans="1:11" s="106" customFormat="1" ht="31">
      <c r="A3100" s="36">
        <v>2992</v>
      </c>
      <c r="B3100" s="28" t="s">
        <v>7427</v>
      </c>
      <c r="C3100" s="29" t="s">
        <v>7430</v>
      </c>
      <c r="D3100" s="49" t="s">
        <v>271</v>
      </c>
      <c r="E3100" s="51">
        <v>1</v>
      </c>
      <c r="F3100" s="30">
        <v>68310</v>
      </c>
      <c r="G3100" s="30">
        <f t="shared" si="216"/>
        <v>82000</v>
      </c>
      <c r="H3100" s="30">
        <f t="shared" si="217"/>
        <v>123000</v>
      </c>
      <c r="I3100" s="212"/>
      <c r="J3100" s="212"/>
      <c r="K3100" s="212"/>
    </row>
    <row r="3101" spans="1:11" s="106" customFormat="1" ht="31">
      <c r="A3101" s="36">
        <v>2993</v>
      </c>
      <c r="B3101" s="28" t="s">
        <v>7429</v>
      </c>
      <c r="C3101" s="29" t="s">
        <v>7432</v>
      </c>
      <c r="D3101" s="49" t="s">
        <v>271</v>
      </c>
      <c r="E3101" s="51">
        <v>1</v>
      </c>
      <c r="F3101" s="30">
        <v>82110</v>
      </c>
      <c r="G3101" s="30">
        <f t="shared" si="216"/>
        <v>98500</v>
      </c>
      <c r="H3101" s="30">
        <f t="shared" si="217"/>
        <v>147800</v>
      </c>
      <c r="I3101" s="212"/>
      <c r="J3101" s="212"/>
      <c r="K3101" s="212"/>
    </row>
    <row r="3102" spans="1:11" s="106" customFormat="1" ht="31">
      <c r="A3102" s="36">
        <v>2994</v>
      </c>
      <c r="B3102" s="28" t="s">
        <v>7431</v>
      </c>
      <c r="C3102" s="29" t="s">
        <v>7434</v>
      </c>
      <c r="D3102" s="49" t="s">
        <v>271</v>
      </c>
      <c r="E3102" s="51">
        <v>1</v>
      </c>
      <c r="F3102" s="30">
        <v>51749.999999999993</v>
      </c>
      <c r="G3102" s="30">
        <f t="shared" si="216"/>
        <v>62100</v>
      </c>
      <c r="H3102" s="30">
        <f t="shared" si="217"/>
        <v>93200</v>
      </c>
      <c r="I3102" s="212"/>
      <c r="J3102" s="212"/>
      <c r="K3102" s="212"/>
    </row>
    <row r="3103" spans="1:11" s="106" customFormat="1" ht="31">
      <c r="A3103" s="36">
        <v>2995</v>
      </c>
      <c r="B3103" s="28" t="s">
        <v>7433</v>
      </c>
      <c r="C3103" s="29" t="s">
        <v>7436</v>
      </c>
      <c r="D3103" s="49" t="s">
        <v>271</v>
      </c>
      <c r="E3103" s="51">
        <v>1</v>
      </c>
      <c r="F3103" s="30">
        <v>13799.999999999998</v>
      </c>
      <c r="G3103" s="30">
        <f t="shared" si="216"/>
        <v>16600</v>
      </c>
      <c r="H3103" s="30">
        <f t="shared" si="217"/>
        <v>24800</v>
      </c>
      <c r="I3103" s="212"/>
      <c r="J3103" s="212"/>
      <c r="K3103" s="212"/>
    </row>
    <row r="3104" spans="1:11" s="106" customFormat="1" ht="31">
      <c r="A3104" s="36">
        <v>2996</v>
      </c>
      <c r="B3104" s="28" t="s">
        <v>7435</v>
      </c>
      <c r="C3104" s="29" t="s">
        <v>7438</v>
      </c>
      <c r="D3104" s="49" t="s">
        <v>271</v>
      </c>
      <c r="E3104" s="51">
        <v>1</v>
      </c>
      <c r="F3104" s="30">
        <v>131100</v>
      </c>
      <c r="G3104" s="30">
        <f t="shared" si="216"/>
        <v>157300</v>
      </c>
      <c r="H3104" s="30">
        <f t="shared" si="217"/>
        <v>236000</v>
      </c>
      <c r="I3104" s="212"/>
      <c r="J3104" s="212"/>
      <c r="K3104" s="212"/>
    </row>
    <row r="3105" spans="1:11" s="106" customFormat="1" ht="31">
      <c r="A3105" s="36">
        <v>2997</v>
      </c>
      <c r="B3105" s="28" t="s">
        <v>7437</v>
      </c>
      <c r="C3105" s="29" t="s">
        <v>7440</v>
      </c>
      <c r="D3105" s="49" t="s">
        <v>271</v>
      </c>
      <c r="E3105" s="51">
        <v>1</v>
      </c>
      <c r="F3105" s="30">
        <v>158700</v>
      </c>
      <c r="G3105" s="30">
        <f t="shared" si="216"/>
        <v>190400</v>
      </c>
      <c r="H3105" s="30">
        <f t="shared" si="217"/>
        <v>285700</v>
      </c>
      <c r="I3105" s="212"/>
      <c r="J3105" s="212"/>
      <c r="K3105" s="212"/>
    </row>
    <row r="3106" spans="1:11" s="106" customFormat="1" ht="31">
      <c r="A3106" s="36">
        <v>2998</v>
      </c>
      <c r="B3106" s="28" t="s">
        <v>7439</v>
      </c>
      <c r="C3106" s="29" t="s">
        <v>7442</v>
      </c>
      <c r="D3106" s="49" t="s">
        <v>271</v>
      </c>
      <c r="E3106" s="51">
        <v>1</v>
      </c>
      <c r="F3106" s="30">
        <v>31049.999999999996</v>
      </c>
      <c r="G3106" s="30">
        <f t="shared" si="216"/>
        <v>37300</v>
      </c>
      <c r="H3106" s="30">
        <f t="shared" si="217"/>
        <v>55900</v>
      </c>
      <c r="I3106" s="212"/>
      <c r="J3106" s="212"/>
      <c r="K3106" s="212"/>
    </row>
    <row r="3107" spans="1:11" s="106" customFormat="1">
      <c r="A3107" s="36">
        <v>2999</v>
      </c>
      <c r="B3107" s="28" t="s">
        <v>7441</v>
      </c>
      <c r="C3107" s="29" t="s">
        <v>7444</v>
      </c>
      <c r="D3107" s="49" t="s">
        <v>271</v>
      </c>
      <c r="E3107" s="51">
        <v>1</v>
      </c>
      <c r="F3107" s="30">
        <v>31049.999999999996</v>
      </c>
      <c r="G3107" s="30">
        <f t="shared" si="216"/>
        <v>37300</v>
      </c>
      <c r="H3107" s="30">
        <f t="shared" si="217"/>
        <v>55900</v>
      </c>
      <c r="I3107" s="212"/>
      <c r="J3107" s="212"/>
      <c r="K3107" s="212"/>
    </row>
    <row r="3108" spans="1:11" s="106" customFormat="1" ht="31">
      <c r="A3108" s="36">
        <v>3000</v>
      </c>
      <c r="B3108" s="28" t="s">
        <v>7443</v>
      </c>
      <c r="C3108" s="29" t="s">
        <v>7446</v>
      </c>
      <c r="D3108" s="49" t="s">
        <v>271</v>
      </c>
      <c r="E3108" s="51">
        <v>1</v>
      </c>
      <c r="F3108" s="30">
        <v>13799.999999999998</v>
      </c>
      <c r="G3108" s="30">
        <f t="shared" si="216"/>
        <v>16600</v>
      </c>
      <c r="H3108" s="30">
        <f t="shared" si="217"/>
        <v>24800</v>
      </c>
      <c r="I3108" s="212"/>
      <c r="J3108" s="212"/>
      <c r="K3108" s="212"/>
    </row>
    <row r="3109" spans="1:11" s="106" customFormat="1" ht="31">
      <c r="A3109" s="36">
        <v>3001</v>
      </c>
      <c r="B3109" s="28" t="s">
        <v>7445</v>
      </c>
      <c r="C3109" s="29" t="s">
        <v>7448</v>
      </c>
      <c r="D3109" s="49" t="s">
        <v>271</v>
      </c>
      <c r="E3109" s="51">
        <v>1</v>
      </c>
      <c r="F3109" s="30">
        <v>13799.999999999998</v>
      </c>
      <c r="G3109" s="30">
        <f t="shared" si="216"/>
        <v>16600</v>
      </c>
      <c r="H3109" s="30">
        <f t="shared" si="217"/>
        <v>24800</v>
      </c>
      <c r="I3109" s="212"/>
      <c r="J3109" s="212"/>
      <c r="K3109" s="212"/>
    </row>
    <row r="3110" spans="1:11" s="106" customFormat="1" ht="31">
      <c r="A3110" s="36">
        <v>3002</v>
      </c>
      <c r="B3110" s="28" t="s">
        <v>7447</v>
      </c>
      <c r="C3110" s="29" t="s">
        <v>7450</v>
      </c>
      <c r="D3110" s="49" t="s">
        <v>271</v>
      </c>
      <c r="E3110" s="51">
        <v>1</v>
      </c>
      <c r="F3110" s="30">
        <v>13799.999999999998</v>
      </c>
      <c r="G3110" s="30">
        <f t="shared" si="216"/>
        <v>16600</v>
      </c>
      <c r="H3110" s="30">
        <f t="shared" si="217"/>
        <v>24800</v>
      </c>
      <c r="I3110" s="212"/>
      <c r="J3110" s="212"/>
      <c r="K3110" s="212"/>
    </row>
    <row r="3111" spans="1:11" s="106" customFormat="1">
      <c r="A3111" s="36">
        <v>3003</v>
      </c>
      <c r="B3111" s="28" t="s">
        <v>7449</v>
      </c>
      <c r="C3111" s="29" t="s">
        <v>7452</v>
      </c>
      <c r="D3111" s="49" t="s">
        <v>271</v>
      </c>
      <c r="E3111" s="51">
        <v>1</v>
      </c>
      <c r="F3111" s="30">
        <v>3449.9999999999995</v>
      </c>
      <c r="G3111" s="30">
        <f t="shared" si="216"/>
        <v>4100</v>
      </c>
      <c r="H3111" s="30">
        <f t="shared" si="217"/>
        <v>6200</v>
      </c>
      <c r="I3111" s="212"/>
      <c r="J3111" s="212"/>
      <c r="K3111" s="212"/>
    </row>
    <row r="3112" spans="1:11" s="106" customFormat="1" ht="31">
      <c r="A3112" s="36">
        <v>3004</v>
      </c>
      <c r="B3112" s="28" t="s">
        <v>7451</v>
      </c>
      <c r="C3112" s="29" t="s">
        <v>7454</v>
      </c>
      <c r="D3112" s="49" t="s">
        <v>271</v>
      </c>
      <c r="E3112" s="51">
        <v>1</v>
      </c>
      <c r="F3112" s="30">
        <v>55199.999999999993</v>
      </c>
      <c r="G3112" s="30">
        <f t="shared" si="216"/>
        <v>66200</v>
      </c>
      <c r="H3112" s="30">
        <f t="shared" si="217"/>
        <v>99400</v>
      </c>
      <c r="I3112" s="212"/>
      <c r="J3112" s="212"/>
      <c r="K3112" s="212"/>
    </row>
    <row r="3113" spans="1:11" s="106" customFormat="1" ht="31">
      <c r="A3113" s="36">
        <v>3005</v>
      </c>
      <c r="B3113" s="28" t="s">
        <v>7453</v>
      </c>
      <c r="C3113" s="29" t="s">
        <v>7456</v>
      </c>
      <c r="D3113" s="49" t="s">
        <v>271</v>
      </c>
      <c r="E3113" s="51">
        <v>1</v>
      </c>
      <c r="F3113" s="30">
        <v>96599.999999999985</v>
      </c>
      <c r="G3113" s="30">
        <f t="shared" si="216"/>
        <v>115900</v>
      </c>
      <c r="H3113" s="30">
        <f t="shared" si="217"/>
        <v>173900</v>
      </c>
      <c r="I3113" s="212"/>
      <c r="J3113" s="212"/>
      <c r="K3113" s="212"/>
    </row>
    <row r="3114" spans="1:11" s="106" customFormat="1" ht="46.5">
      <c r="A3114" s="36">
        <v>3006</v>
      </c>
      <c r="B3114" s="28" t="s">
        <v>7455</v>
      </c>
      <c r="C3114" s="29" t="s">
        <v>7458</v>
      </c>
      <c r="D3114" s="49" t="s">
        <v>271</v>
      </c>
      <c r="E3114" s="51">
        <v>1</v>
      </c>
      <c r="F3114" s="30">
        <v>31049.999999999996</v>
      </c>
      <c r="G3114" s="30">
        <f t="shared" si="216"/>
        <v>37300</v>
      </c>
      <c r="H3114" s="30">
        <f t="shared" si="217"/>
        <v>55900</v>
      </c>
      <c r="I3114" s="212"/>
      <c r="J3114" s="212"/>
      <c r="K3114" s="212"/>
    </row>
    <row r="3115" spans="1:11" s="106" customFormat="1" ht="46.5">
      <c r="A3115" s="36">
        <v>3007</v>
      </c>
      <c r="B3115" s="28" t="s">
        <v>7457</v>
      </c>
      <c r="C3115" s="29" t="s">
        <v>7460</v>
      </c>
      <c r="D3115" s="49" t="s">
        <v>271</v>
      </c>
      <c r="E3115" s="51">
        <v>1</v>
      </c>
      <c r="F3115" s="30">
        <v>51749.999999999993</v>
      </c>
      <c r="G3115" s="30">
        <f t="shared" si="216"/>
        <v>62100</v>
      </c>
      <c r="H3115" s="30">
        <f t="shared" si="217"/>
        <v>93200</v>
      </c>
      <c r="I3115" s="212"/>
      <c r="J3115" s="212"/>
      <c r="K3115" s="212"/>
    </row>
    <row r="3116" spans="1:11" s="106" customFormat="1" ht="31">
      <c r="A3116" s="36">
        <v>3008</v>
      </c>
      <c r="B3116" s="28" t="s">
        <v>7459</v>
      </c>
      <c r="C3116" s="29" t="s">
        <v>7462</v>
      </c>
      <c r="D3116" s="49" t="s">
        <v>271</v>
      </c>
      <c r="E3116" s="51">
        <v>1</v>
      </c>
      <c r="F3116" s="30">
        <v>51404.999999999993</v>
      </c>
      <c r="G3116" s="30">
        <f t="shared" si="216"/>
        <v>61700</v>
      </c>
      <c r="H3116" s="30">
        <f t="shared" si="217"/>
        <v>92500</v>
      </c>
      <c r="I3116" s="212"/>
      <c r="J3116" s="212"/>
      <c r="K3116" s="212"/>
    </row>
    <row r="3117" spans="1:11" s="106" customFormat="1">
      <c r="A3117" s="36">
        <v>3009</v>
      </c>
      <c r="B3117" s="28" t="s">
        <v>7461</v>
      </c>
      <c r="C3117" s="29" t="s">
        <v>7464</v>
      </c>
      <c r="D3117" s="49" t="s">
        <v>271</v>
      </c>
      <c r="E3117" s="51">
        <v>1</v>
      </c>
      <c r="F3117" s="30">
        <v>30704.999999999996</v>
      </c>
      <c r="G3117" s="30">
        <f t="shared" si="216"/>
        <v>36800</v>
      </c>
      <c r="H3117" s="30">
        <f t="shared" si="217"/>
        <v>55300</v>
      </c>
      <c r="I3117" s="212"/>
      <c r="J3117" s="212"/>
      <c r="K3117" s="212"/>
    </row>
    <row r="3118" spans="1:11" s="106" customFormat="1" ht="31">
      <c r="A3118" s="36">
        <v>3010</v>
      </c>
      <c r="B3118" s="28" t="s">
        <v>7463</v>
      </c>
      <c r="C3118" s="29" t="s">
        <v>7466</v>
      </c>
      <c r="D3118" s="49" t="s">
        <v>271</v>
      </c>
      <c r="E3118" s="51">
        <v>1</v>
      </c>
      <c r="F3118" s="30">
        <v>20355</v>
      </c>
      <c r="G3118" s="30">
        <f t="shared" si="216"/>
        <v>24400</v>
      </c>
      <c r="H3118" s="30">
        <f t="shared" si="217"/>
        <v>36600</v>
      </c>
      <c r="I3118" s="212"/>
      <c r="J3118" s="212"/>
      <c r="K3118" s="212"/>
    </row>
    <row r="3119" spans="1:11" s="106" customFormat="1">
      <c r="A3119" s="36">
        <v>3011</v>
      </c>
      <c r="B3119" s="28" t="s">
        <v>7465</v>
      </c>
      <c r="C3119" s="29" t="s">
        <v>7468</v>
      </c>
      <c r="D3119" s="49" t="s">
        <v>271</v>
      </c>
      <c r="E3119" s="51">
        <v>1</v>
      </c>
      <c r="F3119" s="30">
        <v>41055</v>
      </c>
      <c r="G3119" s="30">
        <f t="shared" si="216"/>
        <v>49300</v>
      </c>
      <c r="H3119" s="30">
        <f t="shared" si="217"/>
        <v>73900</v>
      </c>
      <c r="I3119" s="212"/>
      <c r="J3119" s="212"/>
      <c r="K3119" s="212"/>
    </row>
    <row r="3120" spans="1:11" s="106" customFormat="1" ht="31">
      <c r="A3120" s="36">
        <v>3012</v>
      </c>
      <c r="B3120" s="28" t="s">
        <v>7467</v>
      </c>
      <c r="C3120" s="29" t="s">
        <v>7470</v>
      </c>
      <c r="D3120" s="49" t="s">
        <v>271</v>
      </c>
      <c r="E3120" s="51">
        <v>1</v>
      </c>
      <c r="F3120" s="30">
        <v>89700</v>
      </c>
      <c r="G3120" s="30">
        <f t="shared" si="216"/>
        <v>107600</v>
      </c>
      <c r="H3120" s="30">
        <f t="shared" si="217"/>
        <v>161500</v>
      </c>
      <c r="I3120" s="212"/>
      <c r="J3120" s="212"/>
      <c r="K3120" s="212"/>
    </row>
    <row r="3121" spans="1:67" s="106" customFormat="1">
      <c r="A3121" s="36">
        <v>3013</v>
      </c>
      <c r="B3121" s="28" t="s">
        <v>7469</v>
      </c>
      <c r="C3121" s="29" t="s">
        <v>7472</v>
      </c>
      <c r="D3121" s="49" t="s">
        <v>271</v>
      </c>
      <c r="E3121" s="51">
        <v>1</v>
      </c>
      <c r="F3121" s="30">
        <v>310500</v>
      </c>
      <c r="G3121" s="30">
        <f t="shared" si="216"/>
        <v>372600</v>
      </c>
      <c r="H3121" s="30">
        <f t="shared" si="217"/>
        <v>558900</v>
      </c>
      <c r="I3121" s="212"/>
      <c r="J3121" s="212"/>
      <c r="K3121" s="212"/>
    </row>
    <row r="3122" spans="1:67" s="106" customFormat="1" ht="31">
      <c r="A3122" s="36">
        <v>3014</v>
      </c>
      <c r="B3122" s="28" t="s">
        <v>7471</v>
      </c>
      <c r="C3122" s="29" t="s">
        <v>7474</v>
      </c>
      <c r="D3122" s="49" t="s">
        <v>271</v>
      </c>
      <c r="E3122" s="51">
        <v>1</v>
      </c>
      <c r="F3122" s="30">
        <v>138000</v>
      </c>
      <c r="G3122" s="30">
        <f t="shared" si="216"/>
        <v>165600</v>
      </c>
      <c r="H3122" s="30">
        <f t="shared" si="217"/>
        <v>248400</v>
      </c>
      <c r="I3122" s="212"/>
      <c r="J3122" s="212"/>
      <c r="K3122" s="212"/>
    </row>
    <row r="3123" spans="1:67" s="106" customFormat="1" ht="31">
      <c r="A3123" s="36">
        <v>3015</v>
      </c>
      <c r="B3123" s="28" t="s">
        <v>7473</v>
      </c>
      <c r="C3123" s="29" t="s">
        <v>7476</v>
      </c>
      <c r="D3123" s="49" t="s">
        <v>271</v>
      </c>
      <c r="E3123" s="51">
        <v>1</v>
      </c>
      <c r="F3123" s="30">
        <v>82800</v>
      </c>
      <c r="G3123" s="30">
        <f t="shared" si="216"/>
        <v>99400</v>
      </c>
      <c r="H3123" s="30">
        <f t="shared" si="217"/>
        <v>149000</v>
      </c>
      <c r="I3123" s="212"/>
      <c r="J3123" s="212"/>
      <c r="K3123" s="212"/>
    </row>
    <row r="3124" spans="1:67" s="106" customFormat="1">
      <c r="A3124" s="36">
        <v>3016</v>
      </c>
      <c r="B3124" s="28" t="s">
        <v>7475</v>
      </c>
      <c r="C3124" s="29" t="s">
        <v>7478</v>
      </c>
      <c r="D3124" s="49" t="s">
        <v>271</v>
      </c>
      <c r="E3124" s="51">
        <v>1</v>
      </c>
      <c r="F3124" s="30">
        <v>10350</v>
      </c>
      <c r="G3124" s="30">
        <f t="shared" si="216"/>
        <v>12400</v>
      </c>
      <c r="H3124" s="30">
        <f t="shared" si="217"/>
        <v>18600</v>
      </c>
      <c r="I3124" s="212"/>
      <c r="J3124" s="212"/>
      <c r="K3124" s="212"/>
    </row>
    <row r="3125" spans="1:67" s="106" customFormat="1">
      <c r="A3125" s="36">
        <v>3017</v>
      </c>
      <c r="B3125" s="28" t="s">
        <v>7477</v>
      </c>
      <c r="C3125" s="29" t="s">
        <v>7480</v>
      </c>
      <c r="D3125" s="49" t="s">
        <v>271</v>
      </c>
      <c r="E3125" s="51">
        <v>1</v>
      </c>
      <c r="F3125" s="30">
        <v>89700</v>
      </c>
      <c r="G3125" s="30">
        <f t="shared" si="216"/>
        <v>107600</v>
      </c>
      <c r="H3125" s="30">
        <f t="shared" si="217"/>
        <v>161500</v>
      </c>
      <c r="I3125" s="212"/>
      <c r="J3125" s="212"/>
      <c r="K3125" s="212"/>
    </row>
    <row r="3126" spans="1:67" s="106" customFormat="1">
      <c r="A3126" s="36">
        <v>3018</v>
      </c>
      <c r="B3126" s="28" t="s">
        <v>7479</v>
      </c>
      <c r="C3126" s="29" t="s">
        <v>7482</v>
      </c>
      <c r="D3126" s="49" t="s">
        <v>271</v>
      </c>
      <c r="E3126" s="51">
        <v>1</v>
      </c>
      <c r="F3126" s="30">
        <v>11730</v>
      </c>
      <c r="G3126" s="30">
        <f t="shared" si="216"/>
        <v>14100</v>
      </c>
      <c r="H3126" s="30">
        <f t="shared" si="217"/>
        <v>21100</v>
      </c>
      <c r="I3126" s="212"/>
      <c r="J3126" s="212"/>
      <c r="K3126" s="212"/>
    </row>
    <row r="3127" spans="1:67" s="106" customFormat="1">
      <c r="A3127" s="36">
        <v>3019</v>
      </c>
      <c r="B3127" s="28" t="s">
        <v>7481</v>
      </c>
      <c r="C3127" s="29" t="s">
        <v>7484</v>
      </c>
      <c r="D3127" s="49" t="s">
        <v>271</v>
      </c>
      <c r="E3127" s="51">
        <v>1</v>
      </c>
      <c r="F3127" s="30">
        <v>11730</v>
      </c>
      <c r="G3127" s="30">
        <f t="shared" si="216"/>
        <v>14100</v>
      </c>
      <c r="H3127" s="30">
        <f t="shared" si="217"/>
        <v>21100</v>
      </c>
      <c r="I3127" s="212"/>
      <c r="J3127" s="212"/>
      <c r="K3127" s="212"/>
    </row>
    <row r="3128" spans="1:67" s="106" customFormat="1">
      <c r="A3128" s="36">
        <v>3020</v>
      </c>
      <c r="B3128" s="28" t="s">
        <v>7483</v>
      </c>
      <c r="C3128" s="29" t="s">
        <v>7486</v>
      </c>
      <c r="D3128" s="49" t="s">
        <v>271</v>
      </c>
      <c r="E3128" s="51">
        <v>1</v>
      </c>
      <c r="F3128" s="30">
        <v>10350</v>
      </c>
      <c r="G3128" s="30">
        <f t="shared" si="216"/>
        <v>12400</v>
      </c>
      <c r="H3128" s="30">
        <f t="shared" si="217"/>
        <v>18600</v>
      </c>
      <c r="I3128" s="212"/>
      <c r="J3128" s="212"/>
      <c r="K3128" s="212"/>
    </row>
    <row r="3129" spans="1:67" s="106" customFormat="1">
      <c r="A3129" s="36">
        <v>3021</v>
      </c>
      <c r="B3129" s="28" t="s">
        <v>7485</v>
      </c>
      <c r="C3129" s="29" t="s">
        <v>7488</v>
      </c>
      <c r="D3129" s="49" t="s">
        <v>271</v>
      </c>
      <c r="E3129" s="51">
        <v>1</v>
      </c>
      <c r="F3129" s="30">
        <v>13799.999999999998</v>
      </c>
      <c r="G3129" s="30">
        <f t="shared" si="216"/>
        <v>16600</v>
      </c>
      <c r="H3129" s="30">
        <f t="shared" si="217"/>
        <v>24800</v>
      </c>
      <c r="I3129" s="212"/>
      <c r="J3129" s="212"/>
      <c r="K3129" s="212"/>
    </row>
    <row r="3130" spans="1:67" s="106" customFormat="1">
      <c r="A3130" s="36">
        <v>3022</v>
      </c>
      <c r="B3130" s="28" t="s">
        <v>7487</v>
      </c>
      <c r="C3130" s="29" t="s">
        <v>7490</v>
      </c>
      <c r="D3130" s="49" t="s">
        <v>271</v>
      </c>
      <c r="E3130" s="51">
        <v>1</v>
      </c>
      <c r="F3130" s="30">
        <v>11730</v>
      </c>
      <c r="G3130" s="30">
        <f t="shared" si="216"/>
        <v>14100</v>
      </c>
      <c r="H3130" s="30">
        <f t="shared" si="217"/>
        <v>21100</v>
      </c>
      <c r="I3130" s="212"/>
      <c r="J3130" s="212"/>
      <c r="K3130" s="212"/>
    </row>
    <row r="3131" spans="1:67" s="106" customFormat="1">
      <c r="A3131" s="36">
        <v>3023</v>
      </c>
      <c r="B3131" s="28" t="s">
        <v>7489</v>
      </c>
      <c r="C3131" s="29" t="s">
        <v>7491</v>
      </c>
      <c r="D3131" s="49" t="s">
        <v>271</v>
      </c>
      <c r="E3131" s="51">
        <v>1</v>
      </c>
      <c r="F3131" s="30">
        <v>8970</v>
      </c>
      <c r="G3131" s="30">
        <f t="shared" si="216"/>
        <v>10800</v>
      </c>
      <c r="H3131" s="30">
        <f t="shared" si="217"/>
        <v>16100</v>
      </c>
      <c r="I3131" s="212"/>
      <c r="J3131" s="212"/>
      <c r="K3131" s="212"/>
    </row>
    <row r="3132" spans="1:67" s="150" customFormat="1" ht="31">
      <c r="A3132" s="36">
        <v>3024</v>
      </c>
      <c r="B3132" s="28" t="s">
        <v>7789</v>
      </c>
      <c r="C3132" s="29" t="s">
        <v>7694</v>
      </c>
      <c r="D3132" s="49" t="s">
        <v>271</v>
      </c>
      <c r="E3132" s="51">
        <v>1</v>
      </c>
      <c r="F3132" s="30">
        <v>105000</v>
      </c>
      <c r="G3132" s="30">
        <f t="shared" si="216"/>
        <v>126000</v>
      </c>
      <c r="H3132" s="30">
        <f t="shared" si="217"/>
        <v>189000</v>
      </c>
      <c r="I3132" s="212"/>
      <c r="J3132" s="212"/>
      <c r="K3132" s="212"/>
      <c r="L3132" s="106"/>
      <c r="M3132" s="106"/>
      <c r="N3132" s="106"/>
      <c r="O3132" s="106"/>
      <c r="P3132" s="106"/>
      <c r="Q3132" s="106"/>
      <c r="R3132" s="106"/>
      <c r="S3132" s="106"/>
      <c r="T3132" s="106"/>
      <c r="U3132" s="106"/>
      <c r="V3132" s="106"/>
      <c r="W3132" s="106"/>
      <c r="X3132" s="106"/>
      <c r="Y3132" s="106"/>
      <c r="Z3132" s="106"/>
      <c r="AA3132" s="106"/>
      <c r="AB3132" s="106"/>
      <c r="AC3132" s="106"/>
      <c r="AD3132" s="106"/>
      <c r="AE3132" s="106"/>
      <c r="AF3132" s="106"/>
      <c r="AG3132" s="106"/>
      <c r="AH3132" s="106"/>
      <c r="AI3132" s="106"/>
      <c r="AJ3132" s="106"/>
      <c r="AK3132" s="106"/>
      <c r="AL3132" s="106"/>
      <c r="AM3132" s="106"/>
      <c r="AN3132" s="106"/>
      <c r="AO3132" s="106"/>
      <c r="AP3132" s="106"/>
      <c r="AQ3132" s="106"/>
      <c r="AR3132" s="106"/>
      <c r="AS3132" s="106"/>
      <c r="AT3132" s="106"/>
      <c r="AU3132" s="106"/>
      <c r="AV3132" s="106"/>
      <c r="AW3132" s="106"/>
      <c r="AX3132" s="106"/>
      <c r="AY3132" s="106"/>
      <c r="AZ3132" s="106"/>
      <c r="BA3132" s="106"/>
      <c r="BB3132" s="106"/>
      <c r="BC3132" s="106"/>
      <c r="BD3132" s="106"/>
      <c r="BE3132" s="106"/>
      <c r="BF3132" s="106"/>
      <c r="BG3132" s="106"/>
      <c r="BH3132" s="106"/>
      <c r="BI3132" s="106"/>
      <c r="BJ3132" s="106"/>
      <c r="BK3132" s="106"/>
      <c r="BL3132" s="106"/>
      <c r="BM3132" s="106"/>
      <c r="BN3132" s="106"/>
      <c r="BO3132" s="106"/>
    </row>
    <row r="3133" spans="1:67" s="150" customFormat="1">
      <c r="A3133" s="36">
        <v>3025</v>
      </c>
      <c r="B3133" s="28" t="s">
        <v>7790</v>
      </c>
      <c r="C3133" s="29" t="s">
        <v>7695</v>
      </c>
      <c r="D3133" s="49" t="s">
        <v>271</v>
      </c>
      <c r="E3133" s="51">
        <v>1</v>
      </c>
      <c r="F3133" s="30">
        <v>105000</v>
      </c>
      <c r="G3133" s="30">
        <f t="shared" si="216"/>
        <v>126000</v>
      </c>
      <c r="H3133" s="30">
        <f t="shared" si="217"/>
        <v>189000</v>
      </c>
      <c r="I3133" s="212"/>
      <c r="J3133" s="212"/>
      <c r="K3133" s="212"/>
      <c r="L3133" s="106"/>
      <c r="M3133" s="106"/>
      <c r="N3133" s="106"/>
      <c r="O3133" s="106"/>
      <c r="P3133" s="106"/>
      <c r="Q3133" s="106"/>
      <c r="R3133" s="106"/>
      <c r="S3133" s="106"/>
      <c r="T3133" s="106"/>
      <c r="U3133" s="106"/>
      <c r="V3133" s="106"/>
      <c r="W3133" s="106"/>
      <c r="X3133" s="106"/>
      <c r="Y3133" s="106"/>
      <c r="Z3133" s="106"/>
      <c r="AA3133" s="106"/>
      <c r="AB3133" s="106"/>
      <c r="AC3133" s="106"/>
      <c r="AD3133" s="106"/>
      <c r="AE3133" s="106"/>
      <c r="AF3133" s="106"/>
      <c r="AG3133" s="106"/>
      <c r="AH3133" s="106"/>
      <c r="AI3133" s="106"/>
      <c r="AJ3133" s="106"/>
      <c r="AK3133" s="106"/>
      <c r="AL3133" s="106"/>
      <c r="AM3133" s="106"/>
      <c r="AN3133" s="106"/>
      <c r="AO3133" s="106"/>
      <c r="AP3133" s="106"/>
      <c r="AQ3133" s="106"/>
      <c r="AR3133" s="106"/>
      <c r="AS3133" s="106"/>
      <c r="AT3133" s="106"/>
      <c r="AU3133" s="106"/>
      <c r="AV3133" s="106"/>
      <c r="AW3133" s="106"/>
      <c r="AX3133" s="106"/>
      <c r="AY3133" s="106"/>
      <c r="AZ3133" s="106"/>
      <c r="BA3133" s="106"/>
      <c r="BB3133" s="106"/>
      <c r="BC3133" s="106"/>
      <c r="BD3133" s="106"/>
      <c r="BE3133" s="106"/>
      <c r="BF3133" s="106"/>
      <c r="BG3133" s="106"/>
      <c r="BH3133" s="106"/>
      <c r="BI3133" s="106"/>
      <c r="BJ3133" s="106"/>
      <c r="BK3133" s="106"/>
      <c r="BL3133" s="106"/>
      <c r="BM3133" s="106"/>
      <c r="BN3133" s="106"/>
      <c r="BO3133" s="106"/>
    </row>
    <row r="3134" spans="1:67" s="150" customFormat="1" ht="31">
      <c r="A3134" s="36">
        <v>3026</v>
      </c>
      <c r="B3134" s="28" t="s">
        <v>7791</v>
      </c>
      <c r="C3134" s="29" t="s">
        <v>7696</v>
      </c>
      <c r="D3134" s="49" t="s">
        <v>271</v>
      </c>
      <c r="E3134" s="51">
        <v>1</v>
      </c>
      <c r="F3134" s="30">
        <v>325000</v>
      </c>
      <c r="G3134" s="30">
        <f t="shared" si="216"/>
        <v>390000</v>
      </c>
      <c r="H3134" s="30">
        <f t="shared" si="217"/>
        <v>585000</v>
      </c>
      <c r="I3134" s="212"/>
      <c r="J3134" s="212"/>
      <c r="K3134" s="212"/>
      <c r="L3134" s="106"/>
      <c r="M3134" s="106"/>
      <c r="N3134" s="106"/>
      <c r="O3134" s="106"/>
      <c r="P3134" s="106"/>
      <c r="Q3134" s="106"/>
      <c r="R3134" s="106"/>
      <c r="S3134" s="106"/>
      <c r="T3134" s="106"/>
      <c r="U3134" s="106"/>
      <c r="V3134" s="106"/>
      <c r="W3134" s="106"/>
      <c r="X3134" s="106"/>
      <c r="Y3134" s="106"/>
      <c r="Z3134" s="106"/>
      <c r="AA3134" s="106"/>
      <c r="AB3134" s="106"/>
      <c r="AC3134" s="106"/>
      <c r="AD3134" s="106"/>
      <c r="AE3134" s="106"/>
      <c r="AF3134" s="106"/>
      <c r="AG3134" s="106"/>
      <c r="AH3134" s="106"/>
      <c r="AI3134" s="106"/>
      <c r="AJ3134" s="106"/>
      <c r="AK3134" s="106"/>
      <c r="AL3134" s="106"/>
      <c r="AM3134" s="106"/>
      <c r="AN3134" s="106"/>
      <c r="AO3134" s="106"/>
      <c r="AP3134" s="106"/>
      <c r="AQ3134" s="106"/>
      <c r="AR3134" s="106"/>
      <c r="AS3134" s="106"/>
      <c r="AT3134" s="106"/>
      <c r="AU3134" s="106"/>
      <c r="AV3134" s="106"/>
      <c r="AW3134" s="106"/>
      <c r="AX3134" s="106"/>
      <c r="AY3134" s="106"/>
      <c r="AZ3134" s="106"/>
      <c r="BA3134" s="106"/>
      <c r="BB3134" s="106"/>
      <c r="BC3134" s="106"/>
      <c r="BD3134" s="106"/>
      <c r="BE3134" s="106"/>
      <c r="BF3134" s="106"/>
      <c r="BG3134" s="106"/>
      <c r="BH3134" s="106"/>
      <c r="BI3134" s="106"/>
      <c r="BJ3134" s="106"/>
      <c r="BK3134" s="106"/>
      <c r="BL3134" s="106"/>
      <c r="BM3134" s="106"/>
      <c r="BN3134" s="106"/>
      <c r="BO3134" s="106"/>
    </row>
    <row r="3135" spans="1:67" s="9" customFormat="1">
      <c r="A3135" s="32"/>
      <c r="B3135" s="32"/>
      <c r="C3135" s="33" t="s">
        <v>4438</v>
      </c>
      <c r="D3135" s="32"/>
      <c r="E3135" s="34"/>
      <c r="F3135" s="34"/>
      <c r="G3135" s="34"/>
      <c r="H3135" s="34"/>
      <c r="I3135" s="212"/>
      <c r="J3135" s="212"/>
      <c r="K3135" s="212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</row>
    <row r="3136" spans="1:67">
      <c r="A3136" s="36">
        <v>3027</v>
      </c>
      <c r="B3136" s="28" t="s">
        <v>4439</v>
      </c>
      <c r="C3136" s="29" t="s">
        <v>4440</v>
      </c>
      <c r="D3136" s="28" t="s">
        <v>271</v>
      </c>
      <c r="E3136" s="30">
        <v>1</v>
      </c>
      <c r="F3136" s="30">
        <v>3500</v>
      </c>
      <c r="G3136" s="30">
        <f>ROUND(F3136*1.2,-2)</f>
        <v>4200</v>
      </c>
      <c r="H3136" s="30">
        <f>ROUND(F3136*1.8,-2)</f>
        <v>6300</v>
      </c>
      <c r="I3136" s="212"/>
      <c r="J3136" s="212"/>
      <c r="K3136" s="212"/>
    </row>
    <row r="3137" spans="1:67">
      <c r="A3137" s="36">
        <v>3028</v>
      </c>
      <c r="B3137" s="28" t="s">
        <v>4441</v>
      </c>
      <c r="C3137" s="29" t="s">
        <v>4442</v>
      </c>
      <c r="D3137" s="28" t="s">
        <v>271</v>
      </c>
      <c r="E3137" s="30">
        <v>1</v>
      </c>
      <c r="F3137" s="30">
        <v>3500</v>
      </c>
      <c r="G3137" s="30">
        <f>ROUND(F3137*1.2,-2)</f>
        <v>4200</v>
      </c>
      <c r="H3137" s="30">
        <f>ROUND(F3137*1.8,-2)</f>
        <v>6300</v>
      </c>
      <c r="I3137" s="212"/>
      <c r="J3137" s="212"/>
      <c r="K3137" s="212"/>
    </row>
    <row r="3138" spans="1:67">
      <c r="A3138" s="36">
        <v>3029</v>
      </c>
      <c r="B3138" s="28" t="s">
        <v>4443</v>
      </c>
      <c r="C3138" s="29" t="s">
        <v>4444</v>
      </c>
      <c r="D3138" s="28" t="s">
        <v>271</v>
      </c>
      <c r="E3138" s="30">
        <v>1</v>
      </c>
      <c r="F3138" s="30">
        <v>3500</v>
      </c>
      <c r="G3138" s="30">
        <f>ROUND(F3138*1.2,-2)</f>
        <v>4200</v>
      </c>
      <c r="H3138" s="30">
        <f>ROUND(F3138*1.8,-2)</f>
        <v>6300</v>
      </c>
      <c r="I3138" s="212"/>
      <c r="J3138" s="212"/>
      <c r="K3138" s="212"/>
    </row>
    <row r="3139" spans="1:67">
      <c r="A3139" s="36">
        <v>3030</v>
      </c>
      <c r="B3139" s="28" t="s">
        <v>4445</v>
      </c>
      <c r="C3139" s="29" t="s">
        <v>4446</v>
      </c>
      <c r="D3139" s="28" t="s">
        <v>271</v>
      </c>
      <c r="E3139" s="30">
        <v>1</v>
      </c>
      <c r="F3139" s="30">
        <v>3500</v>
      </c>
      <c r="G3139" s="30">
        <f t="shared" ref="G3139:G3145" si="218">ROUND(F3139*1.2,-2)</f>
        <v>4200</v>
      </c>
      <c r="H3139" s="30">
        <f t="shared" ref="H3139:H3145" si="219">ROUND(F3139*1.8,-2)</f>
        <v>6300</v>
      </c>
      <c r="I3139" s="212"/>
      <c r="J3139" s="212"/>
      <c r="K3139" s="212"/>
    </row>
    <row r="3140" spans="1:67" ht="31">
      <c r="A3140" s="36">
        <v>3031</v>
      </c>
      <c r="B3140" s="28" t="s">
        <v>4447</v>
      </c>
      <c r="C3140" s="29" t="s">
        <v>4448</v>
      </c>
      <c r="D3140" s="28" t="s">
        <v>271</v>
      </c>
      <c r="E3140" s="30">
        <v>1</v>
      </c>
      <c r="F3140" s="30">
        <v>5000</v>
      </c>
      <c r="G3140" s="30">
        <f t="shared" si="218"/>
        <v>6000</v>
      </c>
      <c r="H3140" s="30">
        <f t="shared" si="219"/>
        <v>9000</v>
      </c>
      <c r="I3140" s="212"/>
      <c r="J3140" s="212"/>
      <c r="K3140" s="212"/>
    </row>
    <row r="3141" spans="1:67">
      <c r="A3141" s="36">
        <v>3032</v>
      </c>
      <c r="B3141" s="28" t="s">
        <v>4449</v>
      </c>
      <c r="C3141" s="29" t="s">
        <v>4450</v>
      </c>
      <c r="D3141" s="28" t="s">
        <v>271</v>
      </c>
      <c r="E3141" s="30">
        <v>1</v>
      </c>
      <c r="F3141" s="30">
        <v>3500</v>
      </c>
      <c r="G3141" s="30">
        <f t="shared" si="218"/>
        <v>4200</v>
      </c>
      <c r="H3141" s="30">
        <f t="shared" si="219"/>
        <v>6300</v>
      </c>
      <c r="I3141" s="212"/>
      <c r="J3141" s="212"/>
      <c r="K3141" s="212"/>
    </row>
    <row r="3142" spans="1:67" s="149" customFormat="1" ht="31">
      <c r="A3142" s="36">
        <v>3033</v>
      </c>
      <c r="B3142" s="28" t="s">
        <v>4451</v>
      </c>
      <c r="C3142" s="29" t="s">
        <v>4452</v>
      </c>
      <c r="D3142" s="28" t="s">
        <v>271</v>
      </c>
      <c r="E3142" s="30">
        <v>1</v>
      </c>
      <c r="F3142" s="30">
        <v>4300</v>
      </c>
      <c r="G3142" s="30">
        <f t="shared" si="218"/>
        <v>5200</v>
      </c>
      <c r="H3142" s="30">
        <f t="shared" si="219"/>
        <v>7700</v>
      </c>
      <c r="I3142" s="212"/>
      <c r="J3142" s="212"/>
      <c r="K3142" s="212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</row>
    <row r="3143" spans="1:67">
      <c r="A3143" s="36">
        <v>3034</v>
      </c>
      <c r="B3143" s="28" t="s">
        <v>4453</v>
      </c>
      <c r="C3143" s="29" t="s">
        <v>4454</v>
      </c>
      <c r="D3143" s="28" t="s">
        <v>271</v>
      </c>
      <c r="E3143" s="30">
        <v>1</v>
      </c>
      <c r="F3143" s="30">
        <v>3400</v>
      </c>
      <c r="G3143" s="30">
        <f t="shared" si="218"/>
        <v>4100</v>
      </c>
      <c r="H3143" s="30">
        <f t="shared" si="219"/>
        <v>6100</v>
      </c>
      <c r="I3143" s="212"/>
      <c r="J3143" s="212"/>
      <c r="K3143" s="212"/>
    </row>
    <row r="3144" spans="1:67" ht="31">
      <c r="A3144" s="36">
        <v>3035</v>
      </c>
      <c r="B3144" s="28" t="s">
        <v>4455</v>
      </c>
      <c r="C3144" s="29" t="s">
        <v>4456</v>
      </c>
      <c r="D3144" s="28" t="s">
        <v>271</v>
      </c>
      <c r="E3144" s="30">
        <v>1</v>
      </c>
      <c r="F3144" s="30">
        <v>3500</v>
      </c>
      <c r="G3144" s="30">
        <f t="shared" si="218"/>
        <v>4200</v>
      </c>
      <c r="H3144" s="30">
        <f t="shared" si="219"/>
        <v>6300</v>
      </c>
      <c r="I3144" s="212"/>
      <c r="J3144" s="212"/>
      <c r="K3144" s="212"/>
    </row>
    <row r="3145" spans="1:67" ht="31">
      <c r="A3145" s="36">
        <v>3036</v>
      </c>
      <c r="B3145" s="28" t="s">
        <v>4457</v>
      </c>
      <c r="C3145" s="29" t="s">
        <v>4458</v>
      </c>
      <c r="D3145" s="28" t="s">
        <v>271</v>
      </c>
      <c r="E3145" s="30">
        <v>1</v>
      </c>
      <c r="F3145" s="30">
        <v>3500</v>
      </c>
      <c r="G3145" s="30">
        <f t="shared" si="218"/>
        <v>4200</v>
      </c>
      <c r="H3145" s="30">
        <f t="shared" si="219"/>
        <v>6300</v>
      </c>
      <c r="I3145" s="212"/>
      <c r="J3145" s="212"/>
      <c r="K3145" s="212"/>
    </row>
    <row r="3146" spans="1:67" ht="31">
      <c r="A3146" s="36">
        <v>3037</v>
      </c>
      <c r="B3146" s="28" t="s">
        <v>4459</v>
      </c>
      <c r="C3146" s="29" t="s">
        <v>4460</v>
      </c>
      <c r="D3146" s="28" t="s">
        <v>271</v>
      </c>
      <c r="E3146" s="30">
        <v>1</v>
      </c>
      <c r="F3146" s="30">
        <v>4600</v>
      </c>
      <c r="G3146" s="30">
        <f t="shared" ref="G3146:G3160" si="220">ROUND(F3146*1.2,-2)</f>
        <v>5500</v>
      </c>
      <c r="H3146" s="30">
        <f t="shared" ref="H3146:H3160" si="221">ROUND(F3146*1.8,-2)</f>
        <v>8300</v>
      </c>
      <c r="I3146" s="212"/>
      <c r="J3146" s="212"/>
      <c r="K3146" s="212"/>
    </row>
    <row r="3147" spans="1:67" s="149" customFormat="1" ht="31">
      <c r="A3147" s="36">
        <v>3038</v>
      </c>
      <c r="B3147" s="28" t="s">
        <v>4461</v>
      </c>
      <c r="C3147" s="29" t="s">
        <v>4462</v>
      </c>
      <c r="D3147" s="28" t="s">
        <v>271</v>
      </c>
      <c r="E3147" s="30">
        <v>1</v>
      </c>
      <c r="F3147" s="30">
        <v>4200</v>
      </c>
      <c r="G3147" s="30">
        <f t="shared" si="220"/>
        <v>5000</v>
      </c>
      <c r="H3147" s="30">
        <f t="shared" si="221"/>
        <v>7600</v>
      </c>
      <c r="I3147" s="212"/>
      <c r="J3147" s="212"/>
      <c r="K3147" s="212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</row>
    <row r="3148" spans="1:67" s="13" customFormat="1" ht="31">
      <c r="A3148" s="36">
        <v>3039</v>
      </c>
      <c r="B3148" s="49" t="s">
        <v>4463</v>
      </c>
      <c r="C3148" s="50" t="s">
        <v>4464</v>
      </c>
      <c r="D3148" s="49" t="s">
        <v>271</v>
      </c>
      <c r="E3148" s="51">
        <v>1</v>
      </c>
      <c r="F3148" s="30">
        <v>10500</v>
      </c>
      <c r="G3148" s="30">
        <f t="shared" si="220"/>
        <v>12600</v>
      </c>
      <c r="H3148" s="30">
        <f t="shared" si="221"/>
        <v>18900</v>
      </c>
      <c r="I3148" s="212"/>
      <c r="J3148" s="212"/>
      <c r="K3148" s="212"/>
    </row>
    <row r="3149" spans="1:67" ht="31">
      <c r="A3149" s="36">
        <v>3040</v>
      </c>
      <c r="B3149" s="28" t="s">
        <v>4465</v>
      </c>
      <c r="C3149" s="29" t="s">
        <v>4466</v>
      </c>
      <c r="D3149" s="28" t="s">
        <v>271</v>
      </c>
      <c r="E3149" s="30">
        <v>1</v>
      </c>
      <c r="F3149" s="30">
        <v>3580</v>
      </c>
      <c r="G3149" s="30">
        <f t="shared" si="220"/>
        <v>4300</v>
      </c>
      <c r="H3149" s="30">
        <f t="shared" si="221"/>
        <v>6400</v>
      </c>
      <c r="I3149" s="212"/>
      <c r="J3149" s="212"/>
      <c r="K3149" s="212"/>
    </row>
    <row r="3150" spans="1:67" s="13" customFormat="1" ht="31">
      <c r="A3150" s="36">
        <v>3041</v>
      </c>
      <c r="B3150" s="49" t="s">
        <v>4467</v>
      </c>
      <c r="C3150" s="50" t="s">
        <v>4468</v>
      </c>
      <c r="D3150" s="49" t="s">
        <v>271</v>
      </c>
      <c r="E3150" s="51">
        <v>1</v>
      </c>
      <c r="F3150" s="51">
        <v>5100</v>
      </c>
      <c r="G3150" s="30">
        <f t="shared" si="220"/>
        <v>6100</v>
      </c>
      <c r="H3150" s="30">
        <f t="shared" si="221"/>
        <v>9200</v>
      </c>
      <c r="I3150" s="212"/>
      <c r="J3150" s="212"/>
      <c r="K3150" s="212"/>
    </row>
    <row r="3151" spans="1:67" ht="31">
      <c r="A3151" s="36">
        <v>3042</v>
      </c>
      <c r="B3151" s="28" t="s">
        <v>4469</v>
      </c>
      <c r="C3151" s="29" t="s">
        <v>4470</v>
      </c>
      <c r="D3151" s="28" t="s">
        <v>271</v>
      </c>
      <c r="E3151" s="30">
        <v>1</v>
      </c>
      <c r="F3151" s="30">
        <v>3500</v>
      </c>
      <c r="G3151" s="30">
        <f t="shared" si="220"/>
        <v>4200</v>
      </c>
      <c r="H3151" s="30">
        <f t="shared" si="221"/>
        <v>6300</v>
      </c>
      <c r="I3151" s="212"/>
      <c r="J3151" s="212"/>
      <c r="K3151" s="212"/>
    </row>
    <row r="3152" spans="1:67" s="149" customFormat="1" ht="31">
      <c r="A3152" s="36">
        <v>3043</v>
      </c>
      <c r="B3152" s="28" t="s">
        <v>4471</v>
      </c>
      <c r="C3152" s="29" t="s">
        <v>4472</v>
      </c>
      <c r="D3152" s="28" t="s">
        <v>271</v>
      </c>
      <c r="E3152" s="30">
        <v>1</v>
      </c>
      <c r="F3152" s="30">
        <v>4200</v>
      </c>
      <c r="G3152" s="30">
        <f t="shared" si="220"/>
        <v>5000</v>
      </c>
      <c r="H3152" s="30">
        <f t="shared" si="221"/>
        <v>7600</v>
      </c>
      <c r="I3152" s="212"/>
      <c r="J3152" s="212"/>
      <c r="K3152" s="212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</row>
    <row r="3153" spans="1:67" s="149" customFormat="1" ht="31">
      <c r="A3153" s="36">
        <v>3044</v>
      </c>
      <c r="B3153" s="28" t="s">
        <v>4473</v>
      </c>
      <c r="C3153" s="29" t="s">
        <v>4474</v>
      </c>
      <c r="D3153" s="28" t="s">
        <v>271</v>
      </c>
      <c r="E3153" s="30">
        <v>1</v>
      </c>
      <c r="F3153" s="30">
        <v>5600</v>
      </c>
      <c r="G3153" s="30">
        <f t="shared" si="220"/>
        <v>6700</v>
      </c>
      <c r="H3153" s="30">
        <f t="shared" si="221"/>
        <v>10100</v>
      </c>
      <c r="I3153" s="212"/>
      <c r="J3153" s="212"/>
      <c r="K3153" s="212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</row>
    <row r="3154" spans="1:67" ht="31">
      <c r="A3154" s="36">
        <v>3045</v>
      </c>
      <c r="B3154" s="28" t="s">
        <v>4475</v>
      </c>
      <c r="C3154" s="29" t="s">
        <v>4476</v>
      </c>
      <c r="D3154" s="28" t="s">
        <v>271</v>
      </c>
      <c r="E3154" s="30">
        <v>1</v>
      </c>
      <c r="F3154" s="30">
        <v>10800</v>
      </c>
      <c r="G3154" s="30">
        <f t="shared" si="220"/>
        <v>13000</v>
      </c>
      <c r="H3154" s="30">
        <f t="shared" si="221"/>
        <v>19400</v>
      </c>
      <c r="I3154" s="212"/>
      <c r="J3154" s="212"/>
      <c r="K3154" s="212"/>
    </row>
    <row r="3155" spans="1:67" ht="31">
      <c r="A3155" s="36">
        <v>3046</v>
      </c>
      <c r="B3155" s="28" t="s">
        <v>4477</v>
      </c>
      <c r="C3155" s="29" t="s">
        <v>4478</v>
      </c>
      <c r="D3155" s="28" t="s">
        <v>271</v>
      </c>
      <c r="E3155" s="30">
        <v>1</v>
      </c>
      <c r="F3155" s="30">
        <v>13800</v>
      </c>
      <c r="G3155" s="30">
        <f t="shared" si="220"/>
        <v>16600</v>
      </c>
      <c r="H3155" s="30">
        <f t="shared" si="221"/>
        <v>24800</v>
      </c>
      <c r="I3155" s="212"/>
      <c r="J3155" s="212"/>
      <c r="K3155" s="212"/>
    </row>
    <row r="3156" spans="1:67">
      <c r="A3156" s="36">
        <v>3047</v>
      </c>
      <c r="B3156" s="28" t="s">
        <v>4479</v>
      </c>
      <c r="C3156" s="29" t="s">
        <v>4480</v>
      </c>
      <c r="D3156" s="28" t="s">
        <v>271</v>
      </c>
      <c r="E3156" s="30">
        <v>1</v>
      </c>
      <c r="F3156" s="30">
        <v>11080</v>
      </c>
      <c r="G3156" s="30">
        <f t="shared" si="220"/>
        <v>13300</v>
      </c>
      <c r="H3156" s="30">
        <f t="shared" si="221"/>
        <v>19900</v>
      </c>
      <c r="I3156" s="212"/>
      <c r="J3156" s="212"/>
      <c r="K3156" s="212"/>
    </row>
    <row r="3157" spans="1:67" s="149" customFormat="1">
      <c r="A3157" s="36">
        <v>3048</v>
      </c>
      <c r="B3157" s="28" t="s">
        <v>4481</v>
      </c>
      <c r="C3157" s="29" t="s">
        <v>4482</v>
      </c>
      <c r="D3157" s="28" t="s">
        <v>271</v>
      </c>
      <c r="E3157" s="30">
        <v>1</v>
      </c>
      <c r="F3157" s="30">
        <v>16300</v>
      </c>
      <c r="G3157" s="30">
        <f t="shared" si="220"/>
        <v>19600</v>
      </c>
      <c r="H3157" s="30">
        <f t="shared" si="221"/>
        <v>29300</v>
      </c>
      <c r="I3157" s="212"/>
      <c r="J3157" s="212"/>
      <c r="K3157" s="212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</row>
    <row r="3158" spans="1:67">
      <c r="A3158" s="36">
        <v>3049</v>
      </c>
      <c r="B3158" s="28" t="s">
        <v>4483</v>
      </c>
      <c r="C3158" s="29" t="s">
        <v>4484</v>
      </c>
      <c r="D3158" s="28" t="s">
        <v>271</v>
      </c>
      <c r="E3158" s="30">
        <v>1</v>
      </c>
      <c r="F3158" s="30">
        <v>1600</v>
      </c>
      <c r="G3158" s="30">
        <f t="shared" si="220"/>
        <v>1900</v>
      </c>
      <c r="H3158" s="30">
        <f t="shared" si="221"/>
        <v>2900</v>
      </c>
      <c r="I3158" s="212"/>
      <c r="J3158" s="212"/>
      <c r="K3158" s="212"/>
    </row>
    <row r="3159" spans="1:67" s="13" customFormat="1" ht="31">
      <c r="A3159" s="36">
        <v>3050</v>
      </c>
      <c r="B3159" s="49" t="s">
        <v>4485</v>
      </c>
      <c r="C3159" s="50" t="s">
        <v>4486</v>
      </c>
      <c r="D3159" s="49" t="s">
        <v>271</v>
      </c>
      <c r="E3159" s="51">
        <v>1</v>
      </c>
      <c r="F3159" s="30">
        <v>20500</v>
      </c>
      <c r="G3159" s="30">
        <f t="shared" si="220"/>
        <v>24600</v>
      </c>
      <c r="H3159" s="30">
        <f t="shared" si="221"/>
        <v>36900</v>
      </c>
      <c r="I3159" s="212"/>
      <c r="J3159" s="212"/>
      <c r="K3159" s="212"/>
    </row>
    <row r="3160" spans="1:67" s="157" customFormat="1" ht="31">
      <c r="A3160" s="36">
        <v>3051</v>
      </c>
      <c r="B3160" s="49" t="s">
        <v>4487</v>
      </c>
      <c r="C3160" s="50" t="s">
        <v>4488</v>
      </c>
      <c r="D3160" s="49" t="s">
        <v>271</v>
      </c>
      <c r="E3160" s="51">
        <v>1</v>
      </c>
      <c r="F3160" s="30">
        <v>5300</v>
      </c>
      <c r="G3160" s="30">
        <f t="shared" si="220"/>
        <v>6400</v>
      </c>
      <c r="H3160" s="30">
        <f t="shared" si="221"/>
        <v>9500</v>
      </c>
      <c r="I3160" s="212"/>
      <c r="J3160" s="212"/>
      <c r="K3160" s="212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</row>
    <row r="3161" spans="1:67" s="157" customFormat="1">
      <c r="A3161" s="36">
        <v>3052</v>
      </c>
      <c r="B3161" s="49" t="s">
        <v>7836</v>
      </c>
      <c r="C3161" s="50" t="s">
        <v>7835</v>
      </c>
      <c r="D3161" s="49" t="s">
        <v>271</v>
      </c>
      <c r="E3161" s="51">
        <v>1</v>
      </c>
      <c r="F3161" s="30">
        <v>10000</v>
      </c>
      <c r="G3161" s="30">
        <f t="shared" ref="G3161" si="222">ROUND(F3161*1.2,-2)</f>
        <v>12000</v>
      </c>
      <c r="H3161" s="30">
        <f t="shared" ref="H3161" si="223">ROUND(F3161*1.8,-2)</f>
        <v>18000</v>
      </c>
      <c r="I3161" s="212"/>
      <c r="J3161" s="212"/>
      <c r="K3161" s="212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</row>
    <row r="3162" spans="1:67" collapsed="1">
      <c r="A3162" s="209"/>
      <c r="B3162" s="209"/>
      <c r="C3162" s="210" t="s">
        <v>7845</v>
      </c>
      <c r="D3162" s="209"/>
      <c r="E3162" s="211"/>
      <c r="F3162" s="211"/>
      <c r="G3162" s="44"/>
      <c r="H3162" s="44"/>
      <c r="I3162" s="212"/>
      <c r="J3162" s="212"/>
      <c r="K3162" s="212"/>
    </row>
    <row r="3163" spans="1:67">
      <c r="A3163" s="36">
        <v>3053</v>
      </c>
      <c r="B3163" s="28" t="s">
        <v>4489</v>
      </c>
      <c r="C3163" s="29" t="s">
        <v>4490</v>
      </c>
      <c r="D3163" s="28" t="s">
        <v>271</v>
      </c>
      <c r="E3163" s="51">
        <v>1</v>
      </c>
      <c r="F3163" s="30">
        <v>2200</v>
      </c>
      <c r="G3163" s="30">
        <f t="shared" ref="G3163:G3177" si="224">ROUND(F3163*1.2,-2)</f>
        <v>2600</v>
      </c>
      <c r="H3163" s="30">
        <f t="shared" ref="H3163:H3177" si="225">ROUND(F3163*1.8,-2)</f>
        <v>4000</v>
      </c>
      <c r="I3163" s="212"/>
      <c r="J3163" s="212"/>
      <c r="K3163" s="212"/>
    </row>
    <row r="3164" spans="1:67" s="13" customFormat="1">
      <c r="A3164" s="36">
        <v>3054</v>
      </c>
      <c r="B3164" s="49" t="s">
        <v>4491</v>
      </c>
      <c r="C3164" s="50" t="s">
        <v>4492</v>
      </c>
      <c r="D3164" s="49" t="s">
        <v>271</v>
      </c>
      <c r="E3164" s="51">
        <v>1</v>
      </c>
      <c r="F3164" s="30">
        <v>2200</v>
      </c>
      <c r="G3164" s="30">
        <f t="shared" si="224"/>
        <v>2600</v>
      </c>
      <c r="H3164" s="30">
        <f t="shared" si="225"/>
        <v>4000</v>
      </c>
      <c r="I3164" s="212"/>
      <c r="J3164" s="212"/>
      <c r="K3164" s="212"/>
    </row>
    <row r="3165" spans="1:67" s="13" customFormat="1">
      <c r="A3165" s="36">
        <v>3055</v>
      </c>
      <c r="B3165" s="49" t="s">
        <v>4493</v>
      </c>
      <c r="C3165" s="50" t="s">
        <v>4494</v>
      </c>
      <c r="D3165" s="49" t="s">
        <v>271</v>
      </c>
      <c r="E3165" s="51">
        <v>1</v>
      </c>
      <c r="F3165" s="30">
        <v>1960</v>
      </c>
      <c r="G3165" s="30">
        <f t="shared" si="224"/>
        <v>2400</v>
      </c>
      <c r="H3165" s="30">
        <f t="shared" si="225"/>
        <v>3500</v>
      </c>
      <c r="I3165" s="212"/>
      <c r="J3165" s="212"/>
      <c r="K3165" s="212"/>
    </row>
    <row r="3166" spans="1:67">
      <c r="A3166" s="36">
        <v>3056</v>
      </c>
      <c r="B3166" s="28" t="s">
        <v>4495</v>
      </c>
      <c r="C3166" s="29" t="s">
        <v>4496</v>
      </c>
      <c r="D3166" s="28" t="s">
        <v>271</v>
      </c>
      <c r="E3166" s="51">
        <v>1</v>
      </c>
      <c r="F3166" s="30">
        <v>1800</v>
      </c>
      <c r="G3166" s="30">
        <f t="shared" si="224"/>
        <v>2200</v>
      </c>
      <c r="H3166" s="30">
        <f t="shared" si="225"/>
        <v>3200</v>
      </c>
      <c r="I3166" s="212"/>
      <c r="J3166" s="212"/>
      <c r="K3166" s="212"/>
    </row>
    <row r="3167" spans="1:67" s="13" customFormat="1">
      <c r="A3167" s="36">
        <v>3057</v>
      </c>
      <c r="B3167" s="49" t="s">
        <v>4497</v>
      </c>
      <c r="C3167" s="50" t="s">
        <v>4498</v>
      </c>
      <c r="D3167" s="49" t="s">
        <v>271</v>
      </c>
      <c r="E3167" s="51">
        <v>1</v>
      </c>
      <c r="F3167" s="30">
        <v>2400</v>
      </c>
      <c r="G3167" s="30">
        <f t="shared" si="224"/>
        <v>2900</v>
      </c>
      <c r="H3167" s="30">
        <f t="shared" si="225"/>
        <v>4300</v>
      </c>
      <c r="I3167" s="212"/>
      <c r="J3167" s="212"/>
      <c r="K3167" s="212"/>
    </row>
    <row r="3168" spans="1:67" s="10" customFormat="1">
      <c r="A3168" s="36">
        <v>3058</v>
      </c>
      <c r="B3168" s="53" t="s">
        <v>4499</v>
      </c>
      <c r="C3168" s="203" t="s">
        <v>4500</v>
      </c>
      <c r="D3168" s="28" t="s">
        <v>271</v>
      </c>
      <c r="E3168" s="28">
        <v>1</v>
      </c>
      <c r="F3168" s="30">
        <v>2200</v>
      </c>
      <c r="G3168" s="30">
        <f t="shared" si="224"/>
        <v>2600</v>
      </c>
      <c r="H3168" s="30">
        <f t="shared" si="225"/>
        <v>4000</v>
      </c>
      <c r="I3168" s="212"/>
      <c r="J3168" s="212"/>
      <c r="K3168" s="212"/>
    </row>
    <row r="3169" spans="1:11">
      <c r="A3169" s="36">
        <v>3059</v>
      </c>
      <c r="B3169" s="49" t="s">
        <v>4501</v>
      </c>
      <c r="C3169" s="50" t="s">
        <v>4502</v>
      </c>
      <c r="D3169" s="49" t="s">
        <v>271</v>
      </c>
      <c r="E3169" s="51">
        <v>1</v>
      </c>
      <c r="F3169" s="30">
        <v>2200</v>
      </c>
      <c r="G3169" s="30">
        <f t="shared" si="224"/>
        <v>2600</v>
      </c>
      <c r="H3169" s="30">
        <f t="shared" si="225"/>
        <v>4000</v>
      </c>
      <c r="I3169" s="212"/>
      <c r="J3169" s="212"/>
      <c r="K3169" s="212"/>
    </row>
    <row r="3170" spans="1:11" s="13" customFormat="1">
      <c r="A3170" s="36">
        <v>3060</v>
      </c>
      <c r="B3170" s="28" t="s">
        <v>4503</v>
      </c>
      <c r="C3170" s="29" t="s">
        <v>4504</v>
      </c>
      <c r="D3170" s="28" t="s">
        <v>271</v>
      </c>
      <c r="E3170" s="30">
        <v>1</v>
      </c>
      <c r="F3170" s="30">
        <v>1800</v>
      </c>
      <c r="G3170" s="30">
        <f t="shared" si="224"/>
        <v>2200</v>
      </c>
      <c r="H3170" s="30">
        <f t="shared" si="225"/>
        <v>3200</v>
      </c>
      <c r="I3170" s="212"/>
      <c r="J3170" s="212"/>
      <c r="K3170" s="212"/>
    </row>
    <row r="3171" spans="1:11" s="13" customFormat="1" ht="31">
      <c r="A3171" s="36">
        <v>3061</v>
      </c>
      <c r="B3171" s="49" t="s">
        <v>4505</v>
      </c>
      <c r="C3171" s="50" t="s">
        <v>4506</v>
      </c>
      <c r="D3171" s="49" t="s">
        <v>271</v>
      </c>
      <c r="E3171" s="51">
        <v>1</v>
      </c>
      <c r="F3171" s="30">
        <v>2000</v>
      </c>
      <c r="G3171" s="30">
        <f t="shared" si="224"/>
        <v>2400</v>
      </c>
      <c r="H3171" s="30">
        <f t="shared" si="225"/>
        <v>3600</v>
      </c>
      <c r="I3171" s="212"/>
      <c r="J3171" s="212"/>
      <c r="K3171" s="212"/>
    </row>
    <row r="3172" spans="1:11" ht="31">
      <c r="A3172" s="36">
        <v>3062</v>
      </c>
      <c r="B3172" s="49" t="s">
        <v>4507</v>
      </c>
      <c r="C3172" s="50" t="s">
        <v>4508</v>
      </c>
      <c r="D3172" s="49" t="s">
        <v>271</v>
      </c>
      <c r="E3172" s="51">
        <v>1</v>
      </c>
      <c r="F3172" s="30">
        <v>2400</v>
      </c>
      <c r="G3172" s="30">
        <f t="shared" si="224"/>
        <v>2900</v>
      </c>
      <c r="H3172" s="30">
        <f t="shared" si="225"/>
        <v>4300</v>
      </c>
      <c r="I3172" s="212"/>
      <c r="J3172" s="212"/>
      <c r="K3172" s="212"/>
    </row>
    <row r="3173" spans="1:11" s="13" customFormat="1" ht="31">
      <c r="A3173" s="36">
        <v>3063</v>
      </c>
      <c r="B3173" s="28" t="s">
        <v>4509</v>
      </c>
      <c r="C3173" s="29" t="s">
        <v>4510</v>
      </c>
      <c r="D3173" s="28" t="s">
        <v>271</v>
      </c>
      <c r="E3173" s="30">
        <v>1</v>
      </c>
      <c r="F3173" s="30">
        <v>2000</v>
      </c>
      <c r="G3173" s="30">
        <f t="shared" si="224"/>
        <v>2400</v>
      </c>
      <c r="H3173" s="30">
        <f t="shared" si="225"/>
        <v>3600</v>
      </c>
      <c r="I3173" s="212"/>
      <c r="J3173" s="212"/>
      <c r="K3173" s="212"/>
    </row>
    <row r="3174" spans="1:11" ht="31">
      <c r="A3174" s="36">
        <v>3064</v>
      </c>
      <c r="B3174" s="28" t="s">
        <v>4511</v>
      </c>
      <c r="C3174" s="29" t="s">
        <v>4512</v>
      </c>
      <c r="D3174" s="28" t="s">
        <v>271</v>
      </c>
      <c r="E3174" s="51">
        <v>1</v>
      </c>
      <c r="F3174" s="30">
        <v>2820</v>
      </c>
      <c r="G3174" s="30">
        <f t="shared" si="224"/>
        <v>3400</v>
      </c>
      <c r="H3174" s="30">
        <f t="shared" si="225"/>
        <v>5100</v>
      </c>
      <c r="I3174" s="212"/>
      <c r="J3174" s="212"/>
      <c r="K3174" s="212"/>
    </row>
    <row r="3175" spans="1:11">
      <c r="A3175" s="36">
        <v>3065</v>
      </c>
      <c r="B3175" s="28" t="s">
        <v>4513</v>
      </c>
      <c r="C3175" s="29" t="s">
        <v>4514</v>
      </c>
      <c r="D3175" s="28" t="s">
        <v>271</v>
      </c>
      <c r="E3175" s="30">
        <v>1</v>
      </c>
      <c r="F3175" s="30">
        <v>7200</v>
      </c>
      <c r="G3175" s="30">
        <f t="shared" si="224"/>
        <v>8600</v>
      </c>
      <c r="H3175" s="30">
        <f t="shared" si="225"/>
        <v>13000</v>
      </c>
      <c r="I3175" s="212"/>
      <c r="J3175" s="212"/>
      <c r="K3175" s="212"/>
    </row>
    <row r="3176" spans="1:11">
      <c r="A3176" s="36">
        <v>3066</v>
      </c>
      <c r="B3176" s="49" t="s">
        <v>4515</v>
      </c>
      <c r="C3176" s="50" t="s">
        <v>4516</v>
      </c>
      <c r="D3176" s="49" t="s">
        <v>271</v>
      </c>
      <c r="E3176" s="51">
        <v>1</v>
      </c>
      <c r="F3176" s="30">
        <v>4000</v>
      </c>
      <c r="G3176" s="30">
        <f t="shared" si="224"/>
        <v>4800</v>
      </c>
      <c r="H3176" s="30">
        <f t="shared" si="225"/>
        <v>7200</v>
      </c>
      <c r="I3176" s="212"/>
      <c r="J3176" s="212"/>
      <c r="K3176" s="212"/>
    </row>
    <row r="3177" spans="1:11" s="13" customFormat="1" ht="31">
      <c r="A3177" s="36">
        <v>3067</v>
      </c>
      <c r="B3177" s="28" t="s">
        <v>4517</v>
      </c>
      <c r="C3177" s="29" t="s">
        <v>4518</v>
      </c>
      <c r="D3177" s="28" t="s">
        <v>271</v>
      </c>
      <c r="E3177" s="30">
        <v>1</v>
      </c>
      <c r="F3177" s="30">
        <v>3800</v>
      </c>
      <c r="G3177" s="30">
        <f t="shared" si="224"/>
        <v>4600</v>
      </c>
      <c r="H3177" s="30">
        <f t="shared" si="225"/>
        <v>6800</v>
      </c>
      <c r="I3177" s="212"/>
      <c r="J3177" s="212"/>
      <c r="K3177" s="212"/>
    </row>
    <row r="3178" spans="1:11" ht="31">
      <c r="A3178" s="36">
        <v>3068</v>
      </c>
      <c r="B3178" s="28" t="s">
        <v>4519</v>
      </c>
      <c r="C3178" s="29" t="s">
        <v>5975</v>
      </c>
      <c r="D3178" s="28" t="s">
        <v>271</v>
      </c>
      <c r="E3178" s="30">
        <v>1</v>
      </c>
      <c r="F3178" s="30">
        <v>2000</v>
      </c>
      <c r="G3178" s="30">
        <f>ROUND(F3178*1.2,-2)</f>
        <v>2400</v>
      </c>
      <c r="H3178" s="30">
        <f>ROUND(F3178*1.8,-2)</f>
        <v>3600</v>
      </c>
      <c r="I3178" s="212"/>
      <c r="J3178" s="212"/>
      <c r="K3178" s="212"/>
    </row>
    <row r="3179" spans="1:11" ht="31">
      <c r="A3179" s="36">
        <v>3069</v>
      </c>
      <c r="B3179" s="28" t="s">
        <v>4520</v>
      </c>
      <c r="C3179" s="29" t="s">
        <v>4521</v>
      </c>
      <c r="D3179" s="28" t="s">
        <v>271</v>
      </c>
      <c r="E3179" s="30">
        <v>1</v>
      </c>
      <c r="F3179" s="30">
        <v>2400</v>
      </c>
      <c r="G3179" s="30">
        <f t="shared" ref="G3179:G3208" si="226">ROUND(F3179*1.2,-2)</f>
        <v>2900</v>
      </c>
      <c r="H3179" s="30">
        <f t="shared" ref="H3179:H3208" si="227">ROUND(F3179*1.8,-2)</f>
        <v>4300</v>
      </c>
      <c r="I3179" s="212"/>
      <c r="J3179" s="212"/>
      <c r="K3179" s="212"/>
    </row>
    <row r="3180" spans="1:11">
      <c r="A3180" s="36">
        <v>3070</v>
      </c>
      <c r="B3180" s="49" t="s">
        <v>4522</v>
      </c>
      <c r="C3180" s="50" t="s">
        <v>4523</v>
      </c>
      <c r="D3180" s="49" t="s">
        <v>271</v>
      </c>
      <c r="E3180" s="51">
        <v>1</v>
      </c>
      <c r="F3180" s="30">
        <v>1620</v>
      </c>
      <c r="G3180" s="30">
        <f t="shared" si="226"/>
        <v>1900</v>
      </c>
      <c r="H3180" s="30">
        <f t="shared" si="227"/>
        <v>2900</v>
      </c>
      <c r="I3180" s="212"/>
      <c r="J3180" s="212"/>
      <c r="K3180" s="212"/>
    </row>
    <row r="3181" spans="1:11">
      <c r="A3181" s="36">
        <v>3071</v>
      </c>
      <c r="B3181" s="28" t="s">
        <v>4524</v>
      </c>
      <c r="C3181" s="29" t="s">
        <v>4525</v>
      </c>
      <c r="D3181" s="28" t="s">
        <v>271</v>
      </c>
      <c r="E3181" s="30">
        <v>1</v>
      </c>
      <c r="F3181" s="30">
        <v>1400</v>
      </c>
      <c r="G3181" s="30">
        <f t="shared" si="226"/>
        <v>1700</v>
      </c>
      <c r="H3181" s="30">
        <f t="shared" si="227"/>
        <v>2500</v>
      </c>
      <c r="I3181" s="212"/>
      <c r="J3181" s="212"/>
      <c r="K3181" s="212"/>
    </row>
    <row r="3182" spans="1:11">
      <c r="A3182" s="36">
        <v>3072</v>
      </c>
      <c r="B3182" s="28" t="s">
        <v>4526</v>
      </c>
      <c r="C3182" s="29" t="s">
        <v>4527</v>
      </c>
      <c r="D3182" s="28" t="s">
        <v>271</v>
      </c>
      <c r="E3182" s="30">
        <v>1</v>
      </c>
      <c r="F3182" s="30">
        <v>1000</v>
      </c>
      <c r="G3182" s="30">
        <f t="shared" si="226"/>
        <v>1200</v>
      </c>
      <c r="H3182" s="30">
        <f t="shared" si="227"/>
        <v>1800</v>
      </c>
      <c r="I3182" s="212"/>
      <c r="J3182" s="212"/>
      <c r="K3182" s="212"/>
    </row>
    <row r="3183" spans="1:11">
      <c r="A3183" s="36">
        <v>3073</v>
      </c>
      <c r="B3183" s="28" t="s">
        <v>4528</v>
      </c>
      <c r="C3183" s="29" t="s">
        <v>4529</v>
      </c>
      <c r="D3183" s="28" t="s">
        <v>271</v>
      </c>
      <c r="E3183" s="30">
        <v>1</v>
      </c>
      <c r="F3183" s="30">
        <v>1500</v>
      </c>
      <c r="G3183" s="30">
        <f t="shared" si="226"/>
        <v>1800</v>
      </c>
      <c r="H3183" s="30">
        <f t="shared" si="227"/>
        <v>2700</v>
      </c>
      <c r="I3183" s="212"/>
      <c r="J3183" s="212"/>
      <c r="K3183" s="212"/>
    </row>
    <row r="3184" spans="1:11">
      <c r="A3184" s="36">
        <v>3074</v>
      </c>
      <c r="B3184" s="28" t="s">
        <v>4530</v>
      </c>
      <c r="C3184" s="29" t="s">
        <v>4531</v>
      </c>
      <c r="D3184" s="28" t="s">
        <v>271</v>
      </c>
      <c r="E3184" s="30">
        <v>1</v>
      </c>
      <c r="F3184" s="30">
        <v>1500</v>
      </c>
      <c r="G3184" s="30">
        <f t="shared" si="226"/>
        <v>1800</v>
      </c>
      <c r="H3184" s="30">
        <f t="shared" si="227"/>
        <v>2700</v>
      </c>
      <c r="I3184" s="212"/>
      <c r="J3184" s="212"/>
      <c r="K3184" s="212"/>
    </row>
    <row r="3185" spans="1:67">
      <c r="A3185" s="36">
        <v>3075</v>
      </c>
      <c r="B3185" s="28" t="s">
        <v>4532</v>
      </c>
      <c r="C3185" s="29" t="s">
        <v>4533</v>
      </c>
      <c r="D3185" s="28" t="s">
        <v>271</v>
      </c>
      <c r="E3185" s="30">
        <v>1</v>
      </c>
      <c r="F3185" s="30">
        <v>1520</v>
      </c>
      <c r="G3185" s="30">
        <f t="shared" si="226"/>
        <v>1800</v>
      </c>
      <c r="H3185" s="30">
        <f t="shared" si="227"/>
        <v>2700</v>
      </c>
      <c r="I3185" s="212"/>
      <c r="J3185" s="212"/>
      <c r="K3185" s="212"/>
    </row>
    <row r="3186" spans="1:67">
      <c r="A3186" s="36">
        <v>3076</v>
      </c>
      <c r="B3186" s="28" t="s">
        <v>4534</v>
      </c>
      <c r="C3186" s="29" t="s">
        <v>4535</v>
      </c>
      <c r="D3186" s="28" t="s">
        <v>271</v>
      </c>
      <c r="E3186" s="30">
        <v>1</v>
      </c>
      <c r="F3186" s="30">
        <v>2400</v>
      </c>
      <c r="G3186" s="30">
        <f t="shared" si="226"/>
        <v>2900</v>
      </c>
      <c r="H3186" s="30">
        <f t="shared" si="227"/>
        <v>4300</v>
      </c>
      <c r="I3186" s="212"/>
      <c r="J3186" s="212"/>
      <c r="K3186" s="212"/>
    </row>
    <row r="3187" spans="1:67">
      <c r="A3187" s="36">
        <v>3077</v>
      </c>
      <c r="B3187" s="28" t="s">
        <v>4536</v>
      </c>
      <c r="C3187" s="29" t="s">
        <v>4537</v>
      </c>
      <c r="D3187" s="28" t="s">
        <v>271</v>
      </c>
      <c r="E3187" s="30">
        <v>1</v>
      </c>
      <c r="F3187" s="30">
        <v>2000</v>
      </c>
      <c r="G3187" s="30">
        <f t="shared" si="226"/>
        <v>2400</v>
      </c>
      <c r="H3187" s="30">
        <f t="shared" si="227"/>
        <v>3600</v>
      </c>
      <c r="I3187" s="212"/>
      <c r="J3187" s="212"/>
      <c r="K3187" s="212"/>
    </row>
    <row r="3188" spans="1:67" s="149" customFormat="1">
      <c r="A3188" s="36">
        <v>3078</v>
      </c>
      <c r="B3188" s="28" t="s">
        <v>4538</v>
      </c>
      <c r="C3188" s="29" t="s">
        <v>4539</v>
      </c>
      <c r="D3188" s="28" t="s">
        <v>271</v>
      </c>
      <c r="E3188" s="30">
        <v>1</v>
      </c>
      <c r="F3188" s="30">
        <v>1800</v>
      </c>
      <c r="G3188" s="30">
        <f t="shared" si="226"/>
        <v>2200</v>
      </c>
      <c r="H3188" s="30">
        <f t="shared" si="227"/>
        <v>3200</v>
      </c>
      <c r="I3188" s="212"/>
      <c r="J3188" s="212"/>
      <c r="K3188" s="212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</row>
    <row r="3189" spans="1:67" ht="31">
      <c r="A3189" s="36">
        <v>3079</v>
      </c>
      <c r="B3189" s="28" t="s">
        <v>4540</v>
      </c>
      <c r="C3189" s="29" t="s">
        <v>4541</v>
      </c>
      <c r="D3189" s="28" t="s">
        <v>271</v>
      </c>
      <c r="E3189" s="30">
        <v>1</v>
      </c>
      <c r="F3189" s="30">
        <v>2600</v>
      </c>
      <c r="G3189" s="30">
        <f t="shared" si="226"/>
        <v>3100</v>
      </c>
      <c r="H3189" s="30">
        <f t="shared" si="227"/>
        <v>4700</v>
      </c>
      <c r="I3189" s="212"/>
      <c r="J3189" s="212"/>
      <c r="K3189" s="212"/>
    </row>
    <row r="3190" spans="1:67">
      <c r="A3190" s="36">
        <v>3080</v>
      </c>
      <c r="B3190" s="28" t="s">
        <v>4542</v>
      </c>
      <c r="C3190" s="29" t="s">
        <v>4543</v>
      </c>
      <c r="D3190" s="28" t="s">
        <v>271</v>
      </c>
      <c r="E3190" s="30">
        <v>1</v>
      </c>
      <c r="F3190" s="30">
        <v>4200</v>
      </c>
      <c r="G3190" s="30">
        <f t="shared" si="226"/>
        <v>5000</v>
      </c>
      <c r="H3190" s="30">
        <f t="shared" si="227"/>
        <v>7600</v>
      </c>
      <c r="I3190" s="212"/>
      <c r="J3190" s="212"/>
      <c r="K3190" s="212"/>
    </row>
    <row r="3191" spans="1:67">
      <c r="A3191" s="36">
        <v>3081</v>
      </c>
      <c r="B3191" s="28" t="s">
        <v>4544</v>
      </c>
      <c r="C3191" s="29" t="s">
        <v>4545</v>
      </c>
      <c r="D3191" s="28" t="s">
        <v>271</v>
      </c>
      <c r="E3191" s="30">
        <v>1</v>
      </c>
      <c r="F3191" s="30">
        <v>840</v>
      </c>
      <c r="G3191" s="30">
        <f t="shared" si="226"/>
        <v>1000</v>
      </c>
      <c r="H3191" s="30">
        <f t="shared" si="227"/>
        <v>1500</v>
      </c>
      <c r="I3191" s="212"/>
      <c r="J3191" s="212"/>
      <c r="K3191" s="212"/>
    </row>
    <row r="3192" spans="1:67">
      <c r="A3192" s="36">
        <v>3082</v>
      </c>
      <c r="B3192" s="28" t="s">
        <v>4546</v>
      </c>
      <c r="C3192" s="29" t="s">
        <v>4547</v>
      </c>
      <c r="D3192" s="28" t="s">
        <v>271</v>
      </c>
      <c r="E3192" s="30">
        <v>1</v>
      </c>
      <c r="F3192" s="30">
        <v>1200</v>
      </c>
      <c r="G3192" s="30">
        <f t="shared" si="226"/>
        <v>1400</v>
      </c>
      <c r="H3192" s="30">
        <f t="shared" si="227"/>
        <v>2200</v>
      </c>
      <c r="I3192" s="212"/>
      <c r="J3192" s="212"/>
      <c r="K3192" s="212"/>
    </row>
    <row r="3193" spans="1:67">
      <c r="A3193" s="36">
        <v>3083</v>
      </c>
      <c r="B3193" s="28" t="s">
        <v>4548</v>
      </c>
      <c r="C3193" s="29" t="s">
        <v>4549</v>
      </c>
      <c r="D3193" s="28" t="s">
        <v>271</v>
      </c>
      <c r="E3193" s="30">
        <v>1</v>
      </c>
      <c r="F3193" s="30">
        <v>4200</v>
      </c>
      <c r="G3193" s="30">
        <f t="shared" si="226"/>
        <v>5000</v>
      </c>
      <c r="H3193" s="30">
        <f t="shared" si="227"/>
        <v>7600</v>
      </c>
      <c r="I3193" s="212"/>
      <c r="J3193" s="212"/>
      <c r="K3193" s="212"/>
    </row>
    <row r="3194" spans="1:67" ht="31">
      <c r="A3194" s="36">
        <v>3084</v>
      </c>
      <c r="B3194" s="28" t="s">
        <v>4550</v>
      </c>
      <c r="C3194" s="29" t="s">
        <v>4551</v>
      </c>
      <c r="D3194" s="28" t="s">
        <v>271</v>
      </c>
      <c r="E3194" s="30">
        <v>1</v>
      </c>
      <c r="F3194" s="30">
        <v>2200</v>
      </c>
      <c r="G3194" s="30">
        <f t="shared" si="226"/>
        <v>2600</v>
      </c>
      <c r="H3194" s="30">
        <f t="shared" si="227"/>
        <v>4000</v>
      </c>
      <c r="I3194" s="212"/>
      <c r="J3194" s="212"/>
      <c r="K3194" s="212"/>
    </row>
    <row r="3195" spans="1:67" ht="31">
      <c r="A3195" s="36">
        <v>3085</v>
      </c>
      <c r="B3195" s="28" t="s">
        <v>4552</v>
      </c>
      <c r="C3195" s="29" t="s">
        <v>4553</v>
      </c>
      <c r="D3195" s="28" t="s">
        <v>271</v>
      </c>
      <c r="E3195" s="30">
        <v>1</v>
      </c>
      <c r="F3195" s="30">
        <v>2000</v>
      </c>
      <c r="G3195" s="30">
        <f t="shared" si="226"/>
        <v>2400</v>
      </c>
      <c r="H3195" s="30">
        <f t="shared" si="227"/>
        <v>3600</v>
      </c>
      <c r="I3195" s="212"/>
      <c r="J3195" s="212"/>
      <c r="K3195" s="212"/>
    </row>
    <row r="3196" spans="1:67" ht="31">
      <c r="A3196" s="36">
        <v>3086</v>
      </c>
      <c r="B3196" s="28" t="s">
        <v>4554</v>
      </c>
      <c r="C3196" s="29" t="s">
        <v>4555</v>
      </c>
      <c r="D3196" s="28" t="s">
        <v>271</v>
      </c>
      <c r="E3196" s="30">
        <v>1</v>
      </c>
      <c r="F3196" s="30">
        <v>2000</v>
      </c>
      <c r="G3196" s="30">
        <f t="shared" si="226"/>
        <v>2400</v>
      </c>
      <c r="H3196" s="30">
        <f t="shared" si="227"/>
        <v>3600</v>
      </c>
      <c r="I3196" s="212"/>
      <c r="J3196" s="212"/>
      <c r="K3196" s="212"/>
    </row>
    <row r="3197" spans="1:67" s="13" customFormat="1">
      <c r="A3197" s="36">
        <v>3087</v>
      </c>
      <c r="B3197" s="28" t="s">
        <v>4556</v>
      </c>
      <c r="C3197" s="29" t="s">
        <v>4557</v>
      </c>
      <c r="D3197" s="28" t="s">
        <v>271</v>
      </c>
      <c r="E3197" s="30">
        <v>1</v>
      </c>
      <c r="F3197" s="30">
        <v>2200</v>
      </c>
      <c r="G3197" s="30">
        <f t="shared" si="226"/>
        <v>2600</v>
      </c>
      <c r="H3197" s="30">
        <f t="shared" si="227"/>
        <v>4000</v>
      </c>
      <c r="I3197" s="212"/>
      <c r="J3197" s="212"/>
      <c r="K3197" s="212"/>
    </row>
    <row r="3198" spans="1:67" s="13" customFormat="1" ht="31">
      <c r="A3198" s="36">
        <v>3088</v>
      </c>
      <c r="B3198" s="49" t="s">
        <v>4558</v>
      </c>
      <c r="C3198" s="50" t="s">
        <v>4559</v>
      </c>
      <c r="D3198" s="49" t="s">
        <v>271</v>
      </c>
      <c r="E3198" s="51">
        <v>1</v>
      </c>
      <c r="F3198" s="30">
        <v>2800</v>
      </c>
      <c r="G3198" s="30">
        <f t="shared" si="226"/>
        <v>3400</v>
      </c>
      <c r="H3198" s="30">
        <f t="shared" si="227"/>
        <v>5000</v>
      </c>
      <c r="I3198" s="212"/>
      <c r="J3198" s="212"/>
      <c r="K3198" s="212"/>
    </row>
    <row r="3199" spans="1:67" s="13" customFormat="1" ht="31">
      <c r="A3199" s="36">
        <v>3089</v>
      </c>
      <c r="B3199" s="49" t="s">
        <v>4560</v>
      </c>
      <c r="C3199" s="50" t="s">
        <v>4561</v>
      </c>
      <c r="D3199" s="49" t="s">
        <v>271</v>
      </c>
      <c r="E3199" s="51">
        <v>1</v>
      </c>
      <c r="F3199" s="30">
        <v>2600</v>
      </c>
      <c r="G3199" s="30">
        <f t="shared" si="226"/>
        <v>3100</v>
      </c>
      <c r="H3199" s="30">
        <f t="shared" si="227"/>
        <v>4700</v>
      </c>
      <c r="I3199" s="212"/>
      <c r="J3199" s="212"/>
      <c r="K3199" s="212"/>
    </row>
    <row r="3200" spans="1:67" s="13" customFormat="1" ht="31">
      <c r="A3200" s="36">
        <v>3090</v>
      </c>
      <c r="B3200" s="49" t="s">
        <v>4562</v>
      </c>
      <c r="C3200" s="50" t="s">
        <v>4563</v>
      </c>
      <c r="D3200" s="49" t="s">
        <v>271</v>
      </c>
      <c r="E3200" s="51">
        <v>1</v>
      </c>
      <c r="F3200" s="30">
        <v>3400</v>
      </c>
      <c r="G3200" s="30">
        <f t="shared" si="226"/>
        <v>4100</v>
      </c>
      <c r="H3200" s="30">
        <f t="shared" si="227"/>
        <v>6100</v>
      </c>
      <c r="I3200" s="212"/>
      <c r="J3200" s="212"/>
      <c r="K3200" s="212"/>
    </row>
    <row r="3201" spans="1:67" s="13" customFormat="1" ht="31">
      <c r="A3201" s="36">
        <v>3091</v>
      </c>
      <c r="B3201" s="49" t="s">
        <v>4564</v>
      </c>
      <c r="C3201" s="50" t="s">
        <v>4565</v>
      </c>
      <c r="D3201" s="49" t="s">
        <v>271</v>
      </c>
      <c r="E3201" s="51">
        <v>1</v>
      </c>
      <c r="F3201" s="30">
        <v>3200</v>
      </c>
      <c r="G3201" s="30">
        <f t="shared" si="226"/>
        <v>3800</v>
      </c>
      <c r="H3201" s="30">
        <f t="shared" si="227"/>
        <v>5800</v>
      </c>
      <c r="I3201" s="212"/>
      <c r="J3201" s="212"/>
      <c r="K3201" s="212"/>
    </row>
    <row r="3202" spans="1:67">
      <c r="A3202" s="36">
        <v>3092</v>
      </c>
      <c r="B3202" s="28" t="s">
        <v>4566</v>
      </c>
      <c r="C3202" s="29" t="s">
        <v>4567</v>
      </c>
      <c r="D3202" s="28" t="s">
        <v>271</v>
      </c>
      <c r="E3202" s="30">
        <v>1</v>
      </c>
      <c r="F3202" s="30">
        <v>1800</v>
      </c>
      <c r="G3202" s="30">
        <f t="shared" si="226"/>
        <v>2200</v>
      </c>
      <c r="H3202" s="30">
        <f t="shared" si="227"/>
        <v>3200</v>
      </c>
      <c r="I3202" s="212"/>
      <c r="J3202" s="212"/>
      <c r="K3202" s="212"/>
    </row>
    <row r="3203" spans="1:67" s="13" customFormat="1" ht="31">
      <c r="A3203" s="36">
        <v>3093</v>
      </c>
      <c r="B3203" s="49" t="s">
        <v>4568</v>
      </c>
      <c r="C3203" s="50" t="s">
        <v>4569</v>
      </c>
      <c r="D3203" s="49" t="s">
        <v>271</v>
      </c>
      <c r="E3203" s="51">
        <v>1</v>
      </c>
      <c r="F3203" s="30">
        <v>1960</v>
      </c>
      <c r="G3203" s="30">
        <f t="shared" si="226"/>
        <v>2400</v>
      </c>
      <c r="H3203" s="30">
        <f t="shared" si="227"/>
        <v>3500</v>
      </c>
      <c r="I3203" s="212"/>
      <c r="J3203" s="212"/>
      <c r="K3203" s="212"/>
    </row>
    <row r="3204" spans="1:67" s="13" customFormat="1" ht="31">
      <c r="A3204" s="36">
        <v>3094</v>
      </c>
      <c r="B3204" s="49" t="s">
        <v>4570</v>
      </c>
      <c r="C3204" s="50" t="s">
        <v>4571</v>
      </c>
      <c r="D3204" s="49" t="s">
        <v>271</v>
      </c>
      <c r="E3204" s="51">
        <v>1</v>
      </c>
      <c r="F3204" s="30">
        <v>2200</v>
      </c>
      <c r="G3204" s="30">
        <f t="shared" si="226"/>
        <v>2600</v>
      </c>
      <c r="H3204" s="30">
        <f t="shared" si="227"/>
        <v>4000</v>
      </c>
      <c r="I3204" s="212"/>
      <c r="J3204" s="212"/>
      <c r="K3204" s="212"/>
    </row>
    <row r="3205" spans="1:67" ht="31">
      <c r="A3205" s="36">
        <v>3095</v>
      </c>
      <c r="B3205" s="49" t="s">
        <v>4572</v>
      </c>
      <c r="C3205" s="50" t="s">
        <v>4573</v>
      </c>
      <c r="D3205" s="49" t="s">
        <v>271</v>
      </c>
      <c r="E3205" s="51">
        <v>1</v>
      </c>
      <c r="F3205" s="30">
        <v>1800</v>
      </c>
      <c r="G3205" s="30">
        <f t="shared" si="226"/>
        <v>2200</v>
      </c>
      <c r="H3205" s="30">
        <f t="shared" si="227"/>
        <v>3200</v>
      </c>
      <c r="I3205" s="212"/>
      <c r="J3205" s="212"/>
      <c r="K3205" s="212"/>
    </row>
    <row r="3206" spans="1:67">
      <c r="A3206" s="36">
        <v>3096</v>
      </c>
      <c r="B3206" s="28" t="s">
        <v>4574</v>
      </c>
      <c r="C3206" s="29" t="s">
        <v>4575</v>
      </c>
      <c r="D3206" s="28" t="s">
        <v>271</v>
      </c>
      <c r="E3206" s="30">
        <v>1</v>
      </c>
      <c r="F3206" s="30">
        <v>3400</v>
      </c>
      <c r="G3206" s="30">
        <f t="shared" si="226"/>
        <v>4100</v>
      </c>
      <c r="H3206" s="30">
        <f t="shared" si="227"/>
        <v>6100</v>
      </c>
      <c r="I3206" s="212"/>
      <c r="J3206" s="212"/>
      <c r="K3206" s="212"/>
    </row>
    <row r="3207" spans="1:67" s="149" customFormat="1" ht="31">
      <c r="A3207" s="36">
        <v>3097</v>
      </c>
      <c r="B3207" s="28" t="s">
        <v>4576</v>
      </c>
      <c r="C3207" s="29" t="s">
        <v>4577</v>
      </c>
      <c r="D3207" s="28" t="s">
        <v>271</v>
      </c>
      <c r="E3207" s="30">
        <v>1</v>
      </c>
      <c r="F3207" s="30">
        <v>3500</v>
      </c>
      <c r="G3207" s="30">
        <f>ROUND(F3207*1.2,-2)</f>
        <v>4200</v>
      </c>
      <c r="H3207" s="30">
        <f t="shared" si="227"/>
        <v>6300</v>
      </c>
      <c r="I3207" s="212"/>
      <c r="J3207" s="212"/>
      <c r="K3207" s="212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</row>
    <row r="3208" spans="1:67">
      <c r="A3208" s="36">
        <v>3098</v>
      </c>
      <c r="B3208" s="28" t="s">
        <v>4578</v>
      </c>
      <c r="C3208" s="29" t="s">
        <v>4579</v>
      </c>
      <c r="D3208" s="28" t="s">
        <v>271</v>
      </c>
      <c r="E3208" s="30">
        <v>1</v>
      </c>
      <c r="F3208" s="30">
        <v>3300</v>
      </c>
      <c r="G3208" s="30">
        <f t="shared" si="226"/>
        <v>4000</v>
      </c>
      <c r="H3208" s="30">
        <f t="shared" si="227"/>
        <v>5900</v>
      </c>
      <c r="I3208" s="212"/>
      <c r="J3208" s="212"/>
      <c r="K3208" s="212"/>
    </row>
    <row r="3209" spans="1:67" s="9" customFormat="1">
      <c r="A3209" s="32"/>
      <c r="B3209" s="32"/>
      <c r="C3209" s="33" t="s">
        <v>4580</v>
      </c>
      <c r="D3209" s="32"/>
      <c r="E3209" s="34"/>
      <c r="F3209" s="34"/>
      <c r="G3209" s="35"/>
      <c r="H3209" s="35"/>
      <c r="I3209" s="212"/>
      <c r="J3209" s="212"/>
      <c r="K3209" s="212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</row>
    <row r="3210" spans="1:67" s="12" customFormat="1" ht="30">
      <c r="A3210" s="45">
        <v>3099</v>
      </c>
      <c r="B3210" s="46" t="s">
        <v>4581</v>
      </c>
      <c r="C3210" s="47" t="s">
        <v>4582</v>
      </c>
      <c r="D3210" s="46" t="s">
        <v>530</v>
      </c>
      <c r="E3210" s="48">
        <v>1</v>
      </c>
      <c r="F3210" s="62">
        <f>SUM(F3211:F3221)</f>
        <v>11070</v>
      </c>
      <c r="G3210" s="62">
        <f>SUM(G3211:G3221)</f>
        <v>13300</v>
      </c>
      <c r="H3210" s="62">
        <f>SUM(H3211:H3221)</f>
        <v>20000</v>
      </c>
      <c r="I3210" s="212"/>
      <c r="J3210" s="212"/>
      <c r="K3210" s="212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  <c r="BK3210" s="10"/>
      <c r="BL3210" s="10"/>
      <c r="BM3210" s="10"/>
      <c r="BN3210" s="10"/>
      <c r="BO3210" s="10"/>
    </row>
    <row r="3211" spans="1:67" s="13" customFormat="1" outlineLevel="1">
      <c r="A3211" s="49"/>
      <c r="B3211" s="49" t="s">
        <v>3686</v>
      </c>
      <c r="C3211" s="50" t="s">
        <v>5971</v>
      </c>
      <c r="D3211" s="49" t="s">
        <v>271</v>
      </c>
      <c r="E3211" s="51">
        <v>1</v>
      </c>
      <c r="F3211" s="30">
        <v>1500</v>
      </c>
      <c r="G3211" s="30">
        <f t="shared" ref="G3211:G3221" si="228">ROUND(F3211*1.2,-2)</f>
        <v>1800</v>
      </c>
      <c r="H3211" s="30">
        <f t="shared" ref="H3211:H3221" si="229">ROUND(F3211*1.8,-2)</f>
        <v>2700</v>
      </c>
      <c r="I3211" s="212"/>
      <c r="J3211" s="212"/>
      <c r="K3211" s="212"/>
    </row>
    <row r="3212" spans="1:67" s="13" customFormat="1" outlineLevel="1">
      <c r="A3212" s="49"/>
      <c r="B3212" s="49" t="s">
        <v>3680</v>
      </c>
      <c r="C3212" s="50" t="s">
        <v>3681</v>
      </c>
      <c r="D3212" s="49" t="s">
        <v>271</v>
      </c>
      <c r="E3212" s="51">
        <v>1</v>
      </c>
      <c r="F3212" s="30">
        <v>810</v>
      </c>
      <c r="G3212" s="30">
        <f t="shared" si="228"/>
        <v>1000</v>
      </c>
      <c r="H3212" s="30">
        <f t="shared" si="229"/>
        <v>1500</v>
      </c>
      <c r="I3212" s="212"/>
      <c r="J3212" s="212"/>
      <c r="K3212" s="212"/>
    </row>
    <row r="3213" spans="1:67" ht="31" outlineLevel="1">
      <c r="A3213" s="28"/>
      <c r="B3213" s="28" t="s">
        <v>4583</v>
      </c>
      <c r="C3213" s="29" t="s">
        <v>4584</v>
      </c>
      <c r="D3213" s="28" t="s">
        <v>271</v>
      </c>
      <c r="E3213" s="30">
        <v>1</v>
      </c>
      <c r="F3213" s="30">
        <v>630</v>
      </c>
      <c r="G3213" s="30">
        <f t="shared" si="228"/>
        <v>800</v>
      </c>
      <c r="H3213" s="30">
        <f t="shared" si="229"/>
        <v>1100</v>
      </c>
      <c r="I3213" s="212"/>
      <c r="J3213" s="212"/>
      <c r="K3213" s="212"/>
    </row>
    <row r="3214" spans="1:67" ht="46.5" outlineLevel="1">
      <c r="A3214" s="28"/>
      <c r="B3214" s="28" t="s">
        <v>4585</v>
      </c>
      <c r="C3214" s="29" t="s">
        <v>4586</v>
      </c>
      <c r="D3214" s="28" t="s">
        <v>271</v>
      </c>
      <c r="E3214" s="30">
        <v>1</v>
      </c>
      <c r="F3214" s="30">
        <v>900</v>
      </c>
      <c r="G3214" s="30">
        <f t="shared" si="228"/>
        <v>1100</v>
      </c>
      <c r="H3214" s="30">
        <f t="shared" si="229"/>
        <v>1600</v>
      </c>
      <c r="I3214" s="212"/>
      <c r="J3214" s="212"/>
      <c r="K3214" s="212"/>
    </row>
    <row r="3215" spans="1:67" outlineLevel="1">
      <c r="A3215" s="28"/>
      <c r="B3215" s="28" t="s">
        <v>4587</v>
      </c>
      <c r="C3215" s="29" t="s">
        <v>4588</v>
      </c>
      <c r="D3215" s="28" t="s">
        <v>271</v>
      </c>
      <c r="E3215" s="51">
        <v>1</v>
      </c>
      <c r="F3215" s="30">
        <v>630</v>
      </c>
      <c r="G3215" s="30">
        <f t="shared" si="228"/>
        <v>800</v>
      </c>
      <c r="H3215" s="30">
        <f t="shared" si="229"/>
        <v>1100</v>
      </c>
      <c r="I3215" s="212"/>
      <c r="J3215" s="212"/>
      <c r="K3215" s="212"/>
    </row>
    <row r="3216" spans="1:67" s="13" customFormat="1" outlineLevel="1">
      <c r="A3216" s="49"/>
      <c r="B3216" s="49" t="s">
        <v>4589</v>
      </c>
      <c r="C3216" s="50" t="s">
        <v>4590</v>
      </c>
      <c r="D3216" s="49" t="s">
        <v>271</v>
      </c>
      <c r="E3216" s="51">
        <v>1</v>
      </c>
      <c r="F3216" s="30">
        <v>1100</v>
      </c>
      <c r="G3216" s="30">
        <f t="shared" si="228"/>
        <v>1300</v>
      </c>
      <c r="H3216" s="30">
        <f t="shared" si="229"/>
        <v>2000</v>
      </c>
      <c r="I3216" s="212"/>
      <c r="J3216" s="212"/>
      <c r="K3216" s="212"/>
    </row>
    <row r="3217" spans="1:67" ht="31" outlineLevel="1">
      <c r="A3217" s="28"/>
      <c r="B3217" s="28" t="s">
        <v>4591</v>
      </c>
      <c r="C3217" s="29" t="s">
        <v>4592</v>
      </c>
      <c r="D3217" s="28" t="s">
        <v>271</v>
      </c>
      <c r="E3217" s="51">
        <v>1</v>
      </c>
      <c r="F3217" s="30">
        <v>1000</v>
      </c>
      <c r="G3217" s="30">
        <f t="shared" si="228"/>
        <v>1200</v>
      </c>
      <c r="H3217" s="30">
        <f t="shared" si="229"/>
        <v>1800</v>
      </c>
      <c r="I3217" s="212"/>
      <c r="J3217" s="212"/>
      <c r="K3217" s="212"/>
    </row>
    <row r="3218" spans="1:67" s="13" customFormat="1" ht="31" outlineLevel="1">
      <c r="A3218" s="49"/>
      <c r="B3218" s="49" t="s">
        <v>4593</v>
      </c>
      <c r="C3218" s="50" t="s">
        <v>4594</v>
      </c>
      <c r="D3218" s="49" t="s">
        <v>271</v>
      </c>
      <c r="E3218" s="51">
        <v>1</v>
      </c>
      <c r="F3218" s="30">
        <v>1200</v>
      </c>
      <c r="G3218" s="30">
        <f t="shared" si="228"/>
        <v>1400</v>
      </c>
      <c r="H3218" s="30">
        <f t="shared" si="229"/>
        <v>2200</v>
      </c>
      <c r="I3218" s="212"/>
      <c r="J3218" s="212"/>
      <c r="K3218" s="212"/>
    </row>
    <row r="3219" spans="1:67" s="13" customFormat="1" outlineLevel="1">
      <c r="A3219" s="49"/>
      <c r="B3219" s="49" t="s">
        <v>4595</v>
      </c>
      <c r="C3219" s="50" t="s">
        <v>4596</v>
      </c>
      <c r="D3219" s="49" t="s">
        <v>271</v>
      </c>
      <c r="E3219" s="51">
        <v>1</v>
      </c>
      <c r="F3219" s="30">
        <v>1100</v>
      </c>
      <c r="G3219" s="30">
        <f t="shared" si="228"/>
        <v>1300</v>
      </c>
      <c r="H3219" s="30">
        <f t="shared" si="229"/>
        <v>2000</v>
      </c>
      <c r="I3219" s="212"/>
      <c r="J3219" s="212"/>
      <c r="K3219" s="212"/>
    </row>
    <row r="3220" spans="1:67" ht="31" outlineLevel="1">
      <c r="A3220" s="36"/>
      <c r="B3220" s="28" t="s">
        <v>4597</v>
      </c>
      <c r="C3220" s="29" t="s">
        <v>4598</v>
      </c>
      <c r="D3220" s="28" t="s">
        <v>271</v>
      </c>
      <c r="E3220" s="30">
        <v>1</v>
      </c>
      <c r="F3220" s="30">
        <v>1100</v>
      </c>
      <c r="G3220" s="30">
        <f t="shared" si="228"/>
        <v>1300</v>
      </c>
      <c r="H3220" s="30">
        <f t="shared" si="229"/>
        <v>2000</v>
      </c>
      <c r="I3220" s="212"/>
      <c r="J3220" s="212"/>
      <c r="K3220" s="212"/>
    </row>
    <row r="3221" spans="1:67" ht="31" outlineLevel="1">
      <c r="A3221" s="28"/>
      <c r="B3221" s="28" t="s">
        <v>4599</v>
      </c>
      <c r="C3221" s="29" t="s">
        <v>4600</v>
      </c>
      <c r="D3221" s="28" t="s">
        <v>271</v>
      </c>
      <c r="E3221" s="51">
        <v>1</v>
      </c>
      <c r="F3221" s="30">
        <v>1100</v>
      </c>
      <c r="G3221" s="30">
        <f t="shared" si="228"/>
        <v>1300</v>
      </c>
      <c r="H3221" s="30">
        <f t="shared" si="229"/>
        <v>2000</v>
      </c>
      <c r="I3221" s="212"/>
      <c r="J3221" s="212"/>
      <c r="K3221" s="212"/>
    </row>
    <row r="3222" spans="1:67" s="12" customFormat="1" ht="30">
      <c r="A3222" s="45">
        <v>3100</v>
      </c>
      <c r="B3222" s="46" t="s">
        <v>4601</v>
      </c>
      <c r="C3222" s="47" t="s">
        <v>4602</v>
      </c>
      <c r="D3222" s="46" t="s">
        <v>530</v>
      </c>
      <c r="E3222" s="48">
        <v>1</v>
      </c>
      <c r="F3222" s="62">
        <f>SUM(F3223:F3238)</f>
        <v>15990</v>
      </c>
      <c r="G3222" s="62">
        <f>SUM(G3223:G3238)</f>
        <v>19200</v>
      </c>
      <c r="H3222" s="62">
        <f>SUM(H3223:H3238)</f>
        <v>28900</v>
      </c>
      <c r="I3222" s="212"/>
      <c r="J3222" s="212"/>
      <c r="K3222" s="212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  <c r="BK3222" s="10"/>
      <c r="BL3222" s="10"/>
      <c r="BM3222" s="10"/>
      <c r="BN3222" s="10"/>
      <c r="BO3222" s="10"/>
    </row>
    <row r="3223" spans="1:67" s="13" customFormat="1" outlineLevel="1">
      <c r="A3223" s="49"/>
      <c r="B3223" s="49" t="s">
        <v>3686</v>
      </c>
      <c r="C3223" s="50" t="s">
        <v>5971</v>
      </c>
      <c r="D3223" s="49" t="s">
        <v>271</v>
      </c>
      <c r="E3223" s="51">
        <v>1</v>
      </c>
      <c r="F3223" s="30">
        <v>1500</v>
      </c>
      <c r="G3223" s="30">
        <f t="shared" ref="G3223:G3238" si="230">ROUND(F3223*1.2,-2)</f>
        <v>1800</v>
      </c>
      <c r="H3223" s="30">
        <f t="shared" ref="H3223:H3238" si="231">ROUND(F3223*1.8,-2)</f>
        <v>2700</v>
      </c>
      <c r="I3223" s="212"/>
      <c r="J3223" s="212"/>
      <c r="K3223" s="212"/>
    </row>
    <row r="3224" spans="1:67" s="13" customFormat="1" outlineLevel="1">
      <c r="A3224" s="49"/>
      <c r="B3224" s="49" t="s">
        <v>3680</v>
      </c>
      <c r="C3224" s="50" t="s">
        <v>3681</v>
      </c>
      <c r="D3224" s="49" t="s">
        <v>271</v>
      </c>
      <c r="E3224" s="51">
        <v>1</v>
      </c>
      <c r="F3224" s="30">
        <v>810</v>
      </c>
      <c r="G3224" s="30">
        <f t="shared" si="230"/>
        <v>1000</v>
      </c>
      <c r="H3224" s="30">
        <f t="shared" si="231"/>
        <v>1500</v>
      </c>
      <c r="I3224" s="212"/>
      <c r="J3224" s="212"/>
      <c r="K3224" s="212"/>
    </row>
    <row r="3225" spans="1:67" ht="31" outlineLevel="1">
      <c r="A3225" s="28"/>
      <c r="B3225" s="28" t="s">
        <v>4583</v>
      </c>
      <c r="C3225" s="29" t="s">
        <v>4584</v>
      </c>
      <c r="D3225" s="28" t="s">
        <v>271</v>
      </c>
      <c r="E3225" s="51">
        <v>1</v>
      </c>
      <c r="F3225" s="30">
        <v>630</v>
      </c>
      <c r="G3225" s="30">
        <f t="shared" si="230"/>
        <v>800</v>
      </c>
      <c r="H3225" s="30">
        <f t="shared" si="231"/>
        <v>1100</v>
      </c>
      <c r="I3225" s="212"/>
      <c r="J3225" s="212"/>
      <c r="K3225" s="212"/>
    </row>
    <row r="3226" spans="1:67" ht="46.5" outlineLevel="1">
      <c r="A3226" s="28"/>
      <c r="B3226" s="28" t="s">
        <v>4585</v>
      </c>
      <c r="C3226" s="29" t="s">
        <v>4586</v>
      </c>
      <c r="D3226" s="28" t="s">
        <v>271</v>
      </c>
      <c r="E3226" s="51">
        <v>1</v>
      </c>
      <c r="F3226" s="30">
        <v>900</v>
      </c>
      <c r="G3226" s="30">
        <f t="shared" si="230"/>
        <v>1100</v>
      </c>
      <c r="H3226" s="30">
        <f t="shared" si="231"/>
        <v>1600</v>
      </c>
      <c r="I3226" s="212"/>
      <c r="J3226" s="212"/>
      <c r="K3226" s="212"/>
    </row>
    <row r="3227" spans="1:67" outlineLevel="1">
      <c r="A3227" s="28"/>
      <c r="B3227" s="28" t="s">
        <v>4587</v>
      </c>
      <c r="C3227" s="29" t="s">
        <v>4588</v>
      </c>
      <c r="D3227" s="28" t="s">
        <v>271</v>
      </c>
      <c r="E3227" s="51">
        <v>1</v>
      </c>
      <c r="F3227" s="30">
        <v>630</v>
      </c>
      <c r="G3227" s="30">
        <f t="shared" si="230"/>
        <v>800</v>
      </c>
      <c r="H3227" s="30">
        <f t="shared" si="231"/>
        <v>1100</v>
      </c>
      <c r="I3227" s="212"/>
      <c r="J3227" s="212"/>
      <c r="K3227" s="212"/>
    </row>
    <row r="3228" spans="1:67" s="13" customFormat="1" outlineLevel="1">
      <c r="A3228" s="49"/>
      <c r="B3228" s="49" t="s">
        <v>4589</v>
      </c>
      <c r="C3228" s="50" t="s">
        <v>4590</v>
      </c>
      <c r="D3228" s="49" t="s">
        <v>271</v>
      </c>
      <c r="E3228" s="51">
        <v>1</v>
      </c>
      <c r="F3228" s="30">
        <v>1100</v>
      </c>
      <c r="G3228" s="30">
        <f t="shared" si="230"/>
        <v>1300</v>
      </c>
      <c r="H3228" s="30">
        <f t="shared" si="231"/>
        <v>2000</v>
      </c>
      <c r="I3228" s="212"/>
      <c r="J3228" s="212"/>
      <c r="K3228" s="212"/>
    </row>
    <row r="3229" spans="1:67" ht="31" outlineLevel="1">
      <c r="A3229" s="28"/>
      <c r="B3229" s="28" t="s">
        <v>4591</v>
      </c>
      <c r="C3229" s="29" t="s">
        <v>4592</v>
      </c>
      <c r="D3229" s="28" t="s">
        <v>271</v>
      </c>
      <c r="E3229" s="51">
        <v>1</v>
      </c>
      <c r="F3229" s="30">
        <v>1000</v>
      </c>
      <c r="G3229" s="30">
        <f t="shared" si="230"/>
        <v>1200</v>
      </c>
      <c r="H3229" s="30">
        <f t="shared" si="231"/>
        <v>1800</v>
      </c>
      <c r="I3229" s="212"/>
      <c r="J3229" s="212"/>
      <c r="K3229" s="212"/>
    </row>
    <row r="3230" spans="1:67" s="13" customFormat="1" ht="31" outlineLevel="1">
      <c r="A3230" s="49"/>
      <c r="B3230" s="49" t="s">
        <v>4593</v>
      </c>
      <c r="C3230" s="50" t="s">
        <v>4594</v>
      </c>
      <c r="D3230" s="49" t="s">
        <v>271</v>
      </c>
      <c r="E3230" s="51">
        <v>1</v>
      </c>
      <c r="F3230" s="30">
        <v>1200</v>
      </c>
      <c r="G3230" s="30">
        <f t="shared" si="230"/>
        <v>1400</v>
      </c>
      <c r="H3230" s="30">
        <f t="shared" si="231"/>
        <v>2200</v>
      </c>
      <c r="I3230" s="212"/>
      <c r="J3230" s="212"/>
      <c r="K3230" s="212"/>
    </row>
    <row r="3231" spans="1:67" s="13" customFormat="1" outlineLevel="1">
      <c r="A3231" s="49"/>
      <c r="B3231" s="49" t="s">
        <v>4595</v>
      </c>
      <c r="C3231" s="50" t="s">
        <v>4596</v>
      </c>
      <c r="D3231" s="49" t="s">
        <v>271</v>
      </c>
      <c r="E3231" s="51">
        <v>1</v>
      </c>
      <c r="F3231" s="30">
        <v>1100</v>
      </c>
      <c r="G3231" s="30">
        <f t="shared" si="230"/>
        <v>1300</v>
      </c>
      <c r="H3231" s="30">
        <f t="shared" si="231"/>
        <v>2000</v>
      </c>
      <c r="I3231" s="212"/>
      <c r="J3231" s="212"/>
      <c r="K3231" s="212"/>
    </row>
    <row r="3232" spans="1:67" ht="31" outlineLevel="1">
      <c r="A3232" s="36"/>
      <c r="B3232" s="28" t="s">
        <v>4597</v>
      </c>
      <c r="C3232" s="29" t="s">
        <v>4598</v>
      </c>
      <c r="D3232" s="28" t="s">
        <v>271</v>
      </c>
      <c r="E3232" s="30">
        <v>1</v>
      </c>
      <c r="F3232" s="30">
        <v>1100</v>
      </c>
      <c r="G3232" s="30">
        <f t="shared" si="230"/>
        <v>1300</v>
      </c>
      <c r="H3232" s="30">
        <f t="shared" si="231"/>
        <v>2000</v>
      </c>
      <c r="I3232" s="212"/>
      <c r="J3232" s="212"/>
      <c r="K3232" s="212"/>
    </row>
    <row r="3233" spans="1:67" ht="31" outlineLevel="1">
      <c r="A3233" s="28"/>
      <c r="B3233" s="28" t="s">
        <v>4599</v>
      </c>
      <c r="C3233" s="29" t="s">
        <v>4600</v>
      </c>
      <c r="D3233" s="28" t="s">
        <v>271</v>
      </c>
      <c r="E3233" s="51">
        <v>1</v>
      </c>
      <c r="F3233" s="30">
        <v>1100</v>
      </c>
      <c r="G3233" s="30">
        <f t="shared" si="230"/>
        <v>1300</v>
      </c>
      <c r="H3233" s="30">
        <f t="shared" si="231"/>
        <v>2000</v>
      </c>
      <c r="I3233" s="212"/>
      <c r="J3233" s="212"/>
      <c r="K3233" s="212"/>
    </row>
    <row r="3234" spans="1:67" outlineLevel="1">
      <c r="A3234" s="28"/>
      <c r="B3234" s="28" t="s">
        <v>4603</v>
      </c>
      <c r="C3234" s="29" t="s">
        <v>4604</v>
      </c>
      <c r="D3234" s="28" t="s">
        <v>271</v>
      </c>
      <c r="E3234" s="51">
        <v>1</v>
      </c>
      <c r="F3234" s="30">
        <v>0</v>
      </c>
      <c r="G3234" s="30">
        <f t="shared" si="230"/>
        <v>0</v>
      </c>
      <c r="H3234" s="30">
        <f t="shared" si="231"/>
        <v>0</v>
      </c>
      <c r="I3234" s="212"/>
      <c r="J3234" s="212"/>
      <c r="K3234" s="212"/>
    </row>
    <row r="3235" spans="1:67" ht="31" outlineLevel="1">
      <c r="A3235" s="28"/>
      <c r="B3235" s="28" t="s">
        <v>4605</v>
      </c>
      <c r="C3235" s="29" t="s">
        <v>4606</v>
      </c>
      <c r="D3235" s="28" t="s">
        <v>271</v>
      </c>
      <c r="E3235" s="30">
        <v>1</v>
      </c>
      <c r="F3235" s="30">
        <v>1500</v>
      </c>
      <c r="G3235" s="30">
        <f t="shared" si="230"/>
        <v>1800</v>
      </c>
      <c r="H3235" s="30">
        <f t="shared" si="231"/>
        <v>2700</v>
      </c>
      <c r="I3235" s="212"/>
      <c r="J3235" s="212"/>
      <c r="K3235" s="212"/>
    </row>
    <row r="3236" spans="1:67" ht="31" outlineLevel="1">
      <c r="A3236" s="28"/>
      <c r="B3236" s="28" t="s">
        <v>4607</v>
      </c>
      <c r="C3236" s="29" t="s">
        <v>4608</v>
      </c>
      <c r="D3236" s="28" t="s">
        <v>271</v>
      </c>
      <c r="E3236" s="30">
        <v>1</v>
      </c>
      <c r="F3236" s="30">
        <v>2840</v>
      </c>
      <c r="G3236" s="30">
        <f t="shared" si="230"/>
        <v>3400</v>
      </c>
      <c r="H3236" s="30">
        <f t="shared" si="231"/>
        <v>5100</v>
      </c>
      <c r="I3236" s="212"/>
      <c r="J3236" s="212"/>
      <c r="K3236" s="212"/>
    </row>
    <row r="3237" spans="1:67" ht="31" outlineLevel="1">
      <c r="A3237" s="28"/>
      <c r="B3237" s="28" t="s">
        <v>4609</v>
      </c>
      <c r="C3237" s="29" t="s">
        <v>4610</v>
      </c>
      <c r="D3237" s="28" t="s">
        <v>271</v>
      </c>
      <c r="E3237" s="30">
        <v>1</v>
      </c>
      <c r="F3237" s="30">
        <v>320</v>
      </c>
      <c r="G3237" s="30">
        <f t="shared" si="230"/>
        <v>400</v>
      </c>
      <c r="H3237" s="30">
        <f t="shared" si="231"/>
        <v>600</v>
      </c>
      <c r="I3237" s="212"/>
      <c r="J3237" s="212"/>
      <c r="K3237" s="212"/>
    </row>
    <row r="3238" spans="1:67" ht="31" outlineLevel="1">
      <c r="A3238" s="28"/>
      <c r="B3238" s="28" t="s">
        <v>4611</v>
      </c>
      <c r="C3238" s="29" t="s">
        <v>4612</v>
      </c>
      <c r="D3238" s="28" t="s">
        <v>271</v>
      </c>
      <c r="E3238" s="30">
        <v>1</v>
      </c>
      <c r="F3238" s="30">
        <v>260</v>
      </c>
      <c r="G3238" s="30">
        <f t="shared" si="230"/>
        <v>300</v>
      </c>
      <c r="H3238" s="30">
        <f t="shared" si="231"/>
        <v>500</v>
      </c>
      <c r="I3238" s="212"/>
      <c r="J3238" s="212"/>
      <c r="K3238" s="212"/>
    </row>
    <row r="3239" spans="1:67" s="12" customFormat="1" ht="30">
      <c r="A3239" s="45">
        <v>3101</v>
      </c>
      <c r="B3239" s="46" t="s">
        <v>4613</v>
      </c>
      <c r="C3239" s="47" t="s">
        <v>4614</v>
      </c>
      <c r="D3239" s="46" t="s">
        <v>530</v>
      </c>
      <c r="E3239" s="48">
        <v>1</v>
      </c>
      <c r="F3239" s="62">
        <f>SUM(F3240:F3247)</f>
        <v>8130</v>
      </c>
      <c r="G3239" s="62">
        <f>SUM(G3240:G3247)</f>
        <v>9800</v>
      </c>
      <c r="H3239" s="62">
        <f>SUM(H3240:H3247)</f>
        <v>14700</v>
      </c>
      <c r="I3239" s="212"/>
      <c r="J3239" s="212"/>
      <c r="K3239" s="212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  <c r="BK3239" s="10"/>
      <c r="BL3239" s="10"/>
      <c r="BM3239" s="10"/>
      <c r="BN3239" s="10"/>
      <c r="BO3239" s="10"/>
    </row>
    <row r="3240" spans="1:67" s="13" customFormat="1" outlineLevel="1">
      <c r="A3240" s="49"/>
      <c r="B3240" s="49" t="s">
        <v>3686</v>
      </c>
      <c r="C3240" s="50" t="s">
        <v>5971</v>
      </c>
      <c r="D3240" s="49" t="s">
        <v>271</v>
      </c>
      <c r="E3240" s="51">
        <v>1</v>
      </c>
      <c r="F3240" s="30">
        <v>1500</v>
      </c>
      <c r="G3240" s="30">
        <f t="shared" ref="G3240:G3247" si="232">ROUND(F3240*1.2,-2)</f>
        <v>1800</v>
      </c>
      <c r="H3240" s="30">
        <f t="shared" ref="H3240:H3247" si="233">ROUND(F3240*1.8,-2)</f>
        <v>2700</v>
      </c>
      <c r="I3240" s="212"/>
      <c r="J3240" s="212"/>
      <c r="K3240" s="212"/>
    </row>
    <row r="3241" spans="1:67" s="13" customFormat="1" outlineLevel="1">
      <c r="A3241" s="49"/>
      <c r="B3241" s="49" t="s">
        <v>3680</v>
      </c>
      <c r="C3241" s="50" t="s">
        <v>3681</v>
      </c>
      <c r="D3241" s="49" t="s">
        <v>271</v>
      </c>
      <c r="E3241" s="51">
        <v>1</v>
      </c>
      <c r="F3241" s="30">
        <v>810</v>
      </c>
      <c r="G3241" s="30">
        <f t="shared" si="232"/>
        <v>1000</v>
      </c>
      <c r="H3241" s="30">
        <f t="shared" si="233"/>
        <v>1500</v>
      </c>
      <c r="I3241" s="212"/>
      <c r="J3241" s="212"/>
      <c r="K3241" s="212"/>
    </row>
    <row r="3242" spans="1:67" ht="46.5" outlineLevel="1">
      <c r="A3242" s="28"/>
      <c r="B3242" s="28" t="s">
        <v>4585</v>
      </c>
      <c r="C3242" s="29" t="s">
        <v>4586</v>
      </c>
      <c r="D3242" s="28" t="s">
        <v>271</v>
      </c>
      <c r="E3242" s="30">
        <v>1</v>
      </c>
      <c r="F3242" s="30">
        <v>900</v>
      </c>
      <c r="G3242" s="30">
        <f t="shared" si="232"/>
        <v>1100</v>
      </c>
      <c r="H3242" s="30">
        <f t="shared" si="233"/>
        <v>1600</v>
      </c>
      <c r="I3242" s="212"/>
      <c r="J3242" s="212"/>
      <c r="K3242" s="212"/>
    </row>
    <row r="3243" spans="1:67" outlineLevel="1">
      <c r="A3243" s="28"/>
      <c r="B3243" s="28" t="s">
        <v>4603</v>
      </c>
      <c r="C3243" s="29" t="s">
        <v>4604</v>
      </c>
      <c r="D3243" s="28" t="s">
        <v>271</v>
      </c>
      <c r="E3243" s="30">
        <v>1</v>
      </c>
      <c r="F3243" s="30">
        <v>0</v>
      </c>
      <c r="G3243" s="30">
        <f t="shared" si="232"/>
        <v>0</v>
      </c>
      <c r="H3243" s="30">
        <f t="shared" si="233"/>
        <v>0</v>
      </c>
      <c r="I3243" s="212"/>
      <c r="J3243" s="212"/>
      <c r="K3243" s="212"/>
    </row>
    <row r="3244" spans="1:67" ht="31" outlineLevel="1">
      <c r="A3244" s="28"/>
      <c r="B3244" s="28" t="s">
        <v>4605</v>
      </c>
      <c r="C3244" s="29" t="s">
        <v>4606</v>
      </c>
      <c r="D3244" s="28" t="s">
        <v>271</v>
      </c>
      <c r="E3244" s="30">
        <v>1</v>
      </c>
      <c r="F3244" s="30">
        <v>1500</v>
      </c>
      <c r="G3244" s="30">
        <f t="shared" si="232"/>
        <v>1800</v>
      </c>
      <c r="H3244" s="30">
        <f t="shared" si="233"/>
        <v>2700</v>
      </c>
      <c r="I3244" s="212"/>
      <c r="J3244" s="212"/>
      <c r="K3244" s="212"/>
    </row>
    <row r="3245" spans="1:67" ht="31" outlineLevel="1">
      <c r="A3245" s="28"/>
      <c r="B3245" s="28" t="s">
        <v>4607</v>
      </c>
      <c r="C3245" s="29" t="s">
        <v>4608</v>
      </c>
      <c r="D3245" s="28" t="s">
        <v>271</v>
      </c>
      <c r="E3245" s="30">
        <v>1</v>
      </c>
      <c r="F3245" s="30">
        <v>2840</v>
      </c>
      <c r="G3245" s="30">
        <f t="shared" si="232"/>
        <v>3400</v>
      </c>
      <c r="H3245" s="30">
        <f t="shared" si="233"/>
        <v>5100</v>
      </c>
      <c r="I3245" s="212"/>
      <c r="J3245" s="212"/>
      <c r="K3245" s="212"/>
    </row>
    <row r="3246" spans="1:67" ht="31" outlineLevel="1">
      <c r="A3246" s="28"/>
      <c r="B3246" s="28" t="s">
        <v>4609</v>
      </c>
      <c r="C3246" s="29" t="s">
        <v>4610</v>
      </c>
      <c r="D3246" s="28" t="s">
        <v>271</v>
      </c>
      <c r="E3246" s="30">
        <v>1</v>
      </c>
      <c r="F3246" s="30">
        <v>320</v>
      </c>
      <c r="G3246" s="30">
        <f t="shared" si="232"/>
        <v>400</v>
      </c>
      <c r="H3246" s="30">
        <f t="shared" si="233"/>
        <v>600</v>
      </c>
      <c r="I3246" s="212"/>
      <c r="J3246" s="212"/>
      <c r="K3246" s="212"/>
    </row>
    <row r="3247" spans="1:67" ht="31" outlineLevel="1">
      <c r="A3247" s="28"/>
      <c r="B3247" s="28" t="s">
        <v>4611</v>
      </c>
      <c r="C3247" s="29" t="s">
        <v>4612</v>
      </c>
      <c r="D3247" s="28" t="s">
        <v>271</v>
      </c>
      <c r="E3247" s="30">
        <v>1</v>
      </c>
      <c r="F3247" s="30">
        <v>260</v>
      </c>
      <c r="G3247" s="30">
        <f t="shared" si="232"/>
        <v>300</v>
      </c>
      <c r="H3247" s="30">
        <f t="shared" si="233"/>
        <v>500</v>
      </c>
      <c r="I3247" s="212"/>
      <c r="J3247" s="212"/>
      <c r="K3247" s="212"/>
    </row>
    <row r="3248" spans="1:67" s="12" customFormat="1" ht="30">
      <c r="A3248" s="45">
        <v>3102</v>
      </c>
      <c r="B3248" s="46" t="s">
        <v>4615</v>
      </c>
      <c r="C3248" s="47" t="s">
        <v>4616</v>
      </c>
      <c r="D3248" s="46" t="s">
        <v>530</v>
      </c>
      <c r="E3248" s="48">
        <v>1</v>
      </c>
      <c r="F3248" s="48">
        <f>SUM(F3249:F3303)</f>
        <v>101090</v>
      </c>
      <c r="G3248" s="48">
        <f>SUM(G3249:G3303)</f>
        <v>121100</v>
      </c>
      <c r="H3248" s="48">
        <f>SUM(H3249:H3303)</f>
        <v>181600</v>
      </c>
      <c r="I3248" s="212"/>
      <c r="J3248" s="212"/>
      <c r="K3248" s="212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  <c r="BK3248" s="10"/>
      <c r="BL3248" s="10"/>
      <c r="BM3248" s="10"/>
      <c r="BN3248" s="10"/>
      <c r="BO3248" s="10"/>
    </row>
    <row r="3249" spans="1:11" s="13" customFormat="1" ht="31" outlineLevel="1">
      <c r="A3249" s="49"/>
      <c r="B3249" s="49" t="s">
        <v>4617</v>
      </c>
      <c r="C3249" s="50" t="s">
        <v>4618</v>
      </c>
      <c r="D3249" s="49" t="s">
        <v>271</v>
      </c>
      <c r="E3249" s="51">
        <v>1</v>
      </c>
      <c r="F3249" s="30">
        <v>560</v>
      </c>
      <c r="G3249" s="30">
        <f t="shared" ref="G3249:G3303" si="234">ROUND(F3249*1.2,-2)</f>
        <v>700</v>
      </c>
      <c r="H3249" s="30">
        <f t="shared" ref="H3249:H3303" si="235">ROUND(F3249*1.8,-2)</f>
        <v>1000</v>
      </c>
      <c r="I3249" s="212"/>
      <c r="J3249" s="212"/>
      <c r="K3249" s="212"/>
    </row>
    <row r="3250" spans="1:11" s="13" customFormat="1" outlineLevel="1">
      <c r="A3250" s="49"/>
      <c r="B3250" s="49" t="s">
        <v>3686</v>
      </c>
      <c r="C3250" s="50" t="s">
        <v>5971</v>
      </c>
      <c r="D3250" s="49" t="s">
        <v>271</v>
      </c>
      <c r="E3250" s="51">
        <v>1</v>
      </c>
      <c r="F3250" s="30">
        <v>1500</v>
      </c>
      <c r="G3250" s="51">
        <f t="shared" si="234"/>
        <v>1800</v>
      </c>
      <c r="H3250" s="51">
        <f t="shared" si="235"/>
        <v>2700</v>
      </c>
      <c r="I3250" s="212"/>
      <c r="J3250" s="212"/>
      <c r="K3250" s="212"/>
    </row>
    <row r="3251" spans="1:11" ht="31" outlineLevel="1">
      <c r="A3251" s="28"/>
      <c r="B3251" s="28" t="s">
        <v>4619</v>
      </c>
      <c r="C3251" s="29" t="s">
        <v>4620</v>
      </c>
      <c r="D3251" s="28" t="s">
        <v>271</v>
      </c>
      <c r="E3251" s="30">
        <v>1</v>
      </c>
      <c r="F3251" s="30">
        <v>260</v>
      </c>
      <c r="G3251" s="30">
        <f t="shared" si="234"/>
        <v>300</v>
      </c>
      <c r="H3251" s="30">
        <f t="shared" si="235"/>
        <v>500</v>
      </c>
      <c r="I3251" s="212"/>
      <c r="J3251" s="212"/>
      <c r="K3251" s="212"/>
    </row>
    <row r="3252" spans="1:11" ht="31" outlineLevel="1">
      <c r="A3252" s="28"/>
      <c r="B3252" s="28" t="s">
        <v>4621</v>
      </c>
      <c r="C3252" s="29" t="s">
        <v>4622</v>
      </c>
      <c r="D3252" s="28" t="s">
        <v>271</v>
      </c>
      <c r="E3252" s="51">
        <v>1</v>
      </c>
      <c r="F3252" s="30">
        <v>800</v>
      </c>
      <c r="G3252" s="30">
        <f t="shared" si="234"/>
        <v>1000</v>
      </c>
      <c r="H3252" s="30">
        <f t="shared" si="235"/>
        <v>1400</v>
      </c>
      <c r="I3252" s="212"/>
      <c r="J3252" s="212"/>
      <c r="K3252" s="212"/>
    </row>
    <row r="3253" spans="1:11" ht="46.5" outlineLevel="1">
      <c r="A3253" s="28"/>
      <c r="B3253" s="28" t="s">
        <v>4623</v>
      </c>
      <c r="C3253" s="29" t="s">
        <v>4624</v>
      </c>
      <c r="D3253" s="28" t="s">
        <v>271</v>
      </c>
      <c r="E3253" s="51">
        <v>1</v>
      </c>
      <c r="F3253" s="30">
        <v>580</v>
      </c>
      <c r="G3253" s="30">
        <f t="shared" si="234"/>
        <v>700</v>
      </c>
      <c r="H3253" s="30">
        <f t="shared" si="235"/>
        <v>1000</v>
      </c>
      <c r="I3253" s="212"/>
      <c r="J3253" s="212"/>
      <c r="K3253" s="212"/>
    </row>
    <row r="3254" spans="1:11" ht="46.5" outlineLevel="1">
      <c r="A3254" s="28"/>
      <c r="B3254" s="28" t="s">
        <v>4625</v>
      </c>
      <c r="C3254" s="29" t="s">
        <v>4626</v>
      </c>
      <c r="D3254" s="28" t="s">
        <v>271</v>
      </c>
      <c r="E3254" s="51">
        <v>1</v>
      </c>
      <c r="F3254" s="30">
        <v>580</v>
      </c>
      <c r="G3254" s="30">
        <f t="shared" si="234"/>
        <v>700</v>
      </c>
      <c r="H3254" s="30">
        <f t="shared" si="235"/>
        <v>1000</v>
      </c>
      <c r="I3254" s="212"/>
      <c r="J3254" s="212"/>
      <c r="K3254" s="212"/>
    </row>
    <row r="3255" spans="1:11" ht="31" outlineLevel="1">
      <c r="A3255" s="28"/>
      <c r="B3255" s="28" t="s">
        <v>4627</v>
      </c>
      <c r="C3255" s="29" t="s">
        <v>4628</v>
      </c>
      <c r="D3255" s="28" t="s">
        <v>271</v>
      </c>
      <c r="E3255" s="51">
        <v>1</v>
      </c>
      <c r="F3255" s="30">
        <v>580</v>
      </c>
      <c r="G3255" s="30">
        <f t="shared" si="234"/>
        <v>700</v>
      </c>
      <c r="H3255" s="30">
        <f t="shared" si="235"/>
        <v>1000</v>
      </c>
      <c r="I3255" s="212"/>
      <c r="J3255" s="212"/>
      <c r="K3255" s="212"/>
    </row>
    <row r="3256" spans="1:11" ht="31" outlineLevel="1">
      <c r="A3256" s="28"/>
      <c r="B3256" s="28" t="s">
        <v>4629</v>
      </c>
      <c r="C3256" s="29" t="s">
        <v>4630</v>
      </c>
      <c r="D3256" s="28" t="s">
        <v>271</v>
      </c>
      <c r="E3256" s="51">
        <v>1</v>
      </c>
      <c r="F3256" s="30">
        <v>1000</v>
      </c>
      <c r="G3256" s="30">
        <f t="shared" si="234"/>
        <v>1200</v>
      </c>
      <c r="H3256" s="30">
        <f t="shared" si="235"/>
        <v>1800</v>
      </c>
      <c r="I3256" s="212"/>
      <c r="J3256" s="212"/>
      <c r="K3256" s="212"/>
    </row>
    <row r="3257" spans="1:11" s="13" customFormat="1" ht="31" outlineLevel="1">
      <c r="A3257" s="49"/>
      <c r="B3257" s="49" t="s">
        <v>4631</v>
      </c>
      <c r="C3257" s="50" t="s">
        <v>4632</v>
      </c>
      <c r="D3257" s="49" t="s">
        <v>271</v>
      </c>
      <c r="E3257" s="51">
        <v>1</v>
      </c>
      <c r="F3257" s="30">
        <v>1200</v>
      </c>
      <c r="G3257" s="30">
        <f t="shared" si="234"/>
        <v>1400</v>
      </c>
      <c r="H3257" s="30">
        <f t="shared" si="235"/>
        <v>2200</v>
      </c>
      <c r="I3257" s="212"/>
      <c r="J3257" s="212"/>
      <c r="K3257" s="212"/>
    </row>
    <row r="3258" spans="1:11" ht="31" outlineLevel="1">
      <c r="A3258" s="28"/>
      <c r="B3258" s="36" t="s">
        <v>4633</v>
      </c>
      <c r="C3258" s="29" t="s">
        <v>4634</v>
      </c>
      <c r="D3258" s="28" t="s">
        <v>271</v>
      </c>
      <c r="E3258" s="51">
        <v>1</v>
      </c>
      <c r="F3258" s="30">
        <v>630</v>
      </c>
      <c r="G3258" s="30">
        <f t="shared" si="234"/>
        <v>800</v>
      </c>
      <c r="H3258" s="30">
        <f t="shared" si="235"/>
        <v>1100</v>
      </c>
      <c r="I3258" s="212"/>
      <c r="J3258" s="212"/>
      <c r="K3258" s="212"/>
    </row>
    <row r="3259" spans="1:11" s="13" customFormat="1" ht="31" outlineLevel="1">
      <c r="A3259" s="49"/>
      <c r="B3259" s="49" t="s">
        <v>4635</v>
      </c>
      <c r="C3259" s="50" t="s">
        <v>4636</v>
      </c>
      <c r="D3259" s="49" t="s">
        <v>271</v>
      </c>
      <c r="E3259" s="51">
        <v>1</v>
      </c>
      <c r="F3259" s="30">
        <v>1100</v>
      </c>
      <c r="G3259" s="30">
        <f t="shared" si="234"/>
        <v>1300</v>
      </c>
      <c r="H3259" s="30">
        <f t="shared" si="235"/>
        <v>2000</v>
      </c>
      <c r="I3259" s="212"/>
      <c r="J3259" s="212"/>
      <c r="K3259" s="212"/>
    </row>
    <row r="3260" spans="1:11" ht="31" outlineLevel="1">
      <c r="A3260" s="28"/>
      <c r="B3260" s="28" t="s">
        <v>4637</v>
      </c>
      <c r="C3260" s="29" t="s">
        <v>4638</v>
      </c>
      <c r="D3260" s="28" t="s">
        <v>271</v>
      </c>
      <c r="E3260" s="51">
        <v>1</v>
      </c>
      <c r="F3260" s="30">
        <v>1000</v>
      </c>
      <c r="G3260" s="30">
        <f t="shared" si="234"/>
        <v>1200</v>
      </c>
      <c r="H3260" s="30">
        <f t="shared" si="235"/>
        <v>1800</v>
      </c>
      <c r="I3260" s="212"/>
      <c r="J3260" s="212"/>
      <c r="K3260" s="212"/>
    </row>
    <row r="3261" spans="1:11" ht="31" outlineLevel="1">
      <c r="A3261" s="36"/>
      <c r="B3261" s="28" t="s">
        <v>4639</v>
      </c>
      <c r="C3261" s="29" t="s">
        <v>4640</v>
      </c>
      <c r="D3261" s="28" t="s">
        <v>271</v>
      </c>
      <c r="E3261" s="30">
        <v>1</v>
      </c>
      <c r="F3261" s="30">
        <v>1100</v>
      </c>
      <c r="G3261" s="30">
        <f t="shared" si="234"/>
        <v>1300</v>
      </c>
      <c r="H3261" s="30">
        <f t="shared" si="235"/>
        <v>2000</v>
      </c>
      <c r="I3261" s="212"/>
      <c r="J3261" s="212"/>
      <c r="K3261" s="212"/>
    </row>
    <row r="3262" spans="1:11" ht="31" outlineLevel="1">
      <c r="A3262" s="28"/>
      <c r="B3262" s="28" t="s">
        <v>4641</v>
      </c>
      <c r="C3262" s="29" t="s">
        <v>4642</v>
      </c>
      <c r="D3262" s="28" t="s">
        <v>271</v>
      </c>
      <c r="E3262" s="51">
        <v>1</v>
      </c>
      <c r="F3262" s="30">
        <v>1100</v>
      </c>
      <c r="G3262" s="30">
        <f t="shared" si="234"/>
        <v>1300</v>
      </c>
      <c r="H3262" s="30">
        <f t="shared" si="235"/>
        <v>2000</v>
      </c>
      <c r="I3262" s="212"/>
      <c r="J3262" s="212"/>
      <c r="K3262" s="212"/>
    </row>
    <row r="3263" spans="1:11" s="13" customFormat="1" ht="31" outlineLevel="1">
      <c r="A3263" s="49"/>
      <c r="B3263" s="49" t="s">
        <v>4643</v>
      </c>
      <c r="C3263" s="50" t="s">
        <v>4644</v>
      </c>
      <c r="D3263" s="49" t="s">
        <v>271</v>
      </c>
      <c r="E3263" s="51">
        <v>1</v>
      </c>
      <c r="F3263" s="30">
        <v>1700</v>
      </c>
      <c r="G3263" s="30">
        <f t="shared" si="234"/>
        <v>2000</v>
      </c>
      <c r="H3263" s="30">
        <f t="shared" si="235"/>
        <v>3100</v>
      </c>
      <c r="I3263" s="212"/>
      <c r="J3263" s="212"/>
      <c r="K3263" s="212"/>
    </row>
    <row r="3264" spans="1:11" s="13" customFormat="1" ht="31" outlineLevel="1">
      <c r="A3264" s="49"/>
      <c r="B3264" s="49" t="s">
        <v>4645</v>
      </c>
      <c r="C3264" s="50" t="s">
        <v>4646</v>
      </c>
      <c r="D3264" s="49" t="s">
        <v>271</v>
      </c>
      <c r="E3264" s="51">
        <v>1</v>
      </c>
      <c r="F3264" s="30">
        <v>2940</v>
      </c>
      <c r="G3264" s="30">
        <f t="shared" si="234"/>
        <v>3500</v>
      </c>
      <c r="H3264" s="30">
        <f t="shared" si="235"/>
        <v>5300</v>
      </c>
      <c r="I3264" s="212"/>
      <c r="J3264" s="212"/>
      <c r="K3264" s="212"/>
    </row>
    <row r="3265" spans="1:11" s="13" customFormat="1" ht="31" outlineLevel="1">
      <c r="A3265" s="49"/>
      <c r="B3265" s="49" t="s">
        <v>4647</v>
      </c>
      <c r="C3265" s="50" t="s">
        <v>4648</v>
      </c>
      <c r="D3265" s="49" t="s">
        <v>271</v>
      </c>
      <c r="E3265" s="51">
        <v>1</v>
      </c>
      <c r="F3265" s="30">
        <v>2940</v>
      </c>
      <c r="G3265" s="30">
        <f t="shared" si="234"/>
        <v>3500</v>
      </c>
      <c r="H3265" s="30">
        <f t="shared" si="235"/>
        <v>5300</v>
      </c>
      <c r="I3265" s="212"/>
      <c r="J3265" s="212"/>
      <c r="K3265" s="212"/>
    </row>
    <row r="3266" spans="1:11" s="13" customFormat="1" ht="31" outlineLevel="1">
      <c r="A3266" s="49"/>
      <c r="B3266" s="49" t="s">
        <v>4649</v>
      </c>
      <c r="C3266" s="50" t="s">
        <v>4650</v>
      </c>
      <c r="D3266" s="49" t="s">
        <v>271</v>
      </c>
      <c r="E3266" s="51">
        <v>1</v>
      </c>
      <c r="F3266" s="30">
        <v>2100</v>
      </c>
      <c r="G3266" s="30">
        <f t="shared" si="234"/>
        <v>2500</v>
      </c>
      <c r="H3266" s="30">
        <f t="shared" si="235"/>
        <v>3800</v>
      </c>
      <c r="I3266" s="212"/>
      <c r="J3266" s="212"/>
      <c r="K3266" s="212"/>
    </row>
    <row r="3267" spans="1:11" s="13" customFormat="1" ht="31" outlineLevel="1">
      <c r="A3267" s="49"/>
      <c r="B3267" s="49" t="s">
        <v>4651</v>
      </c>
      <c r="C3267" s="50" t="s">
        <v>4652</v>
      </c>
      <c r="D3267" s="49" t="s">
        <v>271</v>
      </c>
      <c r="E3267" s="51">
        <v>1</v>
      </c>
      <c r="F3267" s="30">
        <v>2000</v>
      </c>
      <c r="G3267" s="30">
        <f t="shared" si="234"/>
        <v>2400</v>
      </c>
      <c r="H3267" s="30">
        <f t="shared" si="235"/>
        <v>3600</v>
      </c>
      <c r="I3267" s="212"/>
      <c r="J3267" s="212"/>
      <c r="K3267" s="212"/>
    </row>
    <row r="3268" spans="1:11" ht="46.5" outlineLevel="1">
      <c r="A3268" s="28"/>
      <c r="B3268" s="28" t="s">
        <v>4653</v>
      </c>
      <c r="C3268" s="29" t="s">
        <v>4654</v>
      </c>
      <c r="D3268" s="28" t="s">
        <v>271</v>
      </c>
      <c r="E3268" s="30">
        <v>1</v>
      </c>
      <c r="F3268" s="30">
        <v>2400</v>
      </c>
      <c r="G3268" s="30">
        <f t="shared" si="234"/>
        <v>2900</v>
      </c>
      <c r="H3268" s="30">
        <f t="shared" si="235"/>
        <v>4300</v>
      </c>
      <c r="I3268" s="212"/>
      <c r="J3268" s="212"/>
      <c r="K3268" s="212"/>
    </row>
    <row r="3269" spans="1:11" ht="46.5" outlineLevel="1">
      <c r="A3269" s="28"/>
      <c r="B3269" s="28" t="s">
        <v>4655</v>
      </c>
      <c r="C3269" s="29" t="s">
        <v>4656</v>
      </c>
      <c r="D3269" s="28" t="s">
        <v>271</v>
      </c>
      <c r="E3269" s="30">
        <v>1</v>
      </c>
      <c r="F3269" s="30">
        <v>1600</v>
      </c>
      <c r="G3269" s="30">
        <f t="shared" si="234"/>
        <v>1900</v>
      </c>
      <c r="H3269" s="30">
        <f t="shared" si="235"/>
        <v>2900</v>
      </c>
      <c r="I3269" s="212"/>
      <c r="J3269" s="212"/>
      <c r="K3269" s="212"/>
    </row>
    <row r="3270" spans="1:11" ht="46.5" outlineLevel="1">
      <c r="A3270" s="28"/>
      <c r="B3270" s="28" t="s">
        <v>4657</v>
      </c>
      <c r="C3270" s="29" t="s">
        <v>4658</v>
      </c>
      <c r="D3270" s="28" t="s">
        <v>271</v>
      </c>
      <c r="E3270" s="51">
        <v>1</v>
      </c>
      <c r="F3270" s="30">
        <v>2000</v>
      </c>
      <c r="G3270" s="30">
        <f t="shared" si="234"/>
        <v>2400</v>
      </c>
      <c r="H3270" s="30">
        <f t="shared" si="235"/>
        <v>3600</v>
      </c>
      <c r="I3270" s="212"/>
      <c r="J3270" s="212"/>
      <c r="K3270" s="212"/>
    </row>
    <row r="3271" spans="1:11" ht="46.5" outlineLevel="1">
      <c r="A3271" s="28"/>
      <c r="B3271" s="28" t="s">
        <v>4659</v>
      </c>
      <c r="C3271" s="29" t="s">
        <v>4660</v>
      </c>
      <c r="D3271" s="28" t="s">
        <v>271</v>
      </c>
      <c r="E3271" s="51">
        <v>1</v>
      </c>
      <c r="F3271" s="30">
        <v>2400</v>
      </c>
      <c r="G3271" s="30">
        <f t="shared" si="234"/>
        <v>2900</v>
      </c>
      <c r="H3271" s="30">
        <f t="shared" si="235"/>
        <v>4300</v>
      </c>
      <c r="I3271" s="212"/>
      <c r="J3271" s="212"/>
      <c r="K3271" s="212"/>
    </row>
    <row r="3272" spans="1:11" ht="31" outlineLevel="1">
      <c r="A3272" s="28"/>
      <c r="B3272" s="28" t="s">
        <v>4661</v>
      </c>
      <c r="C3272" s="29" t="s">
        <v>4662</v>
      </c>
      <c r="D3272" s="28" t="s">
        <v>271</v>
      </c>
      <c r="E3272" s="51">
        <v>1</v>
      </c>
      <c r="F3272" s="30">
        <v>1700</v>
      </c>
      <c r="G3272" s="30">
        <f t="shared" si="234"/>
        <v>2000</v>
      </c>
      <c r="H3272" s="30">
        <f t="shared" si="235"/>
        <v>3100</v>
      </c>
      <c r="I3272" s="212"/>
      <c r="J3272" s="212"/>
      <c r="K3272" s="212"/>
    </row>
    <row r="3273" spans="1:11" ht="31" outlineLevel="1">
      <c r="A3273" s="28"/>
      <c r="B3273" s="49" t="s">
        <v>4663</v>
      </c>
      <c r="C3273" s="29" t="s">
        <v>4664</v>
      </c>
      <c r="D3273" s="28" t="s">
        <v>271</v>
      </c>
      <c r="E3273" s="51">
        <v>1</v>
      </c>
      <c r="F3273" s="30">
        <v>2170</v>
      </c>
      <c r="G3273" s="30">
        <f t="shared" si="234"/>
        <v>2600</v>
      </c>
      <c r="H3273" s="30">
        <f t="shared" si="235"/>
        <v>3900</v>
      </c>
      <c r="I3273" s="212"/>
      <c r="J3273" s="212"/>
      <c r="K3273" s="212"/>
    </row>
    <row r="3274" spans="1:11" ht="31" outlineLevel="1">
      <c r="A3274" s="28"/>
      <c r="B3274" s="28" t="s">
        <v>4665</v>
      </c>
      <c r="C3274" s="29" t="s">
        <v>4666</v>
      </c>
      <c r="D3274" s="28" t="s">
        <v>271</v>
      </c>
      <c r="E3274" s="51">
        <v>1</v>
      </c>
      <c r="F3274" s="30">
        <v>1520</v>
      </c>
      <c r="G3274" s="30">
        <f t="shared" si="234"/>
        <v>1800</v>
      </c>
      <c r="H3274" s="30">
        <f t="shared" si="235"/>
        <v>2700</v>
      </c>
      <c r="I3274" s="212"/>
      <c r="J3274" s="212"/>
      <c r="K3274" s="212"/>
    </row>
    <row r="3275" spans="1:11" ht="31" outlineLevel="1">
      <c r="A3275" s="28"/>
      <c r="B3275" s="28" t="s">
        <v>4667</v>
      </c>
      <c r="C3275" s="29" t="s">
        <v>4668</v>
      </c>
      <c r="D3275" s="28" t="s">
        <v>271</v>
      </c>
      <c r="E3275" s="51">
        <v>1</v>
      </c>
      <c r="F3275" s="30">
        <v>2100</v>
      </c>
      <c r="G3275" s="30">
        <f t="shared" si="234"/>
        <v>2500</v>
      </c>
      <c r="H3275" s="30">
        <f t="shared" si="235"/>
        <v>3800</v>
      </c>
      <c r="I3275" s="212"/>
      <c r="J3275" s="212"/>
      <c r="K3275" s="212"/>
    </row>
    <row r="3276" spans="1:11" ht="31" outlineLevel="1">
      <c r="A3276" s="28"/>
      <c r="B3276" s="28" t="s">
        <v>4669</v>
      </c>
      <c r="C3276" s="29" t="s">
        <v>4670</v>
      </c>
      <c r="D3276" s="28" t="s">
        <v>271</v>
      </c>
      <c r="E3276" s="51">
        <v>1</v>
      </c>
      <c r="F3276" s="30">
        <v>2100</v>
      </c>
      <c r="G3276" s="30">
        <f t="shared" si="234"/>
        <v>2500</v>
      </c>
      <c r="H3276" s="30">
        <f t="shared" si="235"/>
        <v>3800</v>
      </c>
      <c r="I3276" s="212"/>
      <c r="J3276" s="212"/>
      <c r="K3276" s="212"/>
    </row>
    <row r="3277" spans="1:11" ht="31" outlineLevel="1">
      <c r="A3277" s="28"/>
      <c r="B3277" s="28" t="s">
        <v>4671</v>
      </c>
      <c r="C3277" s="29" t="s">
        <v>4672</v>
      </c>
      <c r="D3277" s="28" t="s">
        <v>271</v>
      </c>
      <c r="E3277" s="51">
        <v>1</v>
      </c>
      <c r="F3277" s="30">
        <v>2100</v>
      </c>
      <c r="G3277" s="30">
        <f t="shared" si="234"/>
        <v>2500</v>
      </c>
      <c r="H3277" s="30">
        <f t="shared" si="235"/>
        <v>3800</v>
      </c>
      <c r="I3277" s="212"/>
      <c r="J3277" s="212"/>
      <c r="K3277" s="212"/>
    </row>
    <row r="3278" spans="1:11" ht="31" outlineLevel="1">
      <c r="A3278" s="28"/>
      <c r="B3278" s="28" t="s">
        <v>4673</v>
      </c>
      <c r="C3278" s="29" t="s">
        <v>4674</v>
      </c>
      <c r="D3278" s="28" t="s">
        <v>271</v>
      </c>
      <c r="E3278" s="51">
        <v>1</v>
      </c>
      <c r="F3278" s="30">
        <v>1500</v>
      </c>
      <c r="G3278" s="30">
        <f t="shared" si="234"/>
        <v>1800</v>
      </c>
      <c r="H3278" s="30">
        <f t="shared" si="235"/>
        <v>2700</v>
      </c>
      <c r="I3278" s="212"/>
      <c r="J3278" s="212"/>
      <c r="K3278" s="212"/>
    </row>
    <row r="3279" spans="1:11" ht="31" outlineLevel="1">
      <c r="A3279" s="28"/>
      <c r="B3279" s="28" t="s">
        <v>4675</v>
      </c>
      <c r="C3279" s="29" t="s">
        <v>4676</v>
      </c>
      <c r="D3279" s="28" t="s">
        <v>271</v>
      </c>
      <c r="E3279" s="51">
        <v>1</v>
      </c>
      <c r="F3279" s="51">
        <v>2100</v>
      </c>
      <c r="G3279" s="30">
        <f t="shared" si="234"/>
        <v>2500</v>
      </c>
      <c r="H3279" s="30">
        <f t="shared" si="235"/>
        <v>3800</v>
      </c>
      <c r="I3279" s="212"/>
      <c r="J3279" s="212"/>
      <c r="K3279" s="212"/>
    </row>
    <row r="3280" spans="1:11" ht="46.5" outlineLevel="1">
      <c r="A3280" s="28"/>
      <c r="B3280" s="28" t="s">
        <v>4677</v>
      </c>
      <c r="C3280" s="29" t="s">
        <v>4678</v>
      </c>
      <c r="D3280" s="28" t="s">
        <v>271</v>
      </c>
      <c r="E3280" s="51">
        <v>1</v>
      </c>
      <c r="F3280" s="30">
        <v>2100</v>
      </c>
      <c r="G3280" s="30">
        <f t="shared" si="234"/>
        <v>2500</v>
      </c>
      <c r="H3280" s="30">
        <f t="shared" si="235"/>
        <v>3800</v>
      </c>
      <c r="I3280" s="212"/>
      <c r="J3280" s="212"/>
      <c r="K3280" s="212"/>
    </row>
    <row r="3281" spans="1:11" ht="31" outlineLevel="1">
      <c r="A3281" s="28"/>
      <c r="B3281" s="28" t="s">
        <v>4679</v>
      </c>
      <c r="C3281" s="29" t="s">
        <v>4680</v>
      </c>
      <c r="D3281" s="28" t="s">
        <v>271</v>
      </c>
      <c r="E3281" s="51">
        <v>1</v>
      </c>
      <c r="F3281" s="51">
        <v>1990</v>
      </c>
      <c r="G3281" s="30">
        <f t="shared" si="234"/>
        <v>2400</v>
      </c>
      <c r="H3281" s="30">
        <f t="shared" si="235"/>
        <v>3600</v>
      </c>
      <c r="I3281" s="212"/>
      <c r="J3281" s="212"/>
      <c r="K3281" s="212"/>
    </row>
    <row r="3282" spans="1:11" ht="46.5" outlineLevel="1">
      <c r="A3282" s="28"/>
      <c r="B3282" s="28" t="s">
        <v>4681</v>
      </c>
      <c r="C3282" s="29" t="s">
        <v>4682</v>
      </c>
      <c r="D3282" s="28" t="s">
        <v>271</v>
      </c>
      <c r="E3282" s="51">
        <v>1</v>
      </c>
      <c r="F3282" s="30">
        <v>3470</v>
      </c>
      <c r="G3282" s="30">
        <f t="shared" si="234"/>
        <v>4200</v>
      </c>
      <c r="H3282" s="30">
        <f t="shared" si="235"/>
        <v>6200</v>
      </c>
      <c r="I3282" s="212"/>
      <c r="J3282" s="212"/>
      <c r="K3282" s="212"/>
    </row>
    <row r="3283" spans="1:11" ht="31" outlineLevel="1">
      <c r="A3283" s="28"/>
      <c r="B3283" s="28" t="s">
        <v>4683</v>
      </c>
      <c r="C3283" s="29" t="s">
        <v>4684</v>
      </c>
      <c r="D3283" s="28" t="s">
        <v>271</v>
      </c>
      <c r="E3283" s="51">
        <v>1</v>
      </c>
      <c r="F3283" s="30">
        <v>1520</v>
      </c>
      <c r="G3283" s="30">
        <f t="shared" si="234"/>
        <v>1800</v>
      </c>
      <c r="H3283" s="30">
        <f t="shared" si="235"/>
        <v>2700</v>
      </c>
      <c r="I3283" s="212"/>
      <c r="J3283" s="212"/>
      <c r="K3283" s="212"/>
    </row>
    <row r="3284" spans="1:11" ht="31" outlineLevel="1">
      <c r="A3284" s="28"/>
      <c r="B3284" s="28" t="s">
        <v>4685</v>
      </c>
      <c r="C3284" s="29" t="s">
        <v>4686</v>
      </c>
      <c r="D3284" s="28" t="s">
        <v>271</v>
      </c>
      <c r="E3284" s="51">
        <v>1</v>
      </c>
      <c r="F3284" s="30">
        <v>2300</v>
      </c>
      <c r="G3284" s="30">
        <f t="shared" si="234"/>
        <v>2800</v>
      </c>
      <c r="H3284" s="30">
        <f t="shared" si="235"/>
        <v>4100</v>
      </c>
      <c r="I3284" s="212"/>
      <c r="J3284" s="212"/>
      <c r="K3284" s="212"/>
    </row>
    <row r="3285" spans="1:11" ht="46.5" outlineLevel="1">
      <c r="A3285" s="28"/>
      <c r="B3285" s="28" t="s">
        <v>4687</v>
      </c>
      <c r="C3285" s="29" t="s">
        <v>4688</v>
      </c>
      <c r="D3285" s="28" t="s">
        <v>271</v>
      </c>
      <c r="E3285" s="51">
        <v>1</v>
      </c>
      <c r="F3285" s="30">
        <v>1630</v>
      </c>
      <c r="G3285" s="30">
        <f t="shared" si="234"/>
        <v>2000</v>
      </c>
      <c r="H3285" s="30">
        <f t="shared" si="235"/>
        <v>2900</v>
      </c>
      <c r="I3285" s="212"/>
      <c r="J3285" s="212"/>
      <c r="K3285" s="212"/>
    </row>
    <row r="3286" spans="1:11" s="13" customFormat="1" ht="46.5" outlineLevel="1">
      <c r="A3286" s="49"/>
      <c r="B3286" s="49" t="s">
        <v>4689</v>
      </c>
      <c r="C3286" s="50" t="s">
        <v>4690</v>
      </c>
      <c r="D3286" s="49" t="s">
        <v>271</v>
      </c>
      <c r="E3286" s="51">
        <v>1</v>
      </c>
      <c r="F3286" s="30">
        <v>3680</v>
      </c>
      <c r="G3286" s="30">
        <f t="shared" si="234"/>
        <v>4400</v>
      </c>
      <c r="H3286" s="30">
        <f t="shared" si="235"/>
        <v>6600</v>
      </c>
      <c r="I3286" s="212"/>
      <c r="J3286" s="212"/>
      <c r="K3286" s="212"/>
    </row>
    <row r="3287" spans="1:11" ht="31" outlineLevel="1">
      <c r="A3287" s="28"/>
      <c r="B3287" s="28" t="s">
        <v>4691</v>
      </c>
      <c r="C3287" s="29" t="s">
        <v>4692</v>
      </c>
      <c r="D3287" s="28" t="s">
        <v>271</v>
      </c>
      <c r="E3287" s="51">
        <v>1</v>
      </c>
      <c r="F3287" s="30">
        <v>1470</v>
      </c>
      <c r="G3287" s="30">
        <f t="shared" si="234"/>
        <v>1800</v>
      </c>
      <c r="H3287" s="30">
        <f t="shared" si="235"/>
        <v>2600</v>
      </c>
      <c r="I3287" s="212"/>
      <c r="J3287" s="212"/>
      <c r="K3287" s="212"/>
    </row>
    <row r="3288" spans="1:11" s="13" customFormat="1" ht="31" outlineLevel="1">
      <c r="A3288" s="49"/>
      <c r="B3288" s="49" t="s">
        <v>4693</v>
      </c>
      <c r="C3288" s="50" t="s">
        <v>4694</v>
      </c>
      <c r="D3288" s="49" t="s">
        <v>271</v>
      </c>
      <c r="E3288" s="51">
        <v>1</v>
      </c>
      <c r="F3288" s="51">
        <v>1900</v>
      </c>
      <c r="G3288" s="51">
        <f t="shared" si="234"/>
        <v>2300</v>
      </c>
      <c r="H3288" s="51">
        <f t="shared" si="235"/>
        <v>3400</v>
      </c>
      <c r="I3288" s="212"/>
      <c r="J3288" s="212"/>
      <c r="K3288" s="212"/>
    </row>
    <row r="3289" spans="1:11" ht="31" outlineLevel="1">
      <c r="A3289" s="28"/>
      <c r="B3289" s="28" t="s">
        <v>4033</v>
      </c>
      <c r="C3289" s="29" t="s">
        <v>4034</v>
      </c>
      <c r="D3289" s="28" t="s">
        <v>271</v>
      </c>
      <c r="E3289" s="51">
        <v>1</v>
      </c>
      <c r="F3289" s="30">
        <v>4200</v>
      </c>
      <c r="G3289" s="30">
        <f t="shared" si="234"/>
        <v>5000</v>
      </c>
      <c r="H3289" s="30">
        <f t="shared" si="235"/>
        <v>7600</v>
      </c>
      <c r="I3289" s="212"/>
      <c r="J3289" s="212"/>
      <c r="K3289" s="212"/>
    </row>
    <row r="3290" spans="1:11" outlineLevel="1">
      <c r="A3290" s="28"/>
      <c r="B3290" s="28" t="s">
        <v>4695</v>
      </c>
      <c r="C3290" s="29" t="s">
        <v>4696</v>
      </c>
      <c r="D3290" s="28" t="s">
        <v>271</v>
      </c>
      <c r="E3290" s="51">
        <v>1</v>
      </c>
      <c r="F3290" s="30">
        <v>0</v>
      </c>
      <c r="G3290" s="30">
        <f t="shared" si="234"/>
        <v>0</v>
      </c>
      <c r="H3290" s="30">
        <f t="shared" si="235"/>
        <v>0</v>
      </c>
      <c r="I3290" s="212"/>
      <c r="J3290" s="212"/>
      <c r="K3290" s="212"/>
    </row>
    <row r="3291" spans="1:11" ht="31" outlineLevel="1">
      <c r="A3291" s="28"/>
      <c r="B3291" s="28" t="s">
        <v>4697</v>
      </c>
      <c r="C3291" s="29" t="s">
        <v>4698</v>
      </c>
      <c r="D3291" s="28" t="s">
        <v>271</v>
      </c>
      <c r="E3291" s="51">
        <v>1</v>
      </c>
      <c r="F3291" s="30">
        <v>1520</v>
      </c>
      <c r="G3291" s="30">
        <f t="shared" si="234"/>
        <v>1800</v>
      </c>
      <c r="H3291" s="30">
        <f t="shared" si="235"/>
        <v>2700</v>
      </c>
      <c r="I3291" s="212"/>
      <c r="J3291" s="212"/>
      <c r="K3291" s="212"/>
    </row>
    <row r="3292" spans="1:11" ht="31" outlineLevel="1">
      <c r="A3292" s="28"/>
      <c r="B3292" s="28" t="s">
        <v>4699</v>
      </c>
      <c r="C3292" s="29" t="s">
        <v>4700</v>
      </c>
      <c r="D3292" s="28" t="s">
        <v>271</v>
      </c>
      <c r="E3292" s="51">
        <v>1</v>
      </c>
      <c r="F3292" s="30">
        <v>1520</v>
      </c>
      <c r="G3292" s="30">
        <f t="shared" si="234"/>
        <v>1800</v>
      </c>
      <c r="H3292" s="30">
        <f t="shared" si="235"/>
        <v>2700</v>
      </c>
      <c r="I3292" s="212"/>
      <c r="J3292" s="212"/>
      <c r="K3292" s="212"/>
    </row>
    <row r="3293" spans="1:11" ht="31" outlineLevel="1">
      <c r="A3293" s="28"/>
      <c r="B3293" s="28" t="s">
        <v>4701</v>
      </c>
      <c r="C3293" s="29" t="s">
        <v>4702</v>
      </c>
      <c r="D3293" s="28" t="s">
        <v>271</v>
      </c>
      <c r="E3293" s="51">
        <v>1</v>
      </c>
      <c r="F3293" s="30">
        <v>1680</v>
      </c>
      <c r="G3293" s="30">
        <f t="shared" si="234"/>
        <v>2000</v>
      </c>
      <c r="H3293" s="30">
        <f t="shared" si="235"/>
        <v>3000</v>
      </c>
      <c r="I3293" s="212"/>
      <c r="J3293" s="212"/>
      <c r="K3293" s="212"/>
    </row>
    <row r="3294" spans="1:11" ht="31" outlineLevel="1">
      <c r="A3294" s="28"/>
      <c r="B3294" s="28" t="s">
        <v>4703</v>
      </c>
      <c r="C3294" s="29" t="s">
        <v>4704</v>
      </c>
      <c r="D3294" s="28" t="s">
        <v>271</v>
      </c>
      <c r="E3294" s="51">
        <v>1</v>
      </c>
      <c r="F3294" s="30">
        <v>1520</v>
      </c>
      <c r="G3294" s="30">
        <f t="shared" si="234"/>
        <v>1800</v>
      </c>
      <c r="H3294" s="30">
        <f t="shared" si="235"/>
        <v>2700</v>
      </c>
      <c r="I3294" s="212"/>
      <c r="J3294" s="212"/>
      <c r="K3294" s="212"/>
    </row>
    <row r="3295" spans="1:11" ht="31" outlineLevel="1">
      <c r="A3295" s="28"/>
      <c r="B3295" s="28" t="s">
        <v>4705</v>
      </c>
      <c r="C3295" s="29" t="s">
        <v>4706</v>
      </c>
      <c r="D3295" s="28" t="s">
        <v>271</v>
      </c>
      <c r="E3295" s="51">
        <v>1</v>
      </c>
      <c r="F3295" s="30">
        <v>1680</v>
      </c>
      <c r="G3295" s="30">
        <f t="shared" si="234"/>
        <v>2000</v>
      </c>
      <c r="H3295" s="30">
        <f t="shared" si="235"/>
        <v>3000</v>
      </c>
      <c r="I3295" s="212"/>
      <c r="J3295" s="212"/>
      <c r="K3295" s="212"/>
    </row>
    <row r="3296" spans="1:11" ht="31" outlineLevel="1">
      <c r="A3296" s="28"/>
      <c r="B3296" s="28" t="s">
        <v>4707</v>
      </c>
      <c r="C3296" s="29" t="s">
        <v>4708</v>
      </c>
      <c r="D3296" s="28" t="s">
        <v>271</v>
      </c>
      <c r="E3296" s="51">
        <v>1</v>
      </c>
      <c r="F3296" s="30">
        <v>1680</v>
      </c>
      <c r="G3296" s="30">
        <f t="shared" si="234"/>
        <v>2000</v>
      </c>
      <c r="H3296" s="30">
        <f t="shared" si="235"/>
        <v>3000</v>
      </c>
      <c r="I3296" s="212"/>
      <c r="J3296" s="212"/>
      <c r="K3296" s="212"/>
    </row>
    <row r="3297" spans="1:67" ht="31" outlineLevel="1">
      <c r="A3297" s="28"/>
      <c r="B3297" s="28" t="s">
        <v>4709</v>
      </c>
      <c r="C3297" s="29" t="s">
        <v>4710</v>
      </c>
      <c r="D3297" s="28" t="s">
        <v>271</v>
      </c>
      <c r="E3297" s="51">
        <v>1</v>
      </c>
      <c r="F3297" s="30">
        <v>5500</v>
      </c>
      <c r="G3297" s="30">
        <f t="shared" si="234"/>
        <v>6600</v>
      </c>
      <c r="H3297" s="30">
        <f t="shared" si="235"/>
        <v>9900</v>
      </c>
      <c r="I3297" s="212"/>
      <c r="J3297" s="212"/>
      <c r="K3297" s="212"/>
    </row>
    <row r="3298" spans="1:67" s="13" customFormat="1" ht="31" outlineLevel="1">
      <c r="A3298" s="49"/>
      <c r="B3298" s="49" t="s">
        <v>4711</v>
      </c>
      <c r="C3298" s="50" t="s">
        <v>4712</v>
      </c>
      <c r="D3298" s="49" t="s">
        <v>271</v>
      </c>
      <c r="E3298" s="51">
        <v>1</v>
      </c>
      <c r="F3298" s="30">
        <v>1160</v>
      </c>
      <c r="G3298" s="30">
        <f t="shared" si="234"/>
        <v>1400</v>
      </c>
      <c r="H3298" s="30">
        <f t="shared" si="235"/>
        <v>2100</v>
      </c>
      <c r="I3298" s="212"/>
      <c r="J3298" s="212"/>
      <c r="K3298" s="212"/>
    </row>
    <row r="3299" spans="1:67" ht="31" outlineLevel="1">
      <c r="A3299" s="28"/>
      <c r="B3299" s="28" t="s">
        <v>4713</v>
      </c>
      <c r="C3299" s="29" t="s">
        <v>4714</v>
      </c>
      <c r="D3299" s="28" t="s">
        <v>271</v>
      </c>
      <c r="E3299" s="51">
        <v>1</v>
      </c>
      <c r="F3299" s="30">
        <v>3400</v>
      </c>
      <c r="G3299" s="30">
        <f t="shared" si="234"/>
        <v>4100</v>
      </c>
      <c r="H3299" s="30">
        <f t="shared" si="235"/>
        <v>6100</v>
      </c>
      <c r="I3299" s="212"/>
      <c r="J3299" s="212"/>
      <c r="K3299" s="212"/>
    </row>
    <row r="3300" spans="1:67" ht="31" outlineLevel="1">
      <c r="A3300" s="28"/>
      <c r="B3300" s="28" t="s">
        <v>4715</v>
      </c>
      <c r="C3300" s="29" t="s">
        <v>4716</v>
      </c>
      <c r="D3300" s="28" t="s">
        <v>271</v>
      </c>
      <c r="E3300" s="51">
        <v>1</v>
      </c>
      <c r="F3300" s="30">
        <v>3400</v>
      </c>
      <c r="G3300" s="30">
        <f t="shared" si="234"/>
        <v>4100</v>
      </c>
      <c r="H3300" s="30">
        <f t="shared" si="235"/>
        <v>6100</v>
      </c>
      <c r="I3300" s="212"/>
      <c r="J3300" s="212"/>
      <c r="K3300" s="212"/>
    </row>
    <row r="3301" spans="1:67" ht="31" outlineLevel="1">
      <c r="A3301" s="28"/>
      <c r="B3301" s="28" t="s">
        <v>4717</v>
      </c>
      <c r="C3301" s="29" t="s">
        <v>4718</v>
      </c>
      <c r="D3301" s="28" t="s">
        <v>271</v>
      </c>
      <c r="E3301" s="51">
        <v>1</v>
      </c>
      <c r="F3301" s="30">
        <v>3570</v>
      </c>
      <c r="G3301" s="30">
        <f t="shared" si="234"/>
        <v>4300</v>
      </c>
      <c r="H3301" s="30">
        <f t="shared" si="235"/>
        <v>6400</v>
      </c>
      <c r="I3301" s="212"/>
      <c r="J3301" s="212"/>
      <c r="K3301" s="212"/>
    </row>
    <row r="3302" spans="1:67" ht="31" outlineLevel="1">
      <c r="A3302" s="28"/>
      <c r="B3302" s="28" t="s">
        <v>4719</v>
      </c>
      <c r="C3302" s="29" t="s">
        <v>4720</v>
      </c>
      <c r="D3302" s="28" t="s">
        <v>271</v>
      </c>
      <c r="E3302" s="30">
        <v>1</v>
      </c>
      <c r="F3302" s="30">
        <v>1940</v>
      </c>
      <c r="G3302" s="30">
        <f t="shared" si="234"/>
        <v>2300</v>
      </c>
      <c r="H3302" s="30">
        <f t="shared" si="235"/>
        <v>3500</v>
      </c>
      <c r="I3302" s="212"/>
      <c r="J3302" s="212"/>
      <c r="K3302" s="212"/>
    </row>
    <row r="3303" spans="1:67" ht="31" outlineLevel="1">
      <c r="A3303" s="28"/>
      <c r="B3303" s="28" t="s">
        <v>4721</v>
      </c>
      <c r="C3303" s="29" t="s">
        <v>4722</v>
      </c>
      <c r="D3303" s="28" t="s">
        <v>271</v>
      </c>
      <c r="E3303" s="30">
        <v>1</v>
      </c>
      <c r="F3303" s="30">
        <v>900</v>
      </c>
      <c r="G3303" s="30">
        <f t="shared" si="234"/>
        <v>1100</v>
      </c>
      <c r="H3303" s="30">
        <f t="shared" si="235"/>
        <v>1600</v>
      </c>
      <c r="I3303" s="212"/>
      <c r="J3303" s="212"/>
      <c r="K3303" s="212"/>
    </row>
    <row r="3304" spans="1:67" s="12" customFormat="1" ht="30">
      <c r="A3304" s="45">
        <v>3103</v>
      </c>
      <c r="B3304" s="63" t="s">
        <v>4723</v>
      </c>
      <c r="C3304" s="47" t="s">
        <v>4724</v>
      </c>
      <c r="D3304" s="63" t="s">
        <v>530</v>
      </c>
      <c r="E3304" s="64">
        <v>1</v>
      </c>
      <c r="F3304" s="65">
        <f>SUM(F3305:F3331)</f>
        <v>59430</v>
      </c>
      <c r="G3304" s="65">
        <f>SUM(G3305:G3331)</f>
        <v>71100</v>
      </c>
      <c r="H3304" s="65">
        <f>SUM(H3305:H3331)</f>
        <v>106800</v>
      </c>
      <c r="I3304" s="212"/>
      <c r="J3304" s="212"/>
      <c r="K3304" s="212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  <c r="BK3304" s="10"/>
      <c r="BL3304" s="10"/>
      <c r="BM3304" s="10"/>
      <c r="BN3304" s="10"/>
      <c r="BO3304" s="10"/>
    </row>
    <row r="3305" spans="1:67" ht="31" outlineLevel="1">
      <c r="A3305" s="28"/>
      <c r="B3305" s="28" t="s">
        <v>4033</v>
      </c>
      <c r="C3305" s="29" t="s">
        <v>4034</v>
      </c>
      <c r="D3305" s="28" t="s">
        <v>271</v>
      </c>
      <c r="E3305" s="30">
        <v>1</v>
      </c>
      <c r="F3305" s="30">
        <v>4200</v>
      </c>
      <c r="G3305" s="30">
        <f t="shared" ref="G3305:G3331" si="236">ROUND(F3305*1.2,-2)</f>
        <v>5000</v>
      </c>
      <c r="H3305" s="30">
        <f t="shared" ref="H3305:H3331" si="237">ROUND(F3305*1.8,-2)</f>
        <v>7600</v>
      </c>
      <c r="I3305" s="212"/>
      <c r="J3305" s="212"/>
      <c r="K3305" s="212"/>
    </row>
    <row r="3306" spans="1:67" s="13" customFormat="1" ht="31" outlineLevel="1">
      <c r="A3306" s="49"/>
      <c r="B3306" s="49" t="s">
        <v>4693</v>
      </c>
      <c r="C3306" s="50" t="s">
        <v>4694</v>
      </c>
      <c r="D3306" s="49" t="s">
        <v>271</v>
      </c>
      <c r="E3306" s="51">
        <v>1</v>
      </c>
      <c r="F3306" s="51">
        <v>1900</v>
      </c>
      <c r="G3306" s="51">
        <f t="shared" si="236"/>
        <v>2300</v>
      </c>
      <c r="H3306" s="51">
        <f t="shared" si="237"/>
        <v>3400</v>
      </c>
      <c r="I3306" s="212"/>
      <c r="J3306" s="212"/>
      <c r="K3306" s="212"/>
    </row>
    <row r="3307" spans="1:67" outlineLevel="1">
      <c r="A3307" s="28"/>
      <c r="B3307" s="28" t="s">
        <v>4695</v>
      </c>
      <c r="C3307" s="29" t="s">
        <v>4696</v>
      </c>
      <c r="D3307" s="28" t="s">
        <v>271</v>
      </c>
      <c r="E3307" s="30">
        <v>1</v>
      </c>
      <c r="F3307" s="30">
        <v>0</v>
      </c>
      <c r="G3307" s="30">
        <f t="shared" si="236"/>
        <v>0</v>
      </c>
      <c r="H3307" s="30">
        <f t="shared" si="237"/>
        <v>0</v>
      </c>
      <c r="I3307" s="212"/>
      <c r="J3307" s="212"/>
      <c r="K3307" s="212"/>
    </row>
    <row r="3308" spans="1:67" s="13" customFormat="1" ht="31" outlineLevel="1">
      <c r="A3308" s="49"/>
      <c r="B3308" s="49" t="s">
        <v>4725</v>
      </c>
      <c r="C3308" s="50" t="s">
        <v>4726</v>
      </c>
      <c r="D3308" s="49" t="s">
        <v>271</v>
      </c>
      <c r="E3308" s="51">
        <v>1</v>
      </c>
      <c r="F3308" s="30">
        <v>6250</v>
      </c>
      <c r="G3308" s="30">
        <f t="shared" si="236"/>
        <v>7500</v>
      </c>
      <c r="H3308" s="30">
        <f t="shared" si="237"/>
        <v>11300</v>
      </c>
      <c r="I3308" s="212"/>
      <c r="J3308" s="212"/>
      <c r="K3308" s="212"/>
    </row>
    <row r="3309" spans="1:67" outlineLevel="1">
      <c r="A3309" s="28"/>
      <c r="B3309" s="28" t="s">
        <v>4727</v>
      </c>
      <c r="C3309" s="29" t="s">
        <v>4728</v>
      </c>
      <c r="D3309" s="28" t="s">
        <v>271</v>
      </c>
      <c r="E3309" s="30">
        <v>1</v>
      </c>
      <c r="F3309" s="30">
        <v>5000</v>
      </c>
      <c r="G3309" s="30">
        <f t="shared" si="236"/>
        <v>6000</v>
      </c>
      <c r="H3309" s="30">
        <f t="shared" si="237"/>
        <v>9000</v>
      </c>
      <c r="I3309" s="212"/>
      <c r="J3309" s="212"/>
      <c r="K3309" s="212"/>
    </row>
    <row r="3310" spans="1:67" ht="31" outlineLevel="1">
      <c r="A3310" s="28"/>
      <c r="B3310" s="28" t="s">
        <v>4729</v>
      </c>
      <c r="C3310" s="29" t="s">
        <v>4730</v>
      </c>
      <c r="D3310" s="28" t="s">
        <v>271</v>
      </c>
      <c r="E3310" s="30">
        <v>1</v>
      </c>
      <c r="F3310" s="30">
        <v>1000</v>
      </c>
      <c r="G3310" s="30">
        <f t="shared" si="236"/>
        <v>1200</v>
      </c>
      <c r="H3310" s="30">
        <f t="shared" si="237"/>
        <v>1800</v>
      </c>
      <c r="I3310" s="212"/>
      <c r="J3310" s="212"/>
      <c r="K3310" s="212"/>
    </row>
    <row r="3311" spans="1:67" ht="31" outlineLevel="1">
      <c r="A3311" s="28"/>
      <c r="B3311" s="28" t="s">
        <v>4707</v>
      </c>
      <c r="C3311" s="29" t="s">
        <v>4708</v>
      </c>
      <c r="D3311" s="28" t="s">
        <v>271</v>
      </c>
      <c r="E3311" s="30">
        <v>1</v>
      </c>
      <c r="F3311" s="30">
        <v>1680</v>
      </c>
      <c r="G3311" s="30">
        <f t="shared" si="236"/>
        <v>2000</v>
      </c>
      <c r="H3311" s="30">
        <f t="shared" si="237"/>
        <v>3000</v>
      </c>
      <c r="I3311" s="212"/>
      <c r="J3311" s="212"/>
      <c r="K3311" s="212"/>
    </row>
    <row r="3312" spans="1:67" ht="31" outlineLevel="1">
      <c r="A3312" s="28"/>
      <c r="B3312" s="28" t="s">
        <v>4701</v>
      </c>
      <c r="C3312" s="29" t="s">
        <v>4702</v>
      </c>
      <c r="D3312" s="28" t="s">
        <v>271</v>
      </c>
      <c r="E3312" s="30">
        <v>1</v>
      </c>
      <c r="F3312" s="30">
        <v>1680</v>
      </c>
      <c r="G3312" s="30">
        <f t="shared" si="236"/>
        <v>2000</v>
      </c>
      <c r="H3312" s="30">
        <f t="shared" si="237"/>
        <v>3000</v>
      </c>
      <c r="I3312" s="212"/>
      <c r="J3312" s="212"/>
      <c r="K3312" s="212"/>
    </row>
    <row r="3313" spans="1:11" ht="31" outlineLevel="1">
      <c r="A3313" s="28"/>
      <c r="B3313" s="28" t="s">
        <v>4699</v>
      </c>
      <c r="C3313" s="29" t="s">
        <v>4700</v>
      </c>
      <c r="D3313" s="28" t="s">
        <v>271</v>
      </c>
      <c r="E3313" s="30">
        <v>1</v>
      </c>
      <c r="F3313" s="30">
        <v>1520</v>
      </c>
      <c r="G3313" s="30">
        <f t="shared" si="236"/>
        <v>1800</v>
      </c>
      <c r="H3313" s="30">
        <f t="shared" si="237"/>
        <v>2700</v>
      </c>
      <c r="I3313" s="212"/>
      <c r="J3313" s="212"/>
      <c r="K3313" s="212"/>
    </row>
    <row r="3314" spans="1:11" ht="31" outlineLevel="1">
      <c r="A3314" s="28"/>
      <c r="B3314" s="28" t="s">
        <v>4705</v>
      </c>
      <c r="C3314" s="29" t="s">
        <v>4706</v>
      </c>
      <c r="D3314" s="28" t="s">
        <v>271</v>
      </c>
      <c r="E3314" s="30">
        <v>1</v>
      </c>
      <c r="F3314" s="30">
        <v>1680</v>
      </c>
      <c r="G3314" s="30">
        <f t="shared" si="236"/>
        <v>2000</v>
      </c>
      <c r="H3314" s="30">
        <f t="shared" si="237"/>
        <v>3000</v>
      </c>
      <c r="I3314" s="212"/>
      <c r="J3314" s="212"/>
      <c r="K3314" s="212"/>
    </row>
    <row r="3315" spans="1:11" ht="31" outlineLevel="1">
      <c r="A3315" s="28"/>
      <c r="B3315" s="28" t="s">
        <v>4697</v>
      </c>
      <c r="C3315" s="29" t="s">
        <v>4698</v>
      </c>
      <c r="D3315" s="28" t="s">
        <v>271</v>
      </c>
      <c r="E3315" s="30">
        <v>1</v>
      </c>
      <c r="F3315" s="30">
        <v>1520</v>
      </c>
      <c r="G3315" s="30">
        <f t="shared" si="236"/>
        <v>1800</v>
      </c>
      <c r="H3315" s="30">
        <f t="shared" si="237"/>
        <v>2700</v>
      </c>
      <c r="I3315" s="212"/>
      <c r="J3315" s="212"/>
      <c r="K3315" s="212"/>
    </row>
    <row r="3316" spans="1:11" ht="31" outlineLevel="1">
      <c r="A3316" s="28"/>
      <c r="B3316" s="28" t="s">
        <v>4703</v>
      </c>
      <c r="C3316" s="29" t="s">
        <v>4704</v>
      </c>
      <c r="D3316" s="28" t="s">
        <v>271</v>
      </c>
      <c r="E3316" s="30">
        <v>1</v>
      </c>
      <c r="F3316" s="30">
        <v>1520</v>
      </c>
      <c r="G3316" s="30">
        <f t="shared" si="236"/>
        <v>1800</v>
      </c>
      <c r="H3316" s="30">
        <f t="shared" si="237"/>
        <v>2700</v>
      </c>
      <c r="I3316" s="212"/>
      <c r="J3316" s="212"/>
      <c r="K3316" s="212"/>
    </row>
    <row r="3317" spans="1:11" s="13" customFormat="1" ht="31" outlineLevel="1">
      <c r="A3317" s="49"/>
      <c r="B3317" s="49" t="s">
        <v>4711</v>
      </c>
      <c r="C3317" s="50" t="s">
        <v>4712</v>
      </c>
      <c r="D3317" s="49" t="s">
        <v>271</v>
      </c>
      <c r="E3317" s="51">
        <v>1</v>
      </c>
      <c r="F3317" s="30">
        <v>1160</v>
      </c>
      <c r="G3317" s="30">
        <f t="shared" si="236"/>
        <v>1400</v>
      </c>
      <c r="H3317" s="30">
        <f t="shared" si="237"/>
        <v>2100</v>
      </c>
      <c r="I3317" s="212"/>
      <c r="J3317" s="212"/>
      <c r="K3317" s="212"/>
    </row>
    <row r="3318" spans="1:11" ht="46.5" outlineLevel="1">
      <c r="A3318" s="28"/>
      <c r="B3318" s="28" t="s">
        <v>4687</v>
      </c>
      <c r="C3318" s="29" t="s">
        <v>4688</v>
      </c>
      <c r="D3318" s="28" t="s">
        <v>271</v>
      </c>
      <c r="E3318" s="30">
        <v>1</v>
      </c>
      <c r="F3318" s="30">
        <v>1630</v>
      </c>
      <c r="G3318" s="30">
        <f t="shared" si="236"/>
        <v>2000</v>
      </c>
      <c r="H3318" s="30">
        <f t="shared" si="237"/>
        <v>2900</v>
      </c>
      <c r="I3318" s="212"/>
      <c r="J3318" s="212"/>
      <c r="K3318" s="212"/>
    </row>
    <row r="3319" spans="1:11" ht="31" outlineLevel="1">
      <c r="A3319" s="28"/>
      <c r="B3319" s="28" t="s">
        <v>4665</v>
      </c>
      <c r="C3319" s="29" t="s">
        <v>4666</v>
      </c>
      <c r="D3319" s="28" t="s">
        <v>271</v>
      </c>
      <c r="E3319" s="30">
        <v>1</v>
      </c>
      <c r="F3319" s="30">
        <v>1520</v>
      </c>
      <c r="G3319" s="30">
        <f t="shared" si="236"/>
        <v>1800</v>
      </c>
      <c r="H3319" s="30">
        <f t="shared" si="237"/>
        <v>2700</v>
      </c>
      <c r="I3319" s="212"/>
      <c r="J3319" s="212"/>
      <c r="K3319" s="212"/>
    </row>
    <row r="3320" spans="1:11" ht="31" outlineLevel="1">
      <c r="A3320" s="28"/>
      <c r="B3320" s="28" t="s">
        <v>4683</v>
      </c>
      <c r="C3320" s="29" t="s">
        <v>4684</v>
      </c>
      <c r="D3320" s="28" t="s">
        <v>271</v>
      </c>
      <c r="E3320" s="30">
        <v>1</v>
      </c>
      <c r="F3320" s="30">
        <v>1520</v>
      </c>
      <c r="G3320" s="30">
        <f t="shared" si="236"/>
        <v>1800</v>
      </c>
      <c r="H3320" s="30">
        <f t="shared" si="237"/>
        <v>2700</v>
      </c>
      <c r="I3320" s="212"/>
      <c r="J3320" s="212"/>
      <c r="K3320" s="212"/>
    </row>
    <row r="3321" spans="1:11" s="13" customFormat="1" ht="31" outlineLevel="1">
      <c r="A3321" s="49"/>
      <c r="B3321" s="49" t="s">
        <v>4649</v>
      </c>
      <c r="C3321" s="50" t="s">
        <v>4650</v>
      </c>
      <c r="D3321" s="49" t="s">
        <v>271</v>
      </c>
      <c r="E3321" s="51">
        <v>1</v>
      </c>
      <c r="F3321" s="30">
        <v>2100</v>
      </c>
      <c r="G3321" s="30">
        <f t="shared" si="236"/>
        <v>2500</v>
      </c>
      <c r="H3321" s="30">
        <f t="shared" si="237"/>
        <v>3800</v>
      </c>
      <c r="I3321" s="212"/>
      <c r="J3321" s="212"/>
      <c r="K3321" s="212"/>
    </row>
    <row r="3322" spans="1:11" ht="31" outlineLevel="1">
      <c r="A3322" s="28"/>
      <c r="B3322" s="28" t="s">
        <v>4675</v>
      </c>
      <c r="C3322" s="29" t="s">
        <v>4676</v>
      </c>
      <c r="D3322" s="28" t="s">
        <v>271</v>
      </c>
      <c r="E3322" s="51">
        <v>1</v>
      </c>
      <c r="F3322" s="51">
        <v>2100</v>
      </c>
      <c r="G3322" s="30">
        <f t="shared" si="236"/>
        <v>2500</v>
      </c>
      <c r="H3322" s="30">
        <f t="shared" si="237"/>
        <v>3800</v>
      </c>
      <c r="I3322" s="212"/>
      <c r="J3322" s="212"/>
      <c r="K3322" s="212"/>
    </row>
    <row r="3323" spans="1:11" s="13" customFormat="1" ht="31" outlineLevel="1">
      <c r="A3323" s="49"/>
      <c r="B3323" s="49" t="s">
        <v>4651</v>
      </c>
      <c r="C3323" s="50" t="s">
        <v>4652</v>
      </c>
      <c r="D3323" s="49" t="s">
        <v>271</v>
      </c>
      <c r="E3323" s="51">
        <v>1</v>
      </c>
      <c r="F3323" s="30">
        <v>2000</v>
      </c>
      <c r="G3323" s="30">
        <f t="shared" si="236"/>
        <v>2400</v>
      </c>
      <c r="H3323" s="30">
        <f t="shared" si="237"/>
        <v>3600</v>
      </c>
      <c r="I3323" s="212"/>
      <c r="J3323" s="212"/>
      <c r="K3323" s="212"/>
    </row>
    <row r="3324" spans="1:11" s="13" customFormat="1" ht="31" outlineLevel="1">
      <c r="A3324" s="49"/>
      <c r="B3324" s="49" t="s">
        <v>4645</v>
      </c>
      <c r="C3324" s="50" t="s">
        <v>4646</v>
      </c>
      <c r="D3324" s="49" t="s">
        <v>271</v>
      </c>
      <c r="E3324" s="51">
        <v>1</v>
      </c>
      <c r="F3324" s="30">
        <v>2940</v>
      </c>
      <c r="G3324" s="30">
        <f t="shared" si="236"/>
        <v>3500</v>
      </c>
      <c r="H3324" s="30">
        <f t="shared" si="237"/>
        <v>5300</v>
      </c>
      <c r="I3324" s="212"/>
      <c r="J3324" s="212"/>
      <c r="K3324" s="212"/>
    </row>
    <row r="3325" spans="1:11" s="13" customFormat="1" ht="31" outlineLevel="1">
      <c r="A3325" s="49"/>
      <c r="B3325" s="49" t="s">
        <v>4647</v>
      </c>
      <c r="C3325" s="50" t="s">
        <v>4648</v>
      </c>
      <c r="D3325" s="49" t="s">
        <v>271</v>
      </c>
      <c r="E3325" s="51">
        <v>1</v>
      </c>
      <c r="F3325" s="30">
        <v>2940</v>
      </c>
      <c r="G3325" s="30">
        <f t="shared" si="236"/>
        <v>3500</v>
      </c>
      <c r="H3325" s="30">
        <f t="shared" si="237"/>
        <v>5300</v>
      </c>
      <c r="I3325" s="212"/>
      <c r="J3325" s="212"/>
      <c r="K3325" s="212"/>
    </row>
    <row r="3326" spans="1:11" ht="46.5" outlineLevel="1">
      <c r="A3326" s="28"/>
      <c r="B3326" s="28" t="s">
        <v>4659</v>
      </c>
      <c r="C3326" s="29" t="s">
        <v>4660</v>
      </c>
      <c r="D3326" s="28" t="s">
        <v>271</v>
      </c>
      <c r="E3326" s="51">
        <v>1</v>
      </c>
      <c r="F3326" s="30">
        <v>2400</v>
      </c>
      <c r="G3326" s="30">
        <f t="shared" si="236"/>
        <v>2900</v>
      </c>
      <c r="H3326" s="30">
        <f t="shared" si="237"/>
        <v>4300</v>
      </c>
      <c r="I3326" s="212"/>
      <c r="J3326" s="212"/>
      <c r="K3326" s="212"/>
    </row>
    <row r="3327" spans="1:11" ht="46.5" outlineLevel="1">
      <c r="A3327" s="28"/>
      <c r="B3327" s="28" t="s">
        <v>4655</v>
      </c>
      <c r="C3327" s="29" t="s">
        <v>4656</v>
      </c>
      <c r="D3327" s="28" t="s">
        <v>271</v>
      </c>
      <c r="E3327" s="51">
        <v>1</v>
      </c>
      <c r="F3327" s="30">
        <v>1600</v>
      </c>
      <c r="G3327" s="30">
        <f t="shared" si="236"/>
        <v>1900</v>
      </c>
      <c r="H3327" s="30">
        <f t="shared" si="237"/>
        <v>2900</v>
      </c>
      <c r="I3327" s="212"/>
      <c r="J3327" s="212"/>
      <c r="K3327" s="212"/>
    </row>
    <row r="3328" spans="1:11" ht="46.5" outlineLevel="1">
      <c r="A3328" s="28"/>
      <c r="B3328" s="28" t="s">
        <v>4657</v>
      </c>
      <c r="C3328" s="29" t="s">
        <v>4658</v>
      </c>
      <c r="D3328" s="28" t="s">
        <v>271</v>
      </c>
      <c r="E3328" s="30">
        <v>1</v>
      </c>
      <c r="F3328" s="30">
        <v>2000</v>
      </c>
      <c r="G3328" s="30">
        <f t="shared" si="236"/>
        <v>2400</v>
      </c>
      <c r="H3328" s="30">
        <f t="shared" si="237"/>
        <v>3600</v>
      </c>
      <c r="I3328" s="212"/>
      <c r="J3328" s="212"/>
      <c r="K3328" s="212"/>
    </row>
    <row r="3329" spans="1:67" ht="46.5" outlineLevel="1">
      <c r="A3329" s="28"/>
      <c r="B3329" s="28" t="s">
        <v>4653</v>
      </c>
      <c r="C3329" s="29" t="s">
        <v>4654</v>
      </c>
      <c r="D3329" s="28" t="s">
        <v>271</v>
      </c>
      <c r="E3329" s="30">
        <v>1</v>
      </c>
      <c r="F3329" s="30">
        <v>2400</v>
      </c>
      <c r="G3329" s="30">
        <f t="shared" si="236"/>
        <v>2900</v>
      </c>
      <c r="H3329" s="30">
        <f t="shared" si="237"/>
        <v>4300</v>
      </c>
      <c r="I3329" s="212"/>
      <c r="J3329" s="212"/>
      <c r="K3329" s="212"/>
    </row>
    <row r="3330" spans="1:67" s="13" customFormat="1" ht="31" outlineLevel="1">
      <c r="A3330" s="49"/>
      <c r="B3330" s="49" t="s">
        <v>4643</v>
      </c>
      <c r="C3330" s="50" t="s">
        <v>4644</v>
      </c>
      <c r="D3330" s="49" t="s">
        <v>271</v>
      </c>
      <c r="E3330" s="51">
        <v>1</v>
      </c>
      <c r="F3330" s="30">
        <v>1700</v>
      </c>
      <c r="G3330" s="30">
        <f t="shared" si="236"/>
        <v>2000</v>
      </c>
      <c r="H3330" s="30">
        <f t="shared" si="237"/>
        <v>3100</v>
      </c>
      <c r="I3330" s="212"/>
      <c r="J3330" s="212"/>
      <c r="K3330" s="212"/>
    </row>
    <row r="3331" spans="1:67" ht="46.5" outlineLevel="1">
      <c r="A3331" s="28"/>
      <c r="B3331" s="28" t="s">
        <v>4681</v>
      </c>
      <c r="C3331" s="29" t="s">
        <v>4682</v>
      </c>
      <c r="D3331" s="28" t="s">
        <v>271</v>
      </c>
      <c r="E3331" s="30">
        <v>1</v>
      </c>
      <c r="F3331" s="30">
        <v>3470</v>
      </c>
      <c r="G3331" s="30">
        <f t="shared" si="236"/>
        <v>4200</v>
      </c>
      <c r="H3331" s="30">
        <f t="shared" si="237"/>
        <v>6200</v>
      </c>
      <c r="I3331" s="212"/>
      <c r="J3331" s="212"/>
      <c r="K3331" s="212"/>
    </row>
    <row r="3332" spans="1:67" s="11" customFormat="1">
      <c r="A3332" s="25"/>
      <c r="B3332" s="25"/>
      <c r="C3332" s="26" t="s">
        <v>4731</v>
      </c>
      <c r="D3332" s="25"/>
      <c r="E3332" s="27"/>
      <c r="F3332" s="27"/>
      <c r="G3332" s="41"/>
      <c r="H3332" s="41"/>
      <c r="I3332" s="212"/>
      <c r="J3332" s="212"/>
      <c r="K3332" s="212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  <c r="BK3332" s="10"/>
      <c r="BL3332" s="10"/>
      <c r="BM3332" s="10"/>
      <c r="BN3332" s="10"/>
      <c r="BO3332" s="10"/>
    </row>
    <row r="3333" spans="1:67">
      <c r="A3333" s="36">
        <v>3104</v>
      </c>
      <c r="B3333" s="28" t="s">
        <v>4732</v>
      </c>
      <c r="C3333" s="29" t="s">
        <v>6509</v>
      </c>
      <c r="D3333" s="28" t="s">
        <v>51</v>
      </c>
      <c r="E3333" s="30">
        <v>1</v>
      </c>
      <c r="F3333" s="30">
        <v>2000</v>
      </c>
      <c r="G3333" s="30">
        <f t="shared" ref="G3333:G3338" si="238">ROUND(F3333*1.2,-2)</f>
        <v>2400</v>
      </c>
      <c r="H3333" s="30">
        <f t="shared" ref="H3333:H3338" si="239">ROUND(F3333*1.8,-2)</f>
        <v>3600</v>
      </c>
      <c r="I3333" s="212"/>
      <c r="J3333" s="212"/>
      <c r="K3333" s="212"/>
    </row>
    <row r="3334" spans="1:67" s="149" customFormat="1">
      <c r="A3334" s="36">
        <v>3105</v>
      </c>
      <c r="B3334" s="28" t="s">
        <v>4733</v>
      </c>
      <c r="C3334" s="29" t="s">
        <v>4734</v>
      </c>
      <c r="D3334" s="28" t="s">
        <v>51</v>
      </c>
      <c r="E3334" s="30">
        <v>1</v>
      </c>
      <c r="F3334" s="30">
        <v>2800</v>
      </c>
      <c r="G3334" s="30">
        <f t="shared" si="238"/>
        <v>3400</v>
      </c>
      <c r="H3334" s="30">
        <f t="shared" si="239"/>
        <v>5000</v>
      </c>
      <c r="I3334" s="212"/>
      <c r="J3334" s="212"/>
      <c r="K3334" s="212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</row>
    <row r="3335" spans="1:67" s="149" customFormat="1">
      <c r="A3335" s="36">
        <v>3106</v>
      </c>
      <c r="B3335" s="28" t="s">
        <v>4735</v>
      </c>
      <c r="C3335" s="29" t="s">
        <v>6508</v>
      </c>
      <c r="D3335" s="28" t="s">
        <v>51</v>
      </c>
      <c r="E3335" s="30">
        <v>1</v>
      </c>
      <c r="F3335" s="30">
        <v>2100</v>
      </c>
      <c r="G3335" s="30">
        <f t="shared" si="238"/>
        <v>2500</v>
      </c>
      <c r="H3335" s="30">
        <f t="shared" si="239"/>
        <v>3800</v>
      </c>
      <c r="I3335" s="212"/>
      <c r="J3335" s="212"/>
      <c r="K3335" s="212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</row>
    <row r="3336" spans="1:67" s="149" customFormat="1">
      <c r="A3336" s="36">
        <v>3107</v>
      </c>
      <c r="B3336" s="28" t="s">
        <v>4736</v>
      </c>
      <c r="C3336" s="29" t="s">
        <v>6510</v>
      </c>
      <c r="D3336" s="28" t="s">
        <v>51</v>
      </c>
      <c r="E3336" s="30">
        <v>1</v>
      </c>
      <c r="F3336" s="30">
        <v>2600</v>
      </c>
      <c r="G3336" s="30">
        <f t="shared" si="238"/>
        <v>3100</v>
      </c>
      <c r="H3336" s="30">
        <f t="shared" si="239"/>
        <v>4700</v>
      </c>
      <c r="I3336" s="212"/>
      <c r="J3336" s="212"/>
      <c r="K3336" s="212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</row>
    <row r="3337" spans="1:67">
      <c r="A3337" s="36">
        <v>3108</v>
      </c>
      <c r="B3337" s="28" t="s">
        <v>4737</v>
      </c>
      <c r="C3337" s="29" t="s">
        <v>6511</v>
      </c>
      <c r="D3337" s="28" t="s">
        <v>51</v>
      </c>
      <c r="E3337" s="30">
        <v>1</v>
      </c>
      <c r="F3337" s="30">
        <v>1800</v>
      </c>
      <c r="G3337" s="30">
        <f t="shared" si="238"/>
        <v>2200</v>
      </c>
      <c r="H3337" s="30">
        <f t="shared" si="239"/>
        <v>3200</v>
      </c>
      <c r="I3337" s="212"/>
      <c r="J3337" s="212"/>
      <c r="K3337" s="212"/>
    </row>
    <row r="3338" spans="1:67">
      <c r="A3338" s="36">
        <v>3109</v>
      </c>
      <c r="B3338" s="28" t="s">
        <v>4738</v>
      </c>
      <c r="C3338" s="29" t="s">
        <v>6512</v>
      </c>
      <c r="D3338" s="28" t="s">
        <v>51</v>
      </c>
      <c r="E3338" s="30">
        <v>1</v>
      </c>
      <c r="F3338" s="30">
        <v>2000</v>
      </c>
      <c r="G3338" s="30">
        <f t="shared" si="238"/>
        <v>2400</v>
      </c>
      <c r="H3338" s="30">
        <f t="shared" si="239"/>
        <v>3600</v>
      </c>
      <c r="I3338" s="212"/>
      <c r="J3338" s="212"/>
      <c r="K3338" s="212"/>
    </row>
    <row r="3339" spans="1:67" s="149" customFormat="1">
      <c r="A3339" s="36">
        <v>3110</v>
      </c>
      <c r="B3339" s="28" t="s">
        <v>4739</v>
      </c>
      <c r="C3339" s="29" t="s">
        <v>4740</v>
      </c>
      <c r="D3339" s="28" t="s">
        <v>51</v>
      </c>
      <c r="E3339" s="30">
        <v>1</v>
      </c>
      <c r="F3339" s="30">
        <v>1700</v>
      </c>
      <c r="G3339" s="30">
        <f t="shared" ref="G3339:G3346" si="240">ROUND(F3339*1.2,-2)</f>
        <v>2000</v>
      </c>
      <c r="H3339" s="30">
        <f>ROUND(F3339*1.8,-2)</f>
        <v>3100</v>
      </c>
      <c r="I3339" s="212"/>
      <c r="J3339" s="212"/>
      <c r="K3339" s="212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</row>
    <row r="3340" spans="1:67" s="149" customFormat="1">
      <c r="A3340" s="36">
        <v>3111</v>
      </c>
      <c r="B3340" s="28" t="s">
        <v>4741</v>
      </c>
      <c r="C3340" s="29" t="s">
        <v>4742</v>
      </c>
      <c r="D3340" s="28" t="s">
        <v>51</v>
      </c>
      <c r="E3340" s="30">
        <v>1</v>
      </c>
      <c r="F3340" s="30">
        <v>1200</v>
      </c>
      <c r="G3340" s="30">
        <f t="shared" si="240"/>
        <v>1400</v>
      </c>
      <c r="H3340" s="30">
        <f>ROUND(F3340*1.8,-2)</f>
        <v>2200</v>
      </c>
      <c r="I3340" s="212"/>
      <c r="J3340" s="212"/>
      <c r="K3340" s="212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</row>
    <row r="3341" spans="1:67">
      <c r="A3341" s="36">
        <v>3112</v>
      </c>
      <c r="B3341" s="28" t="s">
        <v>4743</v>
      </c>
      <c r="C3341" s="29" t="s">
        <v>6513</v>
      </c>
      <c r="D3341" s="28" t="s">
        <v>51</v>
      </c>
      <c r="E3341" s="30">
        <v>1</v>
      </c>
      <c r="F3341" s="30">
        <v>1500</v>
      </c>
      <c r="G3341" s="30">
        <f t="shared" si="240"/>
        <v>1800</v>
      </c>
      <c r="H3341" s="30">
        <f>ROUND(F3341*1.8,-2)</f>
        <v>2700</v>
      </c>
      <c r="I3341" s="212"/>
      <c r="J3341" s="212"/>
      <c r="K3341" s="212"/>
    </row>
    <row r="3342" spans="1:67" s="149" customFormat="1">
      <c r="A3342" s="36">
        <v>3113</v>
      </c>
      <c r="B3342" s="28" t="s">
        <v>4744</v>
      </c>
      <c r="C3342" s="29" t="s">
        <v>4745</v>
      </c>
      <c r="D3342" s="28" t="s">
        <v>51</v>
      </c>
      <c r="E3342" s="30">
        <v>1</v>
      </c>
      <c r="F3342" s="30">
        <v>1500</v>
      </c>
      <c r="G3342" s="30">
        <f t="shared" si="240"/>
        <v>1800</v>
      </c>
      <c r="H3342" s="30">
        <f t="shared" ref="H3342:H3347" si="241">ROUND(F3342*1.8,-2)</f>
        <v>2700</v>
      </c>
      <c r="I3342" s="212"/>
      <c r="J3342" s="212"/>
      <c r="K3342" s="212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</row>
    <row r="3343" spans="1:67">
      <c r="A3343" s="36">
        <v>3114</v>
      </c>
      <c r="B3343" s="28" t="s">
        <v>4746</v>
      </c>
      <c r="C3343" s="29" t="s">
        <v>4747</v>
      </c>
      <c r="D3343" s="28" t="s">
        <v>51</v>
      </c>
      <c r="E3343" s="30">
        <v>1</v>
      </c>
      <c r="F3343" s="30">
        <v>1580</v>
      </c>
      <c r="G3343" s="30">
        <f t="shared" si="240"/>
        <v>1900</v>
      </c>
      <c r="H3343" s="30">
        <f t="shared" si="241"/>
        <v>2800</v>
      </c>
      <c r="I3343" s="212"/>
      <c r="J3343" s="212"/>
      <c r="K3343" s="212"/>
    </row>
    <row r="3344" spans="1:67" s="149" customFormat="1">
      <c r="A3344" s="36">
        <v>3115</v>
      </c>
      <c r="B3344" s="28" t="s">
        <v>4748</v>
      </c>
      <c r="C3344" s="29" t="s">
        <v>4749</v>
      </c>
      <c r="D3344" s="28" t="s">
        <v>51</v>
      </c>
      <c r="E3344" s="30">
        <v>1</v>
      </c>
      <c r="F3344" s="30">
        <v>1400</v>
      </c>
      <c r="G3344" s="30">
        <f t="shared" si="240"/>
        <v>1700</v>
      </c>
      <c r="H3344" s="30">
        <f t="shared" si="241"/>
        <v>2500</v>
      </c>
      <c r="I3344" s="212"/>
      <c r="J3344" s="212"/>
      <c r="K3344" s="212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</row>
    <row r="3345" spans="1:67" s="149" customFormat="1">
      <c r="A3345" s="36">
        <v>3116</v>
      </c>
      <c r="B3345" s="28" t="s">
        <v>4750</v>
      </c>
      <c r="C3345" s="29" t="s">
        <v>4751</v>
      </c>
      <c r="D3345" s="28" t="s">
        <v>51</v>
      </c>
      <c r="E3345" s="30">
        <v>1</v>
      </c>
      <c r="F3345" s="30">
        <v>3400</v>
      </c>
      <c r="G3345" s="30">
        <f t="shared" si="240"/>
        <v>4100</v>
      </c>
      <c r="H3345" s="30">
        <f t="shared" si="241"/>
        <v>6100</v>
      </c>
      <c r="I3345" s="212"/>
      <c r="J3345" s="212"/>
      <c r="K3345" s="212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</row>
    <row r="3346" spans="1:67">
      <c r="A3346" s="36">
        <v>3117</v>
      </c>
      <c r="B3346" s="28" t="s">
        <v>4752</v>
      </c>
      <c r="C3346" s="29" t="s">
        <v>4753</v>
      </c>
      <c r="D3346" s="28" t="s">
        <v>51</v>
      </c>
      <c r="E3346" s="30">
        <v>1</v>
      </c>
      <c r="F3346" s="30">
        <v>1050</v>
      </c>
      <c r="G3346" s="30">
        <f t="shared" si="240"/>
        <v>1300</v>
      </c>
      <c r="H3346" s="30">
        <f t="shared" si="241"/>
        <v>1900</v>
      </c>
      <c r="I3346" s="212"/>
      <c r="J3346" s="212"/>
      <c r="K3346" s="212"/>
    </row>
    <row r="3347" spans="1:67" s="149" customFormat="1">
      <c r="A3347" s="36">
        <v>3118</v>
      </c>
      <c r="B3347" s="28" t="s">
        <v>4754</v>
      </c>
      <c r="C3347" s="29" t="s">
        <v>6514</v>
      </c>
      <c r="D3347" s="28" t="s">
        <v>51</v>
      </c>
      <c r="E3347" s="30">
        <v>1</v>
      </c>
      <c r="F3347" s="30">
        <v>1300</v>
      </c>
      <c r="G3347" s="30">
        <f t="shared" ref="G3347:G3357" si="242">ROUND(F3347*1.2,-2)</f>
        <v>1600</v>
      </c>
      <c r="H3347" s="30">
        <f t="shared" si="241"/>
        <v>2300</v>
      </c>
      <c r="I3347" s="212"/>
      <c r="J3347" s="212"/>
      <c r="K3347" s="212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</row>
    <row r="3348" spans="1:67" s="149" customFormat="1">
      <c r="A3348" s="36">
        <v>3119</v>
      </c>
      <c r="B3348" s="28" t="s">
        <v>4755</v>
      </c>
      <c r="C3348" s="29" t="s">
        <v>6515</v>
      </c>
      <c r="D3348" s="28" t="s">
        <v>51</v>
      </c>
      <c r="E3348" s="30">
        <v>1</v>
      </c>
      <c r="F3348" s="30">
        <v>2100</v>
      </c>
      <c r="G3348" s="30">
        <f t="shared" si="242"/>
        <v>2500</v>
      </c>
      <c r="H3348" s="30">
        <f t="shared" ref="H3348:H3357" si="243">ROUND(F3348*1.8,-2)</f>
        <v>3800</v>
      </c>
      <c r="I3348" s="212"/>
      <c r="J3348" s="212"/>
      <c r="K3348" s="212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</row>
    <row r="3349" spans="1:67" s="149" customFormat="1">
      <c r="A3349" s="36">
        <v>3120</v>
      </c>
      <c r="B3349" s="28" t="s">
        <v>4756</v>
      </c>
      <c r="C3349" s="29" t="s">
        <v>4757</v>
      </c>
      <c r="D3349" s="28" t="s">
        <v>51</v>
      </c>
      <c r="E3349" s="30">
        <v>1</v>
      </c>
      <c r="F3349" s="30">
        <v>2200</v>
      </c>
      <c r="G3349" s="30">
        <f t="shared" si="242"/>
        <v>2600</v>
      </c>
      <c r="H3349" s="30">
        <f t="shared" si="243"/>
        <v>4000</v>
      </c>
      <c r="I3349" s="212"/>
      <c r="J3349" s="212"/>
      <c r="K3349" s="212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</row>
    <row r="3350" spans="1:67" s="149" customFormat="1">
      <c r="A3350" s="36">
        <v>3121</v>
      </c>
      <c r="B3350" s="28" t="s">
        <v>4758</v>
      </c>
      <c r="C3350" s="29" t="s">
        <v>4759</v>
      </c>
      <c r="D3350" s="28" t="s">
        <v>51</v>
      </c>
      <c r="E3350" s="30">
        <v>1</v>
      </c>
      <c r="F3350" s="30">
        <v>1500</v>
      </c>
      <c r="G3350" s="30">
        <f t="shared" si="242"/>
        <v>1800</v>
      </c>
      <c r="H3350" s="30">
        <f t="shared" si="243"/>
        <v>2700</v>
      </c>
      <c r="I3350" s="212"/>
      <c r="J3350" s="212"/>
      <c r="K3350" s="212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</row>
    <row r="3351" spans="1:67" s="149" customFormat="1">
      <c r="A3351" s="36">
        <v>3122</v>
      </c>
      <c r="B3351" s="28" t="s">
        <v>4760</v>
      </c>
      <c r="C3351" s="29" t="s">
        <v>4761</v>
      </c>
      <c r="D3351" s="28" t="s">
        <v>51</v>
      </c>
      <c r="E3351" s="30">
        <v>1</v>
      </c>
      <c r="F3351" s="30">
        <v>1500</v>
      </c>
      <c r="G3351" s="30">
        <f t="shared" si="242"/>
        <v>1800</v>
      </c>
      <c r="H3351" s="30">
        <f t="shared" si="243"/>
        <v>2700</v>
      </c>
      <c r="I3351" s="212"/>
      <c r="J3351" s="212"/>
      <c r="K3351" s="212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</row>
    <row r="3352" spans="1:67" s="149" customFormat="1">
      <c r="A3352" s="36">
        <v>3123</v>
      </c>
      <c r="B3352" s="28" t="s">
        <v>4762</v>
      </c>
      <c r="C3352" s="29" t="s">
        <v>6516</v>
      </c>
      <c r="D3352" s="28" t="s">
        <v>51</v>
      </c>
      <c r="E3352" s="30">
        <v>1</v>
      </c>
      <c r="F3352" s="30">
        <v>1900</v>
      </c>
      <c r="G3352" s="30">
        <f t="shared" si="242"/>
        <v>2300</v>
      </c>
      <c r="H3352" s="30">
        <f t="shared" si="243"/>
        <v>3400</v>
      </c>
      <c r="I3352" s="212"/>
      <c r="J3352" s="212"/>
      <c r="K3352" s="212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</row>
    <row r="3353" spans="1:67">
      <c r="A3353" s="36">
        <v>3124</v>
      </c>
      <c r="B3353" s="28" t="s">
        <v>4763</v>
      </c>
      <c r="C3353" s="29" t="s">
        <v>6517</v>
      </c>
      <c r="D3353" s="28" t="s">
        <v>51</v>
      </c>
      <c r="E3353" s="30">
        <v>1</v>
      </c>
      <c r="F3353" s="30">
        <v>1800</v>
      </c>
      <c r="G3353" s="30">
        <f t="shared" si="242"/>
        <v>2200</v>
      </c>
      <c r="H3353" s="30">
        <f t="shared" si="243"/>
        <v>3200</v>
      </c>
      <c r="I3353" s="212"/>
      <c r="J3353" s="212"/>
      <c r="K3353" s="212"/>
    </row>
    <row r="3354" spans="1:67" s="149" customFormat="1">
      <c r="A3354" s="36">
        <v>3125</v>
      </c>
      <c r="B3354" s="28" t="s">
        <v>4764</v>
      </c>
      <c r="C3354" s="29" t="s">
        <v>4765</v>
      </c>
      <c r="D3354" s="28" t="s">
        <v>51</v>
      </c>
      <c r="E3354" s="30">
        <v>1</v>
      </c>
      <c r="F3354" s="30">
        <v>1500</v>
      </c>
      <c r="G3354" s="30">
        <f t="shared" si="242"/>
        <v>1800</v>
      </c>
      <c r="H3354" s="30">
        <f t="shared" si="243"/>
        <v>2700</v>
      </c>
      <c r="I3354" s="212"/>
      <c r="J3354" s="212"/>
      <c r="K3354" s="212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</row>
    <row r="3355" spans="1:67" s="149" customFormat="1">
      <c r="A3355" s="36">
        <v>3126</v>
      </c>
      <c r="B3355" s="28" t="s">
        <v>4766</v>
      </c>
      <c r="C3355" s="29" t="s">
        <v>4767</v>
      </c>
      <c r="D3355" s="28" t="s">
        <v>51</v>
      </c>
      <c r="E3355" s="30">
        <v>1</v>
      </c>
      <c r="F3355" s="30">
        <v>1500</v>
      </c>
      <c r="G3355" s="30">
        <f t="shared" si="242"/>
        <v>1800</v>
      </c>
      <c r="H3355" s="30">
        <f t="shared" si="243"/>
        <v>2700</v>
      </c>
      <c r="I3355" s="212"/>
      <c r="J3355" s="212"/>
      <c r="K3355" s="212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</row>
    <row r="3356" spans="1:67">
      <c r="A3356" s="36">
        <v>3127</v>
      </c>
      <c r="B3356" s="28" t="s">
        <v>4768</v>
      </c>
      <c r="C3356" s="29" t="s">
        <v>6518</v>
      </c>
      <c r="D3356" s="28" t="s">
        <v>51</v>
      </c>
      <c r="E3356" s="30">
        <v>1</v>
      </c>
      <c r="F3356" s="30">
        <v>2000</v>
      </c>
      <c r="G3356" s="30">
        <f t="shared" si="242"/>
        <v>2400</v>
      </c>
      <c r="H3356" s="30">
        <f t="shared" si="243"/>
        <v>3600</v>
      </c>
      <c r="I3356" s="212"/>
      <c r="J3356" s="212"/>
      <c r="K3356" s="212"/>
    </row>
    <row r="3357" spans="1:67" s="149" customFormat="1">
      <c r="A3357" s="36">
        <v>3128</v>
      </c>
      <c r="B3357" s="28" t="s">
        <v>4769</v>
      </c>
      <c r="C3357" s="29" t="s">
        <v>6534</v>
      </c>
      <c r="D3357" s="28" t="s">
        <v>51</v>
      </c>
      <c r="E3357" s="30">
        <v>1</v>
      </c>
      <c r="F3357" s="30">
        <v>1500</v>
      </c>
      <c r="G3357" s="30">
        <f t="shared" si="242"/>
        <v>1800</v>
      </c>
      <c r="H3357" s="30">
        <f t="shared" si="243"/>
        <v>2700</v>
      </c>
      <c r="I3357" s="212"/>
      <c r="J3357" s="212"/>
      <c r="K3357" s="212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</row>
    <row r="3358" spans="1:67" s="149" customFormat="1">
      <c r="A3358" s="36">
        <v>3129</v>
      </c>
      <c r="B3358" s="28" t="s">
        <v>4770</v>
      </c>
      <c r="C3358" s="29" t="s">
        <v>4771</v>
      </c>
      <c r="D3358" s="28" t="s">
        <v>51</v>
      </c>
      <c r="E3358" s="30">
        <v>1</v>
      </c>
      <c r="F3358" s="30">
        <v>1500</v>
      </c>
      <c r="G3358" s="30">
        <f t="shared" ref="G3358:G3364" si="244">ROUND(F3358*1.2,-2)</f>
        <v>1800</v>
      </c>
      <c r="H3358" s="30">
        <f t="shared" ref="H3358:H3364" si="245">ROUND(F3358*1.8,-2)</f>
        <v>2700</v>
      </c>
      <c r="I3358" s="212"/>
      <c r="J3358" s="212"/>
      <c r="K3358" s="212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</row>
    <row r="3359" spans="1:67">
      <c r="A3359" s="36">
        <v>3130</v>
      </c>
      <c r="B3359" s="28" t="s">
        <v>4772</v>
      </c>
      <c r="C3359" s="29" t="s">
        <v>4773</v>
      </c>
      <c r="D3359" s="28" t="s">
        <v>51</v>
      </c>
      <c r="E3359" s="30">
        <v>1</v>
      </c>
      <c r="F3359" s="30">
        <v>950</v>
      </c>
      <c r="G3359" s="30">
        <f t="shared" si="244"/>
        <v>1100</v>
      </c>
      <c r="H3359" s="30">
        <f t="shared" si="245"/>
        <v>1700</v>
      </c>
      <c r="I3359" s="212"/>
      <c r="J3359" s="212"/>
      <c r="K3359" s="212"/>
    </row>
    <row r="3360" spans="1:67" s="149" customFormat="1">
      <c r="A3360" s="36">
        <v>3131</v>
      </c>
      <c r="B3360" s="28" t="s">
        <v>4774</v>
      </c>
      <c r="C3360" s="29" t="s">
        <v>4775</v>
      </c>
      <c r="D3360" s="28" t="s">
        <v>51</v>
      </c>
      <c r="E3360" s="30">
        <v>1</v>
      </c>
      <c r="F3360" s="30">
        <v>3400</v>
      </c>
      <c r="G3360" s="30">
        <f t="shared" si="244"/>
        <v>4100</v>
      </c>
      <c r="H3360" s="30">
        <f t="shared" si="245"/>
        <v>6100</v>
      </c>
      <c r="I3360" s="212"/>
      <c r="J3360" s="212"/>
      <c r="K3360" s="212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</row>
    <row r="3361" spans="1:67" s="149" customFormat="1">
      <c r="A3361" s="36">
        <v>3132</v>
      </c>
      <c r="B3361" s="28" t="s">
        <v>4776</v>
      </c>
      <c r="C3361" s="29" t="s">
        <v>4777</v>
      </c>
      <c r="D3361" s="28" t="s">
        <v>51</v>
      </c>
      <c r="E3361" s="30">
        <v>1</v>
      </c>
      <c r="F3361" s="30">
        <v>2500</v>
      </c>
      <c r="G3361" s="30">
        <f t="shared" si="244"/>
        <v>3000</v>
      </c>
      <c r="H3361" s="30">
        <f t="shared" si="245"/>
        <v>4500</v>
      </c>
      <c r="I3361" s="212"/>
      <c r="J3361" s="212"/>
      <c r="K3361" s="212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</row>
    <row r="3362" spans="1:67" s="149" customFormat="1">
      <c r="A3362" s="36">
        <v>3133</v>
      </c>
      <c r="B3362" s="28" t="s">
        <v>4778</v>
      </c>
      <c r="C3362" s="29" t="s">
        <v>4779</v>
      </c>
      <c r="D3362" s="28" t="s">
        <v>51</v>
      </c>
      <c r="E3362" s="30">
        <v>1</v>
      </c>
      <c r="F3362" s="30">
        <v>1950</v>
      </c>
      <c r="G3362" s="30">
        <f t="shared" si="244"/>
        <v>2300</v>
      </c>
      <c r="H3362" s="30">
        <f t="shared" si="245"/>
        <v>3500</v>
      </c>
      <c r="I3362" s="212"/>
      <c r="J3362" s="212"/>
      <c r="K3362" s="212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</row>
    <row r="3363" spans="1:67" s="149" customFormat="1">
      <c r="A3363" s="36">
        <v>3134</v>
      </c>
      <c r="B3363" s="28" t="s">
        <v>4780</v>
      </c>
      <c r="C3363" s="29" t="s">
        <v>4781</v>
      </c>
      <c r="D3363" s="28" t="s">
        <v>51</v>
      </c>
      <c r="E3363" s="30">
        <v>1</v>
      </c>
      <c r="F3363" s="30">
        <v>2000</v>
      </c>
      <c r="G3363" s="30">
        <f t="shared" si="244"/>
        <v>2400</v>
      </c>
      <c r="H3363" s="30">
        <f t="shared" si="245"/>
        <v>3600</v>
      </c>
      <c r="I3363" s="212"/>
      <c r="J3363" s="212"/>
      <c r="K3363" s="212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</row>
    <row r="3364" spans="1:67">
      <c r="A3364" s="36">
        <v>3135</v>
      </c>
      <c r="B3364" s="28" t="s">
        <v>4782</v>
      </c>
      <c r="C3364" s="29" t="s">
        <v>6519</v>
      </c>
      <c r="D3364" s="28" t="s">
        <v>51</v>
      </c>
      <c r="E3364" s="30">
        <v>1</v>
      </c>
      <c r="F3364" s="30">
        <v>1700</v>
      </c>
      <c r="G3364" s="30">
        <f t="shared" si="244"/>
        <v>2000</v>
      </c>
      <c r="H3364" s="30">
        <f t="shared" si="245"/>
        <v>3100</v>
      </c>
      <c r="I3364" s="212"/>
      <c r="J3364" s="212"/>
      <c r="K3364" s="212"/>
    </row>
    <row r="3365" spans="1:67" s="149" customFormat="1">
      <c r="A3365" s="36">
        <v>3136</v>
      </c>
      <c r="B3365" s="28" t="s">
        <v>4783</v>
      </c>
      <c r="C3365" s="29" t="s">
        <v>6520</v>
      </c>
      <c r="D3365" s="28" t="s">
        <v>51</v>
      </c>
      <c r="E3365" s="30">
        <v>1</v>
      </c>
      <c r="F3365" s="30">
        <v>1900</v>
      </c>
      <c r="G3365" s="30">
        <f t="shared" ref="G3365:G3377" si="246">ROUND(F3365*1.2,-2)</f>
        <v>2300</v>
      </c>
      <c r="H3365" s="30">
        <f t="shared" ref="H3365:H3377" si="247">ROUND(F3365*1.8,-2)</f>
        <v>3400</v>
      </c>
      <c r="I3365" s="212"/>
      <c r="J3365" s="212"/>
      <c r="K3365" s="212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</row>
    <row r="3366" spans="1:67">
      <c r="A3366" s="36">
        <v>3137</v>
      </c>
      <c r="B3366" s="28" t="s">
        <v>4784</v>
      </c>
      <c r="C3366" s="29" t="s">
        <v>6521</v>
      </c>
      <c r="D3366" s="28" t="s">
        <v>51</v>
      </c>
      <c r="E3366" s="30">
        <v>1</v>
      </c>
      <c r="F3366" s="30">
        <v>2000</v>
      </c>
      <c r="G3366" s="30">
        <f t="shared" si="246"/>
        <v>2400</v>
      </c>
      <c r="H3366" s="30">
        <f t="shared" si="247"/>
        <v>3600</v>
      </c>
      <c r="I3366" s="212"/>
      <c r="J3366" s="212"/>
      <c r="K3366" s="212"/>
    </row>
    <row r="3367" spans="1:67" ht="31">
      <c r="A3367" s="36">
        <v>3138</v>
      </c>
      <c r="B3367" s="28" t="s">
        <v>4785</v>
      </c>
      <c r="C3367" s="29" t="s">
        <v>4786</v>
      </c>
      <c r="D3367" s="28" t="s">
        <v>51</v>
      </c>
      <c r="E3367" s="30">
        <v>1</v>
      </c>
      <c r="F3367" s="30">
        <v>3360</v>
      </c>
      <c r="G3367" s="30">
        <f t="shared" si="246"/>
        <v>4000</v>
      </c>
      <c r="H3367" s="30">
        <f t="shared" si="247"/>
        <v>6000</v>
      </c>
      <c r="I3367" s="212"/>
      <c r="J3367" s="212"/>
      <c r="K3367" s="212"/>
    </row>
    <row r="3368" spans="1:67" s="149" customFormat="1" ht="31">
      <c r="A3368" s="36">
        <v>3139</v>
      </c>
      <c r="B3368" s="28" t="s">
        <v>4787</v>
      </c>
      <c r="C3368" s="29" t="s">
        <v>4788</v>
      </c>
      <c r="D3368" s="28" t="s">
        <v>51</v>
      </c>
      <c r="E3368" s="30">
        <v>1</v>
      </c>
      <c r="F3368" s="30">
        <v>3350</v>
      </c>
      <c r="G3368" s="30">
        <f t="shared" si="246"/>
        <v>4000</v>
      </c>
      <c r="H3368" s="30">
        <f t="shared" si="247"/>
        <v>6000</v>
      </c>
      <c r="I3368" s="212"/>
      <c r="J3368" s="212"/>
      <c r="K3368" s="212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</row>
    <row r="3369" spans="1:67">
      <c r="A3369" s="36">
        <v>3140</v>
      </c>
      <c r="B3369" s="28" t="s">
        <v>4789</v>
      </c>
      <c r="C3369" s="29" t="s">
        <v>4790</v>
      </c>
      <c r="D3369" s="28" t="s">
        <v>51</v>
      </c>
      <c r="E3369" s="30">
        <v>1</v>
      </c>
      <c r="F3369" s="30">
        <v>2840</v>
      </c>
      <c r="G3369" s="30">
        <f t="shared" si="246"/>
        <v>3400</v>
      </c>
      <c r="H3369" s="30">
        <f t="shared" si="247"/>
        <v>5100</v>
      </c>
      <c r="I3369" s="212"/>
      <c r="J3369" s="212"/>
      <c r="K3369" s="212"/>
    </row>
    <row r="3370" spans="1:67" s="149" customFormat="1">
      <c r="A3370" s="36">
        <v>3141</v>
      </c>
      <c r="B3370" s="28" t="s">
        <v>4791</v>
      </c>
      <c r="C3370" s="29" t="s">
        <v>4792</v>
      </c>
      <c r="D3370" s="28" t="s">
        <v>51</v>
      </c>
      <c r="E3370" s="30">
        <v>1</v>
      </c>
      <c r="F3370" s="30">
        <v>3100</v>
      </c>
      <c r="G3370" s="30">
        <f t="shared" si="246"/>
        <v>3700</v>
      </c>
      <c r="H3370" s="30">
        <f t="shared" si="247"/>
        <v>5600</v>
      </c>
      <c r="I3370" s="212"/>
      <c r="J3370" s="212"/>
      <c r="K3370" s="212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</row>
    <row r="3371" spans="1:67" s="149" customFormat="1">
      <c r="A3371" s="36">
        <v>3142</v>
      </c>
      <c r="B3371" s="28" t="s">
        <v>4793</v>
      </c>
      <c r="C3371" s="29" t="s">
        <v>6522</v>
      </c>
      <c r="D3371" s="28" t="s">
        <v>51</v>
      </c>
      <c r="E3371" s="30">
        <v>1</v>
      </c>
      <c r="F3371" s="30">
        <v>2000</v>
      </c>
      <c r="G3371" s="30">
        <f t="shared" si="246"/>
        <v>2400</v>
      </c>
      <c r="H3371" s="30">
        <f t="shared" si="247"/>
        <v>3600</v>
      </c>
      <c r="I3371" s="212"/>
      <c r="J3371" s="212"/>
      <c r="K3371" s="212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</row>
    <row r="3372" spans="1:67">
      <c r="A3372" s="36">
        <v>3143</v>
      </c>
      <c r="B3372" s="28" t="s">
        <v>4794</v>
      </c>
      <c r="C3372" s="29" t="s">
        <v>6523</v>
      </c>
      <c r="D3372" s="28" t="s">
        <v>51</v>
      </c>
      <c r="E3372" s="30">
        <v>1</v>
      </c>
      <c r="F3372" s="30">
        <v>2000</v>
      </c>
      <c r="G3372" s="30">
        <f t="shared" si="246"/>
        <v>2400</v>
      </c>
      <c r="H3372" s="30">
        <f t="shared" si="247"/>
        <v>3600</v>
      </c>
      <c r="I3372" s="212"/>
      <c r="J3372" s="212"/>
      <c r="K3372" s="212"/>
    </row>
    <row r="3373" spans="1:67">
      <c r="A3373" s="36">
        <v>3144</v>
      </c>
      <c r="B3373" s="28" t="s">
        <v>4795</v>
      </c>
      <c r="C3373" s="29" t="s">
        <v>6524</v>
      </c>
      <c r="D3373" s="28" t="s">
        <v>51</v>
      </c>
      <c r="E3373" s="30">
        <v>1</v>
      </c>
      <c r="F3373" s="30">
        <v>2500</v>
      </c>
      <c r="G3373" s="30">
        <f t="shared" si="246"/>
        <v>3000</v>
      </c>
      <c r="H3373" s="30">
        <f t="shared" si="247"/>
        <v>4500</v>
      </c>
      <c r="I3373" s="212"/>
      <c r="J3373" s="212"/>
      <c r="K3373" s="212"/>
    </row>
    <row r="3374" spans="1:67">
      <c r="A3374" s="36">
        <v>3145</v>
      </c>
      <c r="B3374" s="28" t="s">
        <v>4796</v>
      </c>
      <c r="C3374" s="29" t="s">
        <v>6525</v>
      </c>
      <c r="D3374" s="28" t="s">
        <v>51</v>
      </c>
      <c r="E3374" s="30">
        <v>1</v>
      </c>
      <c r="F3374" s="30">
        <v>2500</v>
      </c>
      <c r="G3374" s="30">
        <f t="shared" si="246"/>
        <v>3000</v>
      </c>
      <c r="H3374" s="30">
        <f t="shared" si="247"/>
        <v>4500</v>
      </c>
      <c r="I3374" s="212"/>
      <c r="J3374" s="212"/>
      <c r="K3374" s="212"/>
    </row>
    <row r="3375" spans="1:67" s="149" customFormat="1">
      <c r="A3375" s="36">
        <v>3146</v>
      </c>
      <c r="B3375" s="28" t="s">
        <v>4797</v>
      </c>
      <c r="C3375" s="29" t="s">
        <v>4798</v>
      </c>
      <c r="D3375" s="28" t="s">
        <v>51</v>
      </c>
      <c r="E3375" s="30">
        <v>1</v>
      </c>
      <c r="F3375" s="30">
        <v>1000</v>
      </c>
      <c r="G3375" s="30">
        <f t="shared" si="246"/>
        <v>1200</v>
      </c>
      <c r="H3375" s="30">
        <f t="shared" si="247"/>
        <v>1800</v>
      </c>
      <c r="I3375" s="212"/>
      <c r="J3375" s="212"/>
      <c r="K3375" s="212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</row>
    <row r="3376" spans="1:67" s="149" customFormat="1">
      <c r="A3376" s="36">
        <v>3147</v>
      </c>
      <c r="B3376" s="28" t="s">
        <v>4799</v>
      </c>
      <c r="C3376" s="29" t="s">
        <v>4800</v>
      </c>
      <c r="D3376" s="28" t="s">
        <v>51</v>
      </c>
      <c r="E3376" s="30">
        <v>1</v>
      </c>
      <c r="F3376" s="30">
        <v>1000</v>
      </c>
      <c r="G3376" s="30">
        <f t="shared" si="246"/>
        <v>1200</v>
      </c>
      <c r="H3376" s="30">
        <f t="shared" si="247"/>
        <v>1800</v>
      </c>
      <c r="I3376" s="212"/>
      <c r="J3376" s="212"/>
      <c r="K3376" s="212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</row>
    <row r="3377" spans="1:67" s="149" customFormat="1">
      <c r="A3377" s="36">
        <v>3148</v>
      </c>
      <c r="B3377" s="28" t="s">
        <v>6529</v>
      </c>
      <c r="C3377" s="29" t="s">
        <v>6526</v>
      </c>
      <c r="D3377" s="28" t="s">
        <v>271</v>
      </c>
      <c r="E3377" s="30">
        <v>1</v>
      </c>
      <c r="F3377" s="30">
        <v>3000</v>
      </c>
      <c r="G3377" s="30">
        <f t="shared" si="246"/>
        <v>3600</v>
      </c>
      <c r="H3377" s="30">
        <f t="shared" si="247"/>
        <v>5400</v>
      </c>
      <c r="I3377" s="212"/>
      <c r="J3377" s="212"/>
      <c r="K3377" s="212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</row>
    <row r="3378" spans="1:67" s="11" customFormat="1" ht="30">
      <c r="A3378" s="25"/>
      <c r="B3378" s="25"/>
      <c r="C3378" s="26" t="s">
        <v>4801</v>
      </c>
      <c r="D3378" s="25"/>
      <c r="E3378" s="27"/>
      <c r="F3378" s="27"/>
      <c r="G3378" s="41"/>
      <c r="H3378" s="41"/>
      <c r="I3378" s="212"/>
      <c r="J3378" s="212"/>
      <c r="K3378" s="212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  <c r="BK3378" s="10"/>
      <c r="BL3378" s="10"/>
      <c r="BM3378" s="10"/>
      <c r="BN3378" s="10"/>
      <c r="BO3378" s="10"/>
    </row>
    <row r="3379" spans="1:67">
      <c r="A3379" s="36">
        <v>3149</v>
      </c>
      <c r="B3379" s="28" t="s">
        <v>4802</v>
      </c>
      <c r="C3379" s="29" t="s">
        <v>4803</v>
      </c>
      <c r="D3379" s="28" t="s">
        <v>51</v>
      </c>
      <c r="E3379" s="30">
        <v>1</v>
      </c>
      <c r="F3379" s="30">
        <v>5000</v>
      </c>
      <c r="G3379" s="30">
        <f t="shared" ref="G3379:G3384" si="248">ROUND(F3379*1.2,-2)</f>
        <v>6000</v>
      </c>
      <c r="H3379" s="30">
        <f t="shared" ref="H3379:H3384" si="249">ROUND(F3379*1.8,-2)</f>
        <v>9000</v>
      </c>
      <c r="I3379" s="212"/>
      <c r="J3379" s="212"/>
      <c r="K3379" s="212"/>
    </row>
    <row r="3380" spans="1:67">
      <c r="A3380" s="36">
        <v>3150</v>
      </c>
      <c r="B3380" s="28" t="s">
        <v>4804</v>
      </c>
      <c r="C3380" s="29" t="s">
        <v>4805</v>
      </c>
      <c r="D3380" s="28" t="s">
        <v>51</v>
      </c>
      <c r="E3380" s="30">
        <v>1</v>
      </c>
      <c r="F3380" s="30">
        <v>5000</v>
      </c>
      <c r="G3380" s="30">
        <f t="shared" si="248"/>
        <v>6000</v>
      </c>
      <c r="H3380" s="30">
        <f t="shared" si="249"/>
        <v>9000</v>
      </c>
      <c r="I3380" s="212"/>
      <c r="J3380" s="212"/>
      <c r="K3380" s="212"/>
    </row>
    <row r="3381" spans="1:67">
      <c r="A3381" s="36">
        <v>3151</v>
      </c>
      <c r="B3381" s="28" t="s">
        <v>4806</v>
      </c>
      <c r="C3381" s="29" t="s">
        <v>4807</v>
      </c>
      <c r="D3381" s="28" t="s">
        <v>51</v>
      </c>
      <c r="E3381" s="30">
        <v>1</v>
      </c>
      <c r="F3381" s="30">
        <v>3000</v>
      </c>
      <c r="G3381" s="30">
        <f t="shared" si="248"/>
        <v>3600</v>
      </c>
      <c r="H3381" s="30">
        <f t="shared" si="249"/>
        <v>5400</v>
      </c>
      <c r="I3381" s="212"/>
      <c r="J3381" s="212"/>
      <c r="K3381" s="212"/>
    </row>
    <row r="3382" spans="1:67">
      <c r="A3382" s="36">
        <v>3152</v>
      </c>
      <c r="B3382" s="28" t="s">
        <v>4808</v>
      </c>
      <c r="C3382" s="29" t="s">
        <v>4809</v>
      </c>
      <c r="D3382" s="28" t="s">
        <v>271</v>
      </c>
      <c r="E3382" s="30">
        <v>1</v>
      </c>
      <c r="F3382" s="30">
        <v>2840</v>
      </c>
      <c r="G3382" s="30">
        <f t="shared" si="248"/>
        <v>3400</v>
      </c>
      <c r="H3382" s="30">
        <f t="shared" si="249"/>
        <v>5100</v>
      </c>
      <c r="I3382" s="212"/>
      <c r="J3382" s="212"/>
      <c r="K3382" s="212"/>
    </row>
    <row r="3383" spans="1:67" ht="31">
      <c r="A3383" s="36">
        <v>3153</v>
      </c>
      <c r="B3383" s="28" t="s">
        <v>4810</v>
      </c>
      <c r="C3383" s="29" t="s">
        <v>4811</v>
      </c>
      <c r="D3383" s="28" t="s">
        <v>271</v>
      </c>
      <c r="E3383" s="30">
        <v>1</v>
      </c>
      <c r="F3383" s="30">
        <v>4200</v>
      </c>
      <c r="G3383" s="30">
        <f t="shared" si="248"/>
        <v>5000</v>
      </c>
      <c r="H3383" s="30">
        <f t="shared" si="249"/>
        <v>7600</v>
      </c>
      <c r="I3383" s="212"/>
      <c r="J3383" s="212"/>
      <c r="K3383" s="212"/>
    </row>
    <row r="3384" spans="1:67">
      <c r="A3384" s="36">
        <v>3154</v>
      </c>
      <c r="B3384" s="28" t="s">
        <v>4812</v>
      </c>
      <c r="C3384" s="29" t="s">
        <v>4813</v>
      </c>
      <c r="D3384" s="28" t="s">
        <v>271</v>
      </c>
      <c r="E3384" s="30">
        <v>1</v>
      </c>
      <c r="F3384" s="30">
        <v>2100</v>
      </c>
      <c r="G3384" s="30">
        <f t="shared" si="248"/>
        <v>2500</v>
      </c>
      <c r="H3384" s="30">
        <f t="shared" si="249"/>
        <v>3800</v>
      </c>
      <c r="I3384" s="212"/>
      <c r="J3384" s="212"/>
      <c r="K3384" s="212"/>
    </row>
    <row r="3385" spans="1:67">
      <c r="A3385" s="36">
        <v>3155</v>
      </c>
      <c r="B3385" s="28" t="s">
        <v>4814</v>
      </c>
      <c r="C3385" s="29" t="s">
        <v>4815</v>
      </c>
      <c r="D3385" s="28" t="s">
        <v>51</v>
      </c>
      <c r="E3385" s="30">
        <v>1</v>
      </c>
      <c r="F3385" s="30">
        <v>2100</v>
      </c>
      <c r="G3385" s="30">
        <f t="shared" ref="G3385:G3392" si="250">ROUND(F3385*1.2,-2)</f>
        <v>2500</v>
      </c>
      <c r="H3385" s="30">
        <f t="shared" ref="H3385:H3392" si="251">ROUND(F3385*1.8,-2)</f>
        <v>3800</v>
      </c>
      <c r="I3385" s="212"/>
      <c r="J3385" s="212"/>
      <c r="K3385" s="212"/>
    </row>
    <row r="3386" spans="1:67">
      <c r="A3386" s="36">
        <v>3156</v>
      </c>
      <c r="B3386" s="28" t="s">
        <v>4816</v>
      </c>
      <c r="C3386" s="29" t="s">
        <v>4817</v>
      </c>
      <c r="D3386" s="28" t="s">
        <v>51</v>
      </c>
      <c r="E3386" s="30">
        <v>1</v>
      </c>
      <c r="F3386" s="30">
        <v>4100</v>
      </c>
      <c r="G3386" s="30">
        <f t="shared" si="250"/>
        <v>4900</v>
      </c>
      <c r="H3386" s="30">
        <f t="shared" si="251"/>
        <v>7400</v>
      </c>
      <c r="I3386" s="212"/>
      <c r="J3386" s="212"/>
      <c r="K3386" s="212"/>
    </row>
    <row r="3387" spans="1:67">
      <c r="A3387" s="36">
        <v>3157</v>
      </c>
      <c r="B3387" s="28" t="s">
        <v>4818</v>
      </c>
      <c r="C3387" s="29" t="s">
        <v>4819</v>
      </c>
      <c r="D3387" s="28" t="s">
        <v>51</v>
      </c>
      <c r="E3387" s="30">
        <v>1</v>
      </c>
      <c r="F3387" s="30">
        <v>3990</v>
      </c>
      <c r="G3387" s="30">
        <f t="shared" si="250"/>
        <v>4800</v>
      </c>
      <c r="H3387" s="30">
        <f t="shared" si="251"/>
        <v>7200</v>
      </c>
      <c r="I3387" s="212"/>
      <c r="J3387" s="212"/>
      <c r="K3387" s="212"/>
    </row>
    <row r="3388" spans="1:67">
      <c r="A3388" s="36">
        <v>3158</v>
      </c>
      <c r="B3388" s="28" t="s">
        <v>4820</v>
      </c>
      <c r="C3388" s="29" t="s">
        <v>4821</v>
      </c>
      <c r="D3388" s="28" t="s">
        <v>51</v>
      </c>
      <c r="E3388" s="30">
        <v>1</v>
      </c>
      <c r="F3388" s="30">
        <v>4000</v>
      </c>
      <c r="G3388" s="30">
        <f t="shared" si="250"/>
        <v>4800</v>
      </c>
      <c r="H3388" s="30">
        <f t="shared" si="251"/>
        <v>7200</v>
      </c>
      <c r="I3388" s="212"/>
      <c r="J3388" s="212"/>
      <c r="K3388" s="212"/>
    </row>
    <row r="3389" spans="1:67">
      <c r="A3389" s="36">
        <v>3159</v>
      </c>
      <c r="B3389" s="28" t="s">
        <v>4822</v>
      </c>
      <c r="C3389" s="29" t="s">
        <v>4823</v>
      </c>
      <c r="D3389" s="28" t="s">
        <v>51</v>
      </c>
      <c r="E3389" s="30">
        <v>1</v>
      </c>
      <c r="F3389" s="30">
        <v>3680</v>
      </c>
      <c r="G3389" s="30">
        <f t="shared" si="250"/>
        <v>4400</v>
      </c>
      <c r="H3389" s="30">
        <f t="shared" si="251"/>
        <v>6600</v>
      </c>
      <c r="I3389" s="212"/>
      <c r="J3389" s="212"/>
      <c r="K3389" s="212"/>
    </row>
    <row r="3390" spans="1:67">
      <c r="A3390" s="36">
        <v>3160</v>
      </c>
      <c r="B3390" s="28" t="s">
        <v>4824</v>
      </c>
      <c r="C3390" s="29" t="s">
        <v>4825</v>
      </c>
      <c r="D3390" s="28" t="s">
        <v>271</v>
      </c>
      <c r="E3390" s="30">
        <v>1</v>
      </c>
      <c r="F3390" s="30">
        <v>2630</v>
      </c>
      <c r="G3390" s="30">
        <f t="shared" si="250"/>
        <v>3200</v>
      </c>
      <c r="H3390" s="30">
        <f t="shared" si="251"/>
        <v>4700</v>
      </c>
      <c r="I3390" s="212"/>
      <c r="J3390" s="212"/>
      <c r="K3390" s="212"/>
    </row>
    <row r="3391" spans="1:67">
      <c r="A3391" s="36">
        <v>3161</v>
      </c>
      <c r="B3391" s="28" t="s">
        <v>4826</v>
      </c>
      <c r="C3391" s="29" t="s">
        <v>4827</v>
      </c>
      <c r="D3391" s="28" t="s">
        <v>271</v>
      </c>
      <c r="E3391" s="30">
        <v>1</v>
      </c>
      <c r="F3391" s="30">
        <v>6720</v>
      </c>
      <c r="G3391" s="30">
        <f t="shared" si="250"/>
        <v>8100</v>
      </c>
      <c r="H3391" s="30">
        <f t="shared" si="251"/>
        <v>12100</v>
      </c>
      <c r="I3391" s="212"/>
      <c r="J3391" s="212"/>
      <c r="K3391" s="212"/>
    </row>
    <row r="3392" spans="1:67">
      <c r="A3392" s="36">
        <v>3162</v>
      </c>
      <c r="B3392" s="28" t="s">
        <v>4828</v>
      </c>
      <c r="C3392" s="29" t="s">
        <v>4829</v>
      </c>
      <c r="D3392" s="28" t="s">
        <v>271</v>
      </c>
      <c r="E3392" s="30">
        <v>1</v>
      </c>
      <c r="F3392" s="30">
        <v>6830</v>
      </c>
      <c r="G3392" s="30">
        <f t="shared" si="250"/>
        <v>8200</v>
      </c>
      <c r="H3392" s="30">
        <f t="shared" si="251"/>
        <v>12300</v>
      </c>
      <c r="I3392" s="212"/>
      <c r="J3392" s="212"/>
      <c r="K3392" s="212"/>
    </row>
    <row r="3393" spans="1:67">
      <c r="A3393" s="36">
        <v>3163</v>
      </c>
      <c r="B3393" s="28" t="s">
        <v>4830</v>
      </c>
      <c r="C3393" s="29" t="s">
        <v>4831</v>
      </c>
      <c r="D3393" s="28" t="s">
        <v>271</v>
      </c>
      <c r="E3393" s="30">
        <v>1</v>
      </c>
      <c r="F3393" s="30">
        <v>2100</v>
      </c>
      <c r="G3393" s="30">
        <f>ROUND(F3393*1.2,-2)</f>
        <v>2500</v>
      </c>
      <c r="H3393" s="30">
        <f>ROUND(F3393*1.8,-2)</f>
        <v>3800</v>
      </c>
      <c r="I3393" s="212"/>
      <c r="J3393" s="212"/>
      <c r="K3393" s="212"/>
    </row>
    <row r="3394" spans="1:67">
      <c r="A3394" s="36">
        <v>3164</v>
      </c>
      <c r="B3394" s="28" t="s">
        <v>4832</v>
      </c>
      <c r="C3394" s="29" t="s">
        <v>4833</v>
      </c>
      <c r="D3394" s="28" t="s">
        <v>271</v>
      </c>
      <c r="E3394" s="30">
        <v>1</v>
      </c>
      <c r="F3394" s="30">
        <v>2210</v>
      </c>
      <c r="G3394" s="30">
        <f>ROUND(F3394*1.2,-2)</f>
        <v>2700</v>
      </c>
      <c r="H3394" s="30">
        <f>ROUND(F3394*1.8,-2)</f>
        <v>4000</v>
      </c>
      <c r="I3394" s="212"/>
      <c r="J3394" s="212"/>
      <c r="K3394" s="212"/>
    </row>
    <row r="3395" spans="1:67">
      <c r="A3395" s="36">
        <v>3165</v>
      </c>
      <c r="B3395" s="28" t="s">
        <v>4834</v>
      </c>
      <c r="C3395" s="29" t="s">
        <v>4835</v>
      </c>
      <c r="D3395" s="28" t="s">
        <v>271</v>
      </c>
      <c r="E3395" s="30">
        <v>1</v>
      </c>
      <c r="F3395" s="30">
        <v>5500</v>
      </c>
      <c r="G3395" s="30">
        <f>ROUND(F3395*1.2,-2)</f>
        <v>6600</v>
      </c>
      <c r="H3395" s="30">
        <f>ROUND(F3395*1.8,-2)</f>
        <v>9900</v>
      </c>
      <c r="I3395" s="212"/>
      <c r="J3395" s="212"/>
      <c r="K3395" s="212"/>
    </row>
    <row r="3396" spans="1:67">
      <c r="A3396" s="36">
        <v>3166</v>
      </c>
      <c r="B3396" s="28" t="s">
        <v>4836</v>
      </c>
      <c r="C3396" s="29" t="s">
        <v>4837</v>
      </c>
      <c r="D3396" s="28" t="s">
        <v>271</v>
      </c>
      <c r="E3396" s="30">
        <v>1</v>
      </c>
      <c r="F3396" s="30">
        <v>8000</v>
      </c>
      <c r="G3396" s="30">
        <f>ROUND(F3396*1.2,-2)</f>
        <v>9600</v>
      </c>
      <c r="H3396" s="30">
        <f>ROUND(F3396*1.8,-2)</f>
        <v>14400</v>
      </c>
      <c r="I3396" s="212"/>
      <c r="J3396" s="212"/>
      <c r="K3396" s="212"/>
    </row>
    <row r="3397" spans="1:67" s="11" customFormat="1">
      <c r="A3397" s="25"/>
      <c r="B3397" s="25"/>
      <c r="C3397" s="26" t="s">
        <v>4838</v>
      </c>
      <c r="D3397" s="25"/>
      <c r="E3397" s="27"/>
      <c r="F3397" s="27"/>
      <c r="G3397" s="41"/>
      <c r="H3397" s="41"/>
      <c r="I3397" s="212"/>
      <c r="J3397" s="212"/>
      <c r="K3397" s="212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  <c r="BK3397" s="10"/>
      <c r="BL3397" s="10"/>
      <c r="BM3397" s="10"/>
      <c r="BN3397" s="10"/>
      <c r="BO3397" s="10"/>
    </row>
    <row r="3398" spans="1:67" s="11" customFormat="1">
      <c r="A3398" s="25"/>
      <c r="B3398" s="25"/>
      <c r="C3398" s="26" t="s">
        <v>4839</v>
      </c>
      <c r="D3398" s="25"/>
      <c r="E3398" s="27"/>
      <c r="F3398" s="27"/>
      <c r="G3398" s="41"/>
      <c r="H3398" s="41"/>
      <c r="I3398" s="212"/>
      <c r="J3398" s="212"/>
      <c r="K3398" s="212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  <c r="BK3398" s="10"/>
      <c r="BL3398" s="10"/>
      <c r="BM3398" s="10"/>
      <c r="BN3398" s="10"/>
      <c r="BO3398" s="10"/>
    </row>
    <row r="3399" spans="1:67" s="149" customFormat="1">
      <c r="A3399" s="36">
        <v>3167</v>
      </c>
      <c r="B3399" s="28" t="s">
        <v>4840</v>
      </c>
      <c r="C3399" s="29" t="s">
        <v>4841</v>
      </c>
      <c r="D3399" s="28" t="s">
        <v>51</v>
      </c>
      <c r="E3399" s="30">
        <v>1</v>
      </c>
      <c r="F3399" s="30">
        <v>12800</v>
      </c>
      <c r="G3399" s="30">
        <f t="shared" ref="G3399:G3406" si="252">ROUND(F3399*1.2,-2)</f>
        <v>15400</v>
      </c>
      <c r="H3399" s="30">
        <f t="shared" ref="H3399:H3406" si="253">ROUND(F3399*1.8,-2)</f>
        <v>23000</v>
      </c>
      <c r="I3399" s="212"/>
      <c r="J3399" s="212"/>
      <c r="K3399" s="212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</row>
    <row r="3400" spans="1:67">
      <c r="A3400" s="36">
        <v>3168</v>
      </c>
      <c r="B3400" s="28" t="s">
        <v>4842</v>
      </c>
      <c r="C3400" s="29" t="s">
        <v>4843</v>
      </c>
      <c r="D3400" s="28" t="s">
        <v>51</v>
      </c>
      <c r="E3400" s="30">
        <v>1</v>
      </c>
      <c r="F3400" s="30">
        <v>9450</v>
      </c>
      <c r="G3400" s="30">
        <f t="shared" si="252"/>
        <v>11300</v>
      </c>
      <c r="H3400" s="30">
        <f t="shared" si="253"/>
        <v>17000</v>
      </c>
      <c r="I3400" s="212"/>
      <c r="J3400" s="212"/>
      <c r="K3400" s="212"/>
    </row>
    <row r="3401" spans="1:67" ht="31">
      <c r="A3401" s="36">
        <v>3169</v>
      </c>
      <c r="B3401" s="28" t="s">
        <v>4844</v>
      </c>
      <c r="C3401" s="29" t="s">
        <v>4845</v>
      </c>
      <c r="D3401" s="28" t="s">
        <v>51</v>
      </c>
      <c r="E3401" s="30">
        <v>1</v>
      </c>
      <c r="F3401" s="30">
        <v>10500</v>
      </c>
      <c r="G3401" s="30">
        <f t="shared" si="252"/>
        <v>12600</v>
      </c>
      <c r="H3401" s="30">
        <f t="shared" si="253"/>
        <v>18900</v>
      </c>
      <c r="I3401" s="212"/>
      <c r="J3401" s="212"/>
      <c r="K3401" s="212"/>
    </row>
    <row r="3402" spans="1:67">
      <c r="A3402" s="36">
        <v>3170</v>
      </c>
      <c r="B3402" s="28" t="s">
        <v>4846</v>
      </c>
      <c r="C3402" s="29" t="s">
        <v>4847</v>
      </c>
      <c r="D3402" s="28" t="s">
        <v>51</v>
      </c>
      <c r="E3402" s="30">
        <v>1</v>
      </c>
      <c r="F3402" s="30">
        <v>7350</v>
      </c>
      <c r="G3402" s="30">
        <f t="shared" si="252"/>
        <v>8800</v>
      </c>
      <c r="H3402" s="30">
        <f t="shared" si="253"/>
        <v>13200</v>
      </c>
      <c r="I3402" s="212"/>
      <c r="J3402" s="212"/>
      <c r="K3402" s="212"/>
    </row>
    <row r="3403" spans="1:67">
      <c r="A3403" s="36">
        <v>3171</v>
      </c>
      <c r="B3403" s="28" t="s">
        <v>4848</v>
      </c>
      <c r="C3403" s="29" t="s">
        <v>4849</v>
      </c>
      <c r="D3403" s="28" t="s">
        <v>51</v>
      </c>
      <c r="E3403" s="30">
        <v>1</v>
      </c>
      <c r="F3403" s="30">
        <v>5250</v>
      </c>
      <c r="G3403" s="30">
        <f t="shared" si="252"/>
        <v>6300</v>
      </c>
      <c r="H3403" s="30">
        <f t="shared" si="253"/>
        <v>9500</v>
      </c>
      <c r="I3403" s="212"/>
      <c r="J3403" s="212"/>
      <c r="K3403" s="212"/>
    </row>
    <row r="3404" spans="1:67">
      <c r="A3404" s="36">
        <v>3172</v>
      </c>
      <c r="B3404" s="28" t="s">
        <v>4850</v>
      </c>
      <c r="C3404" s="29" t="s">
        <v>4851</v>
      </c>
      <c r="D3404" s="28" t="s">
        <v>51</v>
      </c>
      <c r="E3404" s="30">
        <v>1</v>
      </c>
      <c r="F3404" s="30">
        <v>12600</v>
      </c>
      <c r="G3404" s="30">
        <f t="shared" si="252"/>
        <v>15100</v>
      </c>
      <c r="H3404" s="30">
        <f t="shared" si="253"/>
        <v>22700</v>
      </c>
      <c r="I3404" s="212"/>
      <c r="J3404" s="212"/>
      <c r="K3404" s="212"/>
    </row>
    <row r="3405" spans="1:67">
      <c r="A3405" s="36">
        <v>3173</v>
      </c>
      <c r="B3405" s="28" t="s">
        <v>4852</v>
      </c>
      <c r="C3405" s="29" t="s">
        <v>4853</v>
      </c>
      <c r="D3405" s="28" t="s">
        <v>51</v>
      </c>
      <c r="E3405" s="30">
        <v>1</v>
      </c>
      <c r="F3405" s="30">
        <v>10500</v>
      </c>
      <c r="G3405" s="30">
        <f t="shared" si="252"/>
        <v>12600</v>
      </c>
      <c r="H3405" s="30">
        <f t="shared" si="253"/>
        <v>18900</v>
      </c>
      <c r="I3405" s="212"/>
      <c r="J3405" s="212"/>
      <c r="K3405" s="212"/>
    </row>
    <row r="3406" spans="1:67">
      <c r="A3406" s="36">
        <v>3174</v>
      </c>
      <c r="B3406" s="28" t="s">
        <v>4854</v>
      </c>
      <c r="C3406" s="29" t="s">
        <v>4855</v>
      </c>
      <c r="D3406" s="28" t="s">
        <v>271</v>
      </c>
      <c r="E3406" s="30">
        <v>1</v>
      </c>
      <c r="F3406" s="30">
        <v>3150</v>
      </c>
      <c r="G3406" s="30">
        <f t="shared" si="252"/>
        <v>3800</v>
      </c>
      <c r="H3406" s="30">
        <f t="shared" si="253"/>
        <v>5700</v>
      </c>
      <c r="I3406" s="212"/>
      <c r="J3406" s="212"/>
      <c r="K3406" s="212"/>
    </row>
    <row r="3407" spans="1:67" s="11" customFormat="1">
      <c r="A3407" s="25"/>
      <c r="B3407" s="25"/>
      <c r="C3407" s="26" t="s">
        <v>4856</v>
      </c>
      <c r="D3407" s="25"/>
      <c r="E3407" s="27"/>
      <c r="F3407" s="27"/>
      <c r="G3407" s="41"/>
      <c r="H3407" s="41"/>
      <c r="I3407" s="212"/>
      <c r="J3407" s="212"/>
      <c r="K3407" s="212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  <c r="BK3407" s="10"/>
      <c r="BL3407" s="10"/>
      <c r="BM3407" s="10"/>
      <c r="BN3407" s="10"/>
      <c r="BO3407" s="10"/>
    </row>
    <row r="3408" spans="1:67" s="149" customFormat="1" ht="31">
      <c r="A3408" s="36">
        <v>3175</v>
      </c>
      <c r="B3408" s="28" t="s">
        <v>4857</v>
      </c>
      <c r="C3408" s="29" t="s">
        <v>4858</v>
      </c>
      <c r="D3408" s="28" t="s">
        <v>51</v>
      </c>
      <c r="E3408" s="30">
        <v>1</v>
      </c>
      <c r="F3408" s="30">
        <v>1400</v>
      </c>
      <c r="G3408" s="30">
        <f t="shared" ref="G3408:G3466" si="254">ROUND(F3408*1.2,-2)</f>
        <v>1700</v>
      </c>
      <c r="H3408" s="30">
        <f t="shared" ref="H3408:H3466" si="255">ROUND(F3408*1.8,-2)</f>
        <v>2500</v>
      </c>
      <c r="I3408" s="212"/>
      <c r="J3408" s="212"/>
      <c r="K3408" s="212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</row>
    <row r="3409" spans="1:67" ht="31">
      <c r="A3409" s="36">
        <v>3176</v>
      </c>
      <c r="B3409" s="28" t="s">
        <v>4859</v>
      </c>
      <c r="C3409" s="29" t="s">
        <v>4860</v>
      </c>
      <c r="D3409" s="28" t="s">
        <v>51</v>
      </c>
      <c r="E3409" s="30">
        <v>1</v>
      </c>
      <c r="F3409" s="30">
        <v>2100</v>
      </c>
      <c r="G3409" s="30">
        <f t="shared" si="254"/>
        <v>2500</v>
      </c>
      <c r="H3409" s="30">
        <f t="shared" si="255"/>
        <v>3800</v>
      </c>
      <c r="I3409" s="212"/>
      <c r="J3409" s="212"/>
      <c r="K3409" s="212"/>
    </row>
    <row r="3410" spans="1:67" s="149" customFormat="1" ht="31">
      <c r="A3410" s="36">
        <v>3177</v>
      </c>
      <c r="B3410" s="28" t="s">
        <v>4861</v>
      </c>
      <c r="C3410" s="29" t="s">
        <v>4862</v>
      </c>
      <c r="D3410" s="28" t="s">
        <v>51</v>
      </c>
      <c r="E3410" s="30">
        <v>1</v>
      </c>
      <c r="F3410" s="30">
        <v>2000</v>
      </c>
      <c r="G3410" s="30">
        <f t="shared" si="254"/>
        <v>2400</v>
      </c>
      <c r="H3410" s="30">
        <f t="shared" si="255"/>
        <v>3600</v>
      </c>
      <c r="I3410" s="212"/>
      <c r="J3410" s="212"/>
      <c r="K3410" s="212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</row>
    <row r="3411" spans="1:67" s="149" customFormat="1" ht="31">
      <c r="A3411" s="36">
        <v>3178</v>
      </c>
      <c r="B3411" s="28" t="s">
        <v>4863</v>
      </c>
      <c r="C3411" s="29" t="s">
        <v>4864</v>
      </c>
      <c r="D3411" s="28" t="s">
        <v>51</v>
      </c>
      <c r="E3411" s="30">
        <v>1</v>
      </c>
      <c r="F3411" s="30">
        <v>1500</v>
      </c>
      <c r="G3411" s="30">
        <f t="shared" si="254"/>
        <v>1800</v>
      </c>
      <c r="H3411" s="30">
        <f t="shared" si="255"/>
        <v>2700</v>
      </c>
      <c r="I3411" s="212"/>
      <c r="J3411" s="212"/>
      <c r="K3411" s="212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</row>
    <row r="3412" spans="1:67" s="149" customFormat="1">
      <c r="A3412" s="36">
        <v>3179</v>
      </c>
      <c r="B3412" s="28" t="s">
        <v>4865</v>
      </c>
      <c r="C3412" s="29" t="s">
        <v>4866</v>
      </c>
      <c r="D3412" s="28" t="s">
        <v>51</v>
      </c>
      <c r="E3412" s="30">
        <v>1</v>
      </c>
      <c r="F3412" s="30">
        <v>1700</v>
      </c>
      <c r="G3412" s="30">
        <f t="shared" si="254"/>
        <v>2000</v>
      </c>
      <c r="H3412" s="30">
        <f t="shared" si="255"/>
        <v>3100</v>
      </c>
      <c r="I3412" s="212"/>
      <c r="J3412" s="212"/>
      <c r="K3412" s="212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</row>
    <row r="3413" spans="1:67">
      <c r="A3413" s="36">
        <v>3180</v>
      </c>
      <c r="B3413" s="28" t="s">
        <v>4867</v>
      </c>
      <c r="C3413" s="29" t="s">
        <v>4868</v>
      </c>
      <c r="D3413" s="28" t="s">
        <v>51</v>
      </c>
      <c r="E3413" s="30">
        <v>1</v>
      </c>
      <c r="F3413" s="30">
        <v>1050</v>
      </c>
      <c r="G3413" s="30">
        <f t="shared" si="254"/>
        <v>1300</v>
      </c>
      <c r="H3413" s="30">
        <f t="shared" si="255"/>
        <v>1900</v>
      </c>
      <c r="I3413" s="212"/>
      <c r="J3413" s="212"/>
      <c r="K3413" s="212"/>
    </row>
    <row r="3414" spans="1:67" s="149" customFormat="1" ht="46.5">
      <c r="A3414" s="36">
        <v>3181</v>
      </c>
      <c r="B3414" s="28" t="s">
        <v>4869</v>
      </c>
      <c r="C3414" s="29" t="s">
        <v>4870</v>
      </c>
      <c r="D3414" s="28" t="s">
        <v>51</v>
      </c>
      <c r="E3414" s="30">
        <v>1</v>
      </c>
      <c r="F3414" s="30">
        <v>2500</v>
      </c>
      <c r="G3414" s="30">
        <f t="shared" si="254"/>
        <v>3000</v>
      </c>
      <c r="H3414" s="30">
        <f t="shared" si="255"/>
        <v>4500</v>
      </c>
      <c r="I3414" s="212"/>
      <c r="J3414" s="212"/>
      <c r="K3414" s="212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</row>
    <row r="3415" spans="1:67" s="149" customFormat="1" ht="46.5">
      <c r="A3415" s="36">
        <v>3182</v>
      </c>
      <c r="B3415" s="28" t="s">
        <v>4871</v>
      </c>
      <c r="C3415" s="29" t="s">
        <v>4872</v>
      </c>
      <c r="D3415" s="28" t="s">
        <v>51</v>
      </c>
      <c r="E3415" s="30">
        <v>1</v>
      </c>
      <c r="F3415" s="30">
        <v>1500</v>
      </c>
      <c r="G3415" s="30">
        <f t="shared" si="254"/>
        <v>1800</v>
      </c>
      <c r="H3415" s="30">
        <f t="shared" si="255"/>
        <v>2700</v>
      </c>
      <c r="I3415" s="212"/>
      <c r="J3415" s="212"/>
      <c r="K3415" s="212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</row>
    <row r="3416" spans="1:67" s="149" customFormat="1" ht="31">
      <c r="A3416" s="36">
        <v>3183</v>
      </c>
      <c r="B3416" s="28" t="s">
        <v>4873</v>
      </c>
      <c r="C3416" s="29" t="s">
        <v>4874</v>
      </c>
      <c r="D3416" s="28" t="s">
        <v>51</v>
      </c>
      <c r="E3416" s="30">
        <v>1</v>
      </c>
      <c r="F3416" s="30">
        <v>1700</v>
      </c>
      <c r="G3416" s="30">
        <f t="shared" si="254"/>
        <v>2000</v>
      </c>
      <c r="H3416" s="30">
        <f t="shared" si="255"/>
        <v>3100</v>
      </c>
      <c r="I3416" s="212"/>
      <c r="J3416" s="212"/>
      <c r="K3416" s="212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</row>
    <row r="3417" spans="1:67" s="149" customFormat="1" ht="31">
      <c r="A3417" s="36">
        <v>3184</v>
      </c>
      <c r="B3417" s="28" t="s">
        <v>4875</v>
      </c>
      <c r="C3417" s="29" t="s">
        <v>4876</v>
      </c>
      <c r="D3417" s="28" t="s">
        <v>51</v>
      </c>
      <c r="E3417" s="30">
        <v>1</v>
      </c>
      <c r="F3417" s="30">
        <v>1300</v>
      </c>
      <c r="G3417" s="30">
        <f t="shared" si="254"/>
        <v>1600</v>
      </c>
      <c r="H3417" s="30">
        <f t="shared" si="255"/>
        <v>2300</v>
      </c>
      <c r="I3417" s="212"/>
      <c r="J3417" s="212"/>
      <c r="K3417" s="212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</row>
    <row r="3418" spans="1:67" s="149" customFormat="1" ht="31">
      <c r="A3418" s="36">
        <v>3185</v>
      </c>
      <c r="B3418" s="28" t="s">
        <v>4877</v>
      </c>
      <c r="C3418" s="29" t="s">
        <v>4878</v>
      </c>
      <c r="D3418" s="28" t="s">
        <v>51</v>
      </c>
      <c r="E3418" s="30">
        <v>1</v>
      </c>
      <c r="F3418" s="30">
        <v>1700</v>
      </c>
      <c r="G3418" s="30">
        <f t="shared" si="254"/>
        <v>2000</v>
      </c>
      <c r="H3418" s="30">
        <f t="shared" si="255"/>
        <v>3100</v>
      </c>
      <c r="I3418" s="212"/>
      <c r="J3418" s="212"/>
      <c r="K3418" s="212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</row>
    <row r="3419" spans="1:67" s="149" customFormat="1" ht="31">
      <c r="A3419" s="36">
        <v>3186</v>
      </c>
      <c r="B3419" s="28" t="s">
        <v>4879</v>
      </c>
      <c r="C3419" s="29" t="s">
        <v>4880</v>
      </c>
      <c r="D3419" s="28" t="s">
        <v>51</v>
      </c>
      <c r="E3419" s="30">
        <v>1</v>
      </c>
      <c r="F3419" s="30">
        <v>1300</v>
      </c>
      <c r="G3419" s="30">
        <f t="shared" si="254"/>
        <v>1600</v>
      </c>
      <c r="H3419" s="30">
        <f t="shared" si="255"/>
        <v>2300</v>
      </c>
      <c r="I3419" s="212"/>
      <c r="J3419" s="212"/>
      <c r="K3419" s="212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</row>
    <row r="3420" spans="1:67" s="149" customFormat="1" ht="31">
      <c r="A3420" s="36">
        <v>3187</v>
      </c>
      <c r="B3420" s="28" t="s">
        <v>4881</v>
      </c>
      <c r="C3420" s="29" t="s">
        <v>4882</v>
      </c>
      <c r="D3420" s="28" t="s">
        <v>51</v>
      </c>
      <c r="E3420" s="30">
        <v>1</v>
      </c>
      <c r="F3420" s="30">
        <v>2500</v>
      </c>
      <c r="G3420" s="30">
        <f t="shared" si="254"/>
        <v>3000</v>
      </c>
      <c r="H3420" s="30">
        <f t="shared" si="255"/>
        <v>4500</v>
      </c>
      <c r="I3420" s="212"/>
      <c r="J3420" s="212"/>
      <c r="K3420" s="212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</row>
    <row r="3421" spans="1:67" s="149" customFormat="1" ht="31">
      <c r="A3421" s="36">
        <v>3188</v>
      </c>
      <c r="B3421" s="28" t="s">
        <v>4883</v>
      </c>
      <c r="C3421" s="29" t="s">
        <v>4884</v>
      </c>
      <c r="D3421" s="28" t="s">
        <v>51</v>
      </c>
      <c r="E3421" s="30">
        <v>1</v>
      </c>
      <c r="F3421" s="30">
        <v>1600</v>
      </c>
      <c r="G3421" s="30">
        <f t="shared" si="254"/>
        <v>1900</v>
      </c>
      <c r="H3421" s="30">
        <f t="shared" si="255"/>
        <v>2900</v>
      </c>
      <c r="I3421" s="212"/>
      <c r="J3421" s="212"/>
      <c r="K3421" s="212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</row>
    <row r="3422" spans="1:67" s="149" customFormat="1" ht="46.5">
      <c r="A3422" s="36">
        <v>3189</v>
      </c>
      <c r="B3422" s="28" t="s">
        <v>4885</v>
      </c>
      <c r="C3422" s="29" t="s">
        <v>4886</v>
      </c>
      <c r="D3422" s="28" t="s">
        <v>51</v>
      </c>
      <c r="E3422" s="30">
        <v>1</v>
      </c>
      <c r="F3422" s="30">
        <v>3300</v>
      </c>
      <c r="G3422" s="30">
        <f t="shared" si="254"/>
        <v>4000</v>
      </c>
      <c r="H3422" s="30">
        <f t="shared" si="255"/>
        <v>5900</v>
      </c>
      <c r="I3422" s="212"/>
      <c r="J3422" s="212"/>
      <c r="K3422" s="212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</row>
    <row r="3423" spans="1:67" ht="46.5">
      <c r="A3423" s="36">
        <v>3190</v>
      </c>
      <c r="B3423" s="28" t="s">
        <v>4887</v>
      </c>
      <c r="C3423" s="29" t="s">
        <v>4888</v>
      </c>
      <c r="D3423" s="28" t="s">
        <v>51</v>
      </c>
      <c r="E3423" s="30">
        <v>1</v>
      </c>
      <c r="F3423" s="30">
        <v>4730</v>
      </c>
      <c r="G3423" s="30">
        <f t="shared" si="254"/>
        <v>5700</v>
      </c>
      <c r="H3423" s="30">
        <f t="shared" si="255"/>
        <v>8500</v>
      </c>
      <c r="I3423" s="212"/>
      <c r="J3423" s="212"/>
      <c r="K3423" s="212"/>
    </row>
    <row r="3424" spans="1:67" ht="46.5">
      <c r="A3424" s="36">
        <v>3191</v>
      </c>
      <c r="B3424" s="28" t="s">
        <v>4889</v>
      </c>
      <c r="C3424" s="29" t="s">
        <v>4890</v>
      </c>
      <c r="D3424" s="28" t="s">
        <v>51</v>
      </c>
      <c r="E3424" s="30">
        <v>1</v>
      </c>
      <c r="F3424" s="30">
        <v>3150</v>
      </c>
      <c r="G3424" s="30">
        <f t="shared" si="254"/>
        <v>3800</v>
      </c>
      <c r="H3424" s="30">
        <f t="shared" si="255"/>
        <v>5700</v>
      </c>
      <c r="I3424" s="212"/>
      <c r="J3424" s="212"/>
      <c r="K3424" s="212"/>
    </row>
    <row r="3425" spans="1:67" s="149" customFormat="1" ht="46.5">
      <c r="A3425" s="36">
        <v>3192</v>
      </c>
      <c r="B3425" s="28" t="s">
        <v>4891</v>
      </c>
      <c r="C3425" s="29" t="s">
        <v>4892</v>
      </c>
      <c r="D3425" s="28" t="s">
        <v>51</v>
      </c>
      <c r="E3425" s="30">
        <v>1</v>
      </c>
      <c r="F3425" s="30">
        <v>2300</v>
      </c>
      <c r="G3425" s="30">
        <f t="shared" si="254"/>
        <v>2800</v>
      </c>
      <c r="H3425" s="30">
        <f t="shared" si="255"/>
        <v>4100</v>
      </c>
      <c r="I3425" s="212"/>
      <c r="J3425" s="212"/>
      <c r="K3425" s="212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</row>
    <row r="3426" spans="1:67" s="149" customFormat="1" ht="31">
      <c r="A3426" s="36">
        <v>3193</v>
      </c>
      <c r="B3426" s="28" t="s">
        <v>4893</v>
      </c>
      <c r="C3426" s="29" t="s">
        <v>4894</v>
      </c>
      <c r="D3426" s="28" t="s">
        <v>51</v>
      </c>
      <c r="E3426" s="30">
        <v>1</v>
      </c>
      <c r="F3426" s="30">
        <v>1700</v>
      </c>
      <c r="G3426" s="30">
        <f t="shared" si="254"/>
        <v>2000</v>
      </c>
      <c r="H3426" s="30">
        <f t="shared" si="255"/>
        <v>3100</v>
      </c>
      <c r="I3426" s="212"/>
      <c r="J3426" s="212"/>
      <c r="K3426" s="212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</row>
    <row r="3427" spans="1:67" s="149" customFormat="1" ht="31">
      <c r="A3427" s="36">
        <v>3194</v>
      </c>
      <c r="B3427" s="28" t="s">
        <v>4895</v>
      </c>
      <c r="C3427" s="29" t="s">
        <v>4896</v>
      </c>
      <c r="D3427" s="28" t="s">
        <v>51</v>
      </c>
      <c r="E3427" s="30">
        <v>1</v>
      </c>
      <c r="F3427" s="30">
        <v>1300</v>
      </c>
      <c r="G3427" s="30">
        <f t="shared" si="254"/>
        <v>1600</v>
      </c>
      <c r="H3427" s="30">
        <f t="shared" si="255"/>
        <v>2300</v>
      </c>
      <c r="I3427" s="212"/>
      <c r="J3427" s="212"/>
      <c r="K3427" s="212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</row>
    <row r="3428" spans="1:67" s="149" customFormat="1">
      <c r="A3428" s="36">
        <v>3195</v>
      </c>
      <c r="B3428" s="28" t="s">
        <v>4897</v>
      </c>
      <c r="C3428" s="29" t="s">
        <v>4898</v>
      </c>
      <c r="D3428" s="28" t="s">
        <v>51</v>
      </c>
      <c r="E3428" s="30">
        <v>1</v>
      </c>
      <c r="F3428" s="30">
        <v>1500</v>
      </c>
      <c r="G3428" s="30">
        <f t="shared" si="254"/>
        <v>1800</v>
      </c>
      <c r="H3428" s="30">
        <f t="shared" si="255"/>
        <v>2700</v>
      </c>
      <c r="I3428" s="212"/>
      <c r="J3428" s="212"/>
      <c r="K3428" s="212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</row>
    <row r="3429" spans="1:67" s="149" customFormat="1">
      <c r="A3429" s="36">
        <v>3196</v>
      </c>
      <c r="B3429" s="28" t="s">
        <v>4899</v>
      </c>
      <c r="C3429" s="29" t="s">
        <v>4900</v>
      </c>
      <c r="D3429" s="28" t="s">
        <v>51</v>
      </c>
      <c r="E3429" s="30">
        <v>1</v>
      </c>
      <c r="F3429" s="30">
        <v>1800</v>
      </c>
      <c r="G3429" s="30">
        <f t="shared" si="254"/>
        <v>2200</v>
      </c>
      <c r="H3429" s="30">
        <f t="shared" si="255"/>
        <v>3200</v>
      </c>
      <c r="I3429" s="212"/>
      <c r="J3429" s="212"/>
      <c r="K3429" s="212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</row>
    <row r="3430" spans="1:67" ht="46.5">
      <c r="A3430" s="36">
        <v>3197</v>
      </c>
      <c r="B3430" s="28" t="s">
        <v>4901</v>
      </c>
      <c r="C3430" s="29" t="s">
        <v>4902</v>
      </c>
      <c r="D3430" s="28" t="s">
        <v>51</v>
      </c>
      <c r="E3430" s="30">
        <v>1</v>
      </c>
      <c r="F3430" s="30">
        <v>3000</v>
      </c>
      <c r="G3430" s="30">
        <f t="shared" si="254"/>
        <v>3600</v>
      </c>
      <c r="H3430" s="30">
        <f t="shared" si="255"/>
        <v>5400</v>
      </c>
      <c r="I3430" s="212"/>
      <c r="J3430" s="212"/>
      <c r="K3430" s="212"/>
    </row>
    <row r="3431" spans="1:67" ht="46.5">
      <c r="A3431" s="36">
        <v>3198</v>
      </c>
      <c r="B3431" s="28" t="s">
        <v>4903</v>
      </c>
      <c r="C3431" s="29" t="s">
        <v>4904</v>
      </c>
      <c r="D3431" s="28" t="s">
        <v>51</v>
      </c>
      <c r="E3431" s="30">
        <v>1</v>
      </c>
      <c r="F3431" s="30">
        <v>1790</v>
      </c>
      <c r="G3431" s="30">
        <f t="shared" si="254"/>
        <v>2100</v>
      </c>
      <c r="H3431" s="30">
        <f t="shared" si="255"/>
        <v>3200</v>
      </c>
      <c r="I3431" s="212"/>
      <c r="J3431" s="212"/>
      <c r="K3431" s="212"/>
    </row>
    <row r="3432" spans="1:67" s="149" customFormat="1" ht="31">
      <c r="A3432" s="36">
        <v>3199</v>
      </c>
      <c r="B3432" s="28" t="s">
        <v>4905</v>
      </c>
      <c r="C3432" s="29" t="s">
        <v>4906</v>
      </c>
      <c r="D3432" s="28" t="s">
        <v>51</v>
      </c>
      <c r="E3432" s="30">
        <v>1</v>
      </c>
      <c r="F3432" s="30">
        <v>3700</v>
      </c>
      <c r="G3432" s="30">
        <f t="shared" si="254"/>
        <v>4400</v>
      </c>
      <c r="H3432" s="30">
        <f t="shared" si="255"/>
        <v>6700</v>
      </c>
      <c r="I3432" s="212"/>
      <c r="J3432" s="212"/>
      <c r="K3432" s="212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</row>
    <row r="3433" spans="1:67" ht="31">
      <c r="A3433" s="36">
        <v>3200</v>
      </c>
      <c r="B3433" s="28" t="s">
        <v>4907</v>
      </c>
      <c r="C3433" s="29" t="s">
        <v>4908</v>
      </c>
      <c r="D3433" s="28" t="s">
        <v>51</v>
      </c>
      <c r="E3433" s="30">
        <v>1</v>
      </c>
      <c r="F3433" s="30">
        <v>2000</v>
      </c>
      <c r="G3433" s="30">
        <f t="shared" si="254"/>
        <v>2400</v>
      </c>
      <c r="H3433" s="30">
        <f t="shared" si="255"/>
        <v>3600</v>
      </c>
      <c r="I3433" s="212"/>
      <c r="J3433" s="212"/>
      <c r="K3433" s="212"/>
    </row>
    <row r="3434" spans="1:67" s="149" customFormat="1" ht="31">
      <c r="A3434" s="36">
        <v>3201</v>
      </c>
      <c r="B3434" s="28" t="s">
        <v>4909</v>
      </c>
      <c r="C3434" s="29" t="s">
        <v>4910</v>
      </c>
      <c r="D3434" s="28" t="s">
        <v>51</v>
      </c>
      <c r="E3434" s="30">
        <v>1</v>
      </c>
      <c r="F3434" s="30">
        <v>1500</v>
      </c>
      <c r="G3434" s="30">
        <f t="shared" si="254"/>
        <v>1800</v>
      </c>
      <c r="H3434" s="30">
        <f t="shared" si="255"/>
        <v>2700</v>
      </c>
      <c r="I3434" s="212"/>
      <c r="J3434" s="212"/>
      <c r="K3434" s="212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</row>
    <row r="3435" spans="1:67" s="149" customFormat="1" ht="31">
      <c r="A3435" s="36">
        <v>3202</v>
      </c>
      <c r="B3435" s="28" t="s">
        <v>4911</v>
      </c>
      <c r="C3435" s="29" t="s">
        <v>4912</v>
      </c>
      <c r="D3435" s="28" t="s">
        <v>51</v>
      </c>
      <c r="E3435" s="30">
        <v>1</v>
      </c>
      <c r="F3435" s="30">
        <v>2300</v>
      </c>
      <c r="G3435" s="30">
        <f t="shared" si="254"/>
        <v>2800</v>
      </c>
      <c r="H3435" s="30">
        <f t="shared" si="255"/>
        <v>4100</v>
      </c>
      <c r="I3435" s="212"/>
      <c r="J3435" s="212"/>
      <c r="K3435" s="212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</row>
    <row r="3436" spans="1:67" ht="31">
      <c r="A3436" s="36">
        <v>3203</v>
      </c>
      <c r="B3436" s="28" t="s">
        <v>4913</v>
      </c>
      <c r="C3436" s="29" t="s">
        <v>4914</v>
      </c>
      <c r="D3436" s="28" t="s">
        <v>51</v>
      </c>
      <c r="E3436" s="30">
        <v>1</v>
      </c>
      <c r="F3436" s="30">
        <v>1890</v>
      </c>
      <c r="G3436" s="30">
        <f t="shared" si="254"/>
        <v>2300</v>
      </c>
      <c r="H3436" s="30">
        <f t="shared" si="255"/>
        <v>3400</v>
      </c>
      <c r="I3436" s="212"/>
      <c r="J3436" s="212"/>
      <c r="K3436" s="212"/>
    </row>
    <row r="3437" spans="1:67" ht="31">
      <c r="A3437" s="36">
        <v>3204</v>
      </c>
      <c r="B3437" s="28" t="s">
        <v>4915</v>
      </c>
      <c r="C3437" s="29" t="s">
        <v>4916</v>
      </c>
      <c r="D3437" s="28" t="s">
        <v>51</v>
      </c>
      <c r="E3437" s="30">
        <v>1</v>
      </c>
      <c r="F3437" s="30">
        <v>3150</v>
      </c>
      <c r="G3437" s="30">
        <f t="shared" si="254"/>
        <v>3800</v>
      </c>
      <c r="H3437" s="30">
        <f t="shared" si="255"/>
        <v>5700</v>
      </c>
      <c r="I3437" s="212"/>
      <c r="J3437" s="212"/>
      <c r="K3437" s="212"/>
    </row>
    <row r="3438" spans="1:67" ht="46.5">
      <c r="A3438" s="36">
        <v>3205</v>
      </c>
      <c r="B3438" s="28" t="s">
        <v>4917</v>
      </c>
      <c r="C3438" s="29" t="s">
        <v>4918</v>
      </c>
      <c r="D3438" s="28" t="s">
        <v>51</v>
      </c>
      <c r="E3438" s="30">
        <v>1</v>
      </c>
      <c r="F3438" s="30">
        <v>2100</v>
      </c>
      <c r="G3438" s="30">
        <f t="shared" si="254"/>
        <v>2500</v>
      </c>
      <c r="H3438" s="30">
        <f t="shared" si="255"/>
        <v>3800</v>
      </c>
      <c r="I3438" s="212"/>
      <c r="J3438" s="212"/>
      <c r="K3438" s="212"/>
    </row>
    <row r="3439" spans="1:67" s="149" customFormat="1" ht="46.5">
      <c r="A3439" s="36">
        <v>3206</v>
      </c>
      <c r="B3439" s="28" t="s">
        <v>4919</v>
      </c>
      <c r="C3439" s="29" t="s">
        <v>4920</v>
      </c>
      <c r="D3439" s="28" t="s">
        <v>51</v>
      </c>
      <c r="E3439" s="30">
        <v>1</v>
      </c>
      <c r="F3439" s="30">
        <v>1700</v>
      </c>
      <c r="G3439" s="30">
        <f t="shared" si="254"/>
        <v>2000</v>
      </c>
      <c r="H3439" s="30">
        <f t="shared" si="255"/>
        <v>3100</v>
      </c>
      <c r="I3439" s="212"/>
      <c r="J3439" s="212"/>
      <c r="K3439" s="212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</row>
    <row r="3440" spans="1:67">
      <c r="A3440" s="36">
        <v>3207</v>
      </c>
      <c r="B3440" s="28" t="s">
        <v>4921</v>
      </c>
      <c r="C3440" s="29" t="s">
        <v>4922</v>
      </c>
      <c r="D3440" s="28" t="s">
        <v>51</v>
      </c>
      <c r="E3440" s="30">
        <v>1</v>
      </c>
      <c r="F3440" s="30">
        <v>2420</v>
      </c>
      <c r="G3440" s="30">
        <f t="shared" si="254"/>
        <v>2900</v>
      </c>
      <c r="H3440" s="30">
        <f t="shared" si="255"/>
        <v>4400</v>
      </c>
      <c r="I3440" s="212"/>
      <c r="J3440" s="212"/>
      <c r="K3440" s="212"/>
    </row>
    <row r="3441" spans="1:67">
      <c r="A3441" s="36">
        <v>3208</v>
      </c>
      <c r="B3441" s="28" t="s">
        <v>4923</v>
      </c>
      <c r="C3441" s="29" t="s">
        <v>4924</v>
      </c>
      <c r="D3441" s="28" t="s">
        <v>51</v>
      </c>
      <c r="E3441" s="30">
        <v>1</v>
      </c>
      <c r="F3441" s="30">
        <v>1470</v>
      </c>
      <c r="G3441" s="30">
        <f t="shared" si="254"/>
        <v>1800</v>
      </c>
      <c r="H3441" s="30">
        <f t="shared" si="255"/>
        <v>2600</v>
      </c>
      <c r="I3441" s="212"/>
      <c r="J3441" s="212"/>
      <c r="K3441" s="212"/>
    </row>
    <row r="3442" spans="1:67" s="149" customFormat="1" ht="31">
      <c r="A3442" s="36">
        <v>3209</v>
      </c>
      <c r="B3442" s="28" t="s">
        <v>4925</v>
      </c>
      <c r="C3442" s="29" t="s">
        <v>4926</v>
      </c>
      <c r="D3442" s="28" t="s">
        <v>51</v>
      </c>
      <c r="E3442" s="30">
        <v>1</v>
      </c>
      <c r="F3442" s="30">
        <v>1900</v>
      </c>
      <c r="G3442" s="30">
        <f t="shared" si="254"/>
        <v>2300</v>
      </c>
      <c r="H3442" s="30">
        <f t="shared" si="255"/>
        <v>3400</v>
      </c>
      <c r="I3442" s="212"/>
      <c r="J3442" s="212"/>
      <c r="K3442" s="212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</row>
    <row r="3443" spans="1:67" s="149" customFormat="1" ht="31">
      <c r="A3443" s="36">
        <v>3210</v>
      </c>
      <c r="B3443" s="28" t="s">
        <v>4927</v>
      </c>
      <c r="C3443" s="29" t="s">
        <v>4928</v>
      </c>
      <c r="D3443" s="28" t="s">
        <v>51</v>
      </c>
      <c r="E3443" s="30">
        <v>1</v>
      </c>
      <c r="F3443" s="30">
        <v>1400</v>
      </c>
      <c r="G3443" s="30">
        <f t="shared" si="254"/>
        <v>1700</v>
      </c>
      <c r="H3443" s="30">
        <f t="shared" si="255"/>
        <v>2500</v>
      </c>
      <c r="I3443" s="212"/>
      <c r="J3443" s="212"/>
      <c r="K3443" s="212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</row>
    <row r="3444" spans="1:67" s="149" customFormat="1" ht="31">
      <c r="A3444" s="36">
        <v>3211</v>
      </c>
      <c r="B3444" s="28" t="s">
        <v>4929</v>
      </c>
      <c r="C3444" s="29" t="s">
        <v>4930</v>
      </c>
      <c r="D3444" s="28" t="s">
        <v>51</v>
      </c>
      <c r="E3444" s="30">
        <v>1</v>
      </c>
      <c r="F3444" s="30">
        <v>1800</v>
      </c>
      <c r="G3444" s="30">
        <f t="shared" si="254"/>
        <v>2200</v>
      </c>
      <c r="H3444" s="30">
        <f t="shared" si="255"/>
        <v>3200</v>
      </c>
      <c r="I3444" s="212"/>
      <c r="J3444" s="212"/>
      <c r="K3444" s="212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</row>
    <row r="3445" spans="1:67" s="149" customFormat="1" ht="31">
      <c r="A3445" s="36">
        <v>3212</v>
      </c>
      <c r="B3445" s="28" t="s">
        <v>4931</v>
      </c>
      <c r="C3445" s="29" t="s">
        <v>4932</v>
      </c>
      <c r="D3445" s="28" t="s">
        <v>51</v>
      </c>
      <c r="E3445" s="30">
        <v>1</v>
      </c>
      <c r="F3445" s="30">
        <v>1000</v>
      </c>
      <c r="G3445" s="30">
        <f t="shared" si="254"/>
        <v>1200</v>
      </c>
      <c r="H3445" s="30">
        <f t="shared" si="255"/>
        <v>1800</v>
      </c>
      <c r="I3445" s="212"/>
      <c r="J3445" s="212"/>
      <c r="K3445" s="212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</row>
    <row r="3446" spans="1:67" s="149" customFormat="1">
      <c r="A3446" s="36">
        <v>3213</v>
      </c>
      <c r="B3446" s="28" t="s">
        <v>4933</v>
      </c>
      <c r="C3446" s="29" t="s">
        <v>4934</v>
      </c>
      <c r="D3446" s="28" t="s">
        <v>51</v>
      </c>
      <c r="E3446" s="30">
        <v>1</v>
      </c>
      <c r="F3446" s="30">
        <v>1500</v>
      </c>
      <c r="G3446" s="30">
        <f t="shared" si="254"/>
        <v>1800</v>
      </c>
      <c r="H3446" s="30">
        <f t="shared" si="255"/>
        <v>2700</v>
      </c>
      <c r="I3446" s="212"/>
      <c r="J3446" s="212"/>
      <c r="K3446" s="212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</row>
    <row r="3447" spans="1:67" s="149" customFormat="1">
      <c r="A3447" s="36">
        <v>3214</v>
      </c>
      <c r="B3447" s="28" t="s">
        <v>4935</v>
      </c>
      <c r="C3447" s="29" t="s">
        <v>4936</v>
      </c>
      <c r="D3447" s="28" t="s">
        <v>51</v>
      </c>
      <c r="E3447" s="30">
        <v>1</v>
      </c>
      <c r="F3447" s="30">
        <v>1800</v>
      </c>
      <c r="G3447" s="30">
        <f t="shared" si="254"/>
        <v>2200</v>
      </c>
      <c r="H3447" s="30">
        <f t="shared" si="255"/>
        <v>3200</v>
      </c>
      <c r="I3447" s="212"/>
      <c r="J3447" s="212"/>
      <c r="K3447" s="212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</row>
    <row r="3448" spans="1:67">
      <c r="A3448" s="36">
        <v>3215</v>
      </c>
      <c r="B3448" s="28" t="s">
        <v>4937</v>
      </c>
      <c r="C3448" s="29" t="s">
        <v>4938</v>
      </c>
      <c r="D3448" s="28" t="s">
        <v>51</v>
      </c>
      <c r="E3448" s="30">
        <v>1</v>
      </c>
      <c r="F3448" s="30">
        <v>2730</v>
      </c>
      <c r="G3448" s="30">
        <f t="shared" si="254"/>
        <v>3300</v>
      </c>
      <c r="H3448" s="30">
        <f t="shared" si="255"/>
        <v>4900</v>
      </c>
      <c r="I3448" s="212"/>
      <c r="J3448" s="212"/>
      <c r="K3448" s="212"/>
    </row>
    <row r="3449" spans="1:67">
      <c r="A3449" s="36">
        <v>3216</v>
      </c>
      <c r="B3449" s="28" t="s">
        <v>4939</v>
      </c>
      <c r="C3449" s="29" t="s">
        <v>4940</v>
      </c>
      <c r="D3449" s="28" t="s">
        <v>51</v>
      </c>
      <c r="E3449" s="30">
        <v>1</v>
      </c>
      <c r="F3449" s="30">
        <v>3360</v>
      </c>
      <c r="G3449" s="30">
        <f t="shared" si="254"/>
        <v>4000</v>
      </c>
      <c r="H3449" s="30">
        <f t="shared" si="255"/>
        <v>6000</v>
      </c>
      <c r="I3449" s="212"/>
      <c r="J3449" s="212"/>
      <c r="K3449" s="212"/>
    </row>
    <row r="3450" spans="1:67">
      <c r="A3450" s="36">
        <v>3217</v>
      </c>
      <c r="B3450" s="28" t="s">
        <v>4941</v>
      </c>
      <c r="C3450" s="29" t="s">
        <v>4942</v>
      </c>
      <c r="D3450" s="28" t="s">
        <v>51</v>
      </c>
      <c r="E3450" s="30">
        <v>1</v>
      </c>
      <c r="F3450" s="30">
        <v>3890</v>
      </c>
      <c r="G3450" s="30">
        <f t="shared" si="254"/>
        <v>4700</v>
      </c>
      <c r="H3450" s="30">
        <f t="shared" si="255"/>
        <v>7000</v>
      </c>
      <c r="I3450" s="212"/>
      <c r="J3450" s="212"/>
      <c r="K3450" s="212"/>
    </row>
    <row r="3451" spans="1:67">
      <c r="A3451" s="36">
        <v>3218</v>
      </c>
      <c r="B3451" s="28" t="s">
        <v>4943</v>
      </c>
      <c r="C3451" s="29" t="s">
        <v>4944</v>
      </c>
      <c r="D3451" s="28" t="s">
        <v>51</v>
      </c>
      <c r="E3451" s="30">
        <v>1</v>
      </c>
      <c r="F3451" s="30">
        <v>4520</v>
      </c>
      <c r="G3451" s="30">
        <f t="shared" si="254"/>
        <v>5400</v>
      </c>
      <c r="H3451" s="30">
        <f t="shared" si="255"/>
        <v>8100</v>
      </c>
      <c r="I3451" s="212"/>
      <c r="J3451" s="212"/>
      <c r="K3451" s="212"/>
    </row>
    <row r="3452" spans="1:67" s="149" customFormat="1">
      <c r="A3452" s="36">
        <v>3219</v>
      </c>
      <c r="B3452" s="28" t="s">
        <v>4945</v>
      </c>
      <c r="C3452" s="29" t="s">
        <v>4946</v>
      </c>
      <c r="D3452" s="28" t="s">
        <v>51</v>
      </c>
      <c r="E3452" s="30">
        <v>1</v>
      </c>
      <c r="F3452" s="30">
        <v>8600</v>
      </c>
      <c r="G3452" s="30">
        <f t="shared" si="254"/>
        <v>10300</v>
      </c>
      <c r="H3452" s="30">
        <f t="shared" si="255"/>
        <v>15500</v>
      </c>
      <c r="I3452" s="212"/>
      <c r="J3452" s="212"/>
      <c r="K3452" s="212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</row>
    <row r="3453" spans="1:67">
      <c r="A3453" s="36">
        <v>3220</v>
      </c>
      <c r="B3453" s="28" t="s">
        <v>4947</v>
      </c>
      <c r="C3453" s="29" t="s">
        <v>4948</v>
      </c>
      <c r="D3453" s="28" t="s">
        <v>51</v>
      </c>
      <c r="E3453" s="30">
        <v>1</v>
      </c>
      <c r="F3453" s="30">
        <v>10500</v>
      </c>
      <c r="G3453" s="30">
        <f t="shared" si="254"/>
        <v>12600</v>
      </c>
      <c r="H3453" s="30">
        <f t="shared" si="255"/>
        <v>18900</v>
      </c>
      <c r="I3453" s="212"/>
      <c r="J3453" s="212"/>
      <c r="K3453" s="212"/>
    </row>
    <row r="3454" spans="1:67">
      <c r="A3454" s="36">
        <v>3221</v>
      </c>
      <c r="B3454" s="28" t="s">
        <v>4949</v>
      </c>
      <c r="C3454" s="29" t="s">
        <v>4950</v>
      </c>
      <c r="D3454" s="28" t="s">
        <v>51</v>
      </c>
      <c r="E3454" s="30">
        <v>1</v>
      </c>
      <c r="F3454" s="30">
        <v>3360</v>
      </c>
      <c r="G3454" s="30">
        <f t="shared" si="254"/>
        <v>4000</v>
      </c>
      <c r="H3454" s="30">
        <f t="shared" si="255"/>
        <v>6000</v>
      </c>
      <c r="I3454" s="212"/>
      <c r="J3454" s="212"/>
      <c r="K3454" s="212"/>
    </row>
    <row r="3455" spans="1:67">
      <c r="A3455" s="36">
        <v>3222</v>
      </c>
      <c r="B3455" s="28" t="s">
        <v>4951</v>
      </c>
      <c r="C3455" s="29" t="s">
        <v>4952</v>
      </c>
      <c r="D3455" s="28" t="s">
        <v>51</v>
      </c>
      <c r="E3455" s="30">
        <v>1</v>
      </c>
      <c r="F3455" s="30">
        <v>3360</v>
      </c>
      <c r="G3455" s="30">
        <f t="shared" si="254"/>
        <v>4000</v>
      </c>
      <c r="H3455" s="30">
        <f t="shared" si="255"/>
        <v>6000</v>
      </c>
      <c r="I3455" s="212"/>
      <c r="J3455" s="212"/>
      <c r="K3455" s="212"/>
    </row>
    <row r="3456" spans="1:67">
      <c r="A3456" s="36">
        <v>3223</v>
      </c>
      <c r="B3456" s="28" t="s">
        <v>4953</v>
      </c>
      <c r="C3456" s="29" t="s">
        <v>4954</v>
      </c>
      <c r="D3456" s="28" t="s">
        <v>51</v>
      </c>
      <c r="E3456" s="30">
        <v>1</v>
      </c>
      <c r="F3456" s="30">
        <v>3360</v>
      </c>
      <c r="G3456" s="30">
        <f t="shared" si="254"/>
        <v>4000</v>
      </c>
      <c r="H3456" s="30">
        <f t="shared" si="255"/>
        <v>6000</v>
      </c>
      <c r="I3456" s="212"/>
      <c r="J3456" s="212"/>
      <c r="K3456" s="212"/>
    </row>
    <row r="3457" spans="1:67">
      <c r="A3457" s="36">
        <v>3224</v>
      </c>
      <c r="B3457" s="28" t="s">
        <v>4955</v>
      </c>
      <c r="C3457" s="29" t="s">
        <v>4956</v>
      </c>
      <c r="D3457" s="28" t="s">
        <v>51</v>
      </c>
      <c r="E3457" s="30">
        <v>1</v>
      </c>
      <c r="F3457" s="30">
        <v>4520</v>
      </c>
      <c r="G3457" s="30">
        <f t="shared" si="254"/>
        <v>5400</v>
      </c>
      <c r="H3457" s="30">
        <f t="shared" si="255"/>
        <v>8100</v>
      </c>
      <c r="I3457" s="212"/>
      <c r="J3457" s="212"/>
      <c r="K3457" s="212"/>
    </row>
    <row r="3458" spans="1:67">
      <c r="A3458" s="36">
        <v>3225</v>
      </c>
      <c r="B3458" s="28" t="s">
        <v>4957</v>
      </c>
      <c r="C3458" s="29" t="s">
        <v>4958</v>
      </c>
      <c r="D3458" s="28" t="s">
        <v>51</v>
      </c>
      <c r="E3458" s="30">
        <v>1</v>
      </c>
      <c r="F3458" s="30">
        <v>3360</v>
      </c>
      <c r="G3458" s="30">
        <f t="shared" si="254"/>
        <v>4000</v>
      </c>
      <c r="H3458" s="30">
        <f t="shared" si="255"/>
        <v>6000</v>
      </c>
      <c r="I3458" s="212"/>
      <c r="J3458" s="212"/>
      <c r="K3458" s="212"/>
    </row>
    <row r="3459" spans="1:67" s="149" customFormat="1">
      <c r="A3459" s="36">
        <v>3226</v>
      </c>
      <c r="B3459" s="28" t="s">
        <v>4959</v>
      </c>
      <c r="C3459" s="29" t="s">
        <v>4960</v>
      </c>
      <c r="D3459" s="28" t="s">
        <v>51</v>
      </c>
      <c r="E3459" s="30">
        <v>1</v>
      </c>
      <c r="F3459" s="30">
        <v>2200</v>
      </c>
      <c r="G3459" s="30">
        <f t="shared" si="254"/>
        <v>2600</v>
      </c>
      <c r="H3459" s="30">
        <f t="shared" si="255"/>
        <v>4000</v>
      </c>
      <c r="I3459" s="212"/>
      <c r="J3459" s="212"/>
      <c r="K3459" s="212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</row>
    <row r="3460" spans="1:67" s="149" customFormat="1">
      <c r="A3460" s="36">
        <v>3227</v>
      </c>
      <c r="B3460" s="28" t="s">
        <v>4961</v>
      </c>
      <c r="C3460" s="29" t="s">
        <v>4962</v>
      </c>
      <c r="D3460" s="28" t="s">
        <v>51</v>
      </c>
      <c r="E3460" s="30">
        <v>1</v>
      </c>
      <c r="F3460" s="30">
        <v>1800</v>
      </c>
      <c r="G3460" s="30">
        <f t="shared" si="254"/>
        <v>2200</v>
      </c>
      <c r="H3460" s="30">
        <f t="shared" si="255"/>
        <v>3200</v>
      </c>
      <c r="I3460" s="212"/>
      <c r="J3460" s="212"/>
      <c r="K3460" s="212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</row>
    <row r="3461" spans="1:67" s="149" customFormat="1">
      <c r="A3461" s="36">
        <v>3228</v>
      </c>
      <c r="B3461" s="28" t="s">
        <v>4963</v>
      </c>
      <c r="C3461" s="29" t="s">
        <v>4964</v>
      </c>
      <c r="D3461" s="28" t="s">
        <v>51</v>
      </c>
      <c r="E3461" s="30">
        <v>1</v>
      </c>
      <c r="F3461" s="30">
        <v>3500</v>
      </c>
      <c r="G3461" s="30">
        <f t="shared" si="254"/>
        <v>4200</v>
      </c>
      <c r="H3461" s="30">
        <f t="shared" si="255"/>
        <v>6300</v>
      </c>
      <c r="I3461" s="212"/>
      <c r="J3461" s="212"/>
      <c r="K3461" s="212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</row>
    <row r="3462" spans="1:67" s="149" customFormat="1">
      <c r="A3462" s="36">
        <v>3229</v>
      </c>
      <c r="B3462" s="28" t="s">
        <v>4965</v>
      </c>
      <c r="C3462" s="29" t="s">
        <v>4966</v>
      </c>
      <c r="D3462" s="28" t="s">
        <v>51</v>
      </c>
      <c r="E3462" s="30">
        <v>1</v>
      </c>
      <c r="F3462" s="30">
        <v>3400</v>
      </c>
      <c r="G3462" s="30">
        <f t="shared" si="254"/>
        <v>4100</v>
      </c>
      <c r="H3462" s="30">
        <f t="shared" si="255"/>
        <v>6100</v>
      </c>
      <c r="I3462" s="212"/>
      <c r="J3462" s="212"/>
      <c r="K3462" s="212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</row>
    <row r="3463" spans="1:67">
      <c r="A3463" s="36">
        <v>3230</v>
      </c>
      <c r="B3463" s="28" t="s">
        <v>4967</v>
      </c>
      <c r="C3463" s="29" t="s">
        <v>4968</v>
      </c>
      <c r="D3463" s="28" t="s">
        <v>271</v>
      </c>
      <c r="E3463" s="30">
        <v>1</v>
      </c>
      <c r="F3463" s="30">
        <v>2210</v>
      </c>
      <c r="G3463" s="30">
        <f t="shared" si="254"/>
        <v>2700</v>
      </c>
      <c r="H3463" s="30">
        <f t="shared" si="255"/>
        <v>4000</v>
      </c>
      <c r="I3463" s="212"/>
      <c r="J3463" s="212"/>
      <c r="K3463" s="212"/>
    </row>
    <row r="3464" spans="1:67">
      <c r="A3464" s="36">
        <v>3231</v>
      </c>
      <c r="B3464" s="28" t="s">
        <v>4969</v>
      </c>
      <c r="C3464" s="29" t="s">
        <v>4970</v>
      </c>
      <c r="D3464" s="28" t="s">
        <v>4971</v>
      </c>
      <c r="E3464" s="30">
        <v>1</v>
      </c>
      <c r="F3464" s="30">
        <v>19110</v>
      </c>
      <c r="G3464" s="30">
        <f t="shared" si="254"/>
        <v>22900</v>
      </c>
      <c r="H3464" s="30">
        <f t="shared" si="255"/>
        <v>34400</v>
      </c>
      <c r="I3464" s="212"/>
      <c r="J3464" s="212"/>
      <c r="K3464" s="212"/>
    </row>
    <row r="3465" spans="1:67" ht="31">
      <c r="A3465" s="36">
        <v>3232</v>
      </c>
      <c r="B3465" s="28" t="s">
        <v>4972</v>
      </c>
      <c r="C3465" s="29" t="s">
        <v>4973</v>
      </c>
      <c r="D3465" s="28" t="s">
        <v>271</v>
      </c>
      <c r="E3465" s="30">
        <v>1</v>
      </c>
      <c r="F3465" s="30">
        <v>9560</v>
      </c>
      <c r="G3465" s="30">
        <f t="shared" si="254"/>
        <v>11500</v>
      </c>
      <c r="H3465" s="30">
        <f t="shared" si="255"/>
        <v>17200</v>
      </c>
      <c r="I3465" s="212"/>
      <c r="J3465" s="212"/>
      <c r="K3465" s="212"/>
    </row>
    <row r="3466" spans="1:67">
      <c r="A3466" s="36">
        <v>3233</v>
      </c>
      <c r="B3466" s="28" t="s">
        <v>4974</v>
      </c>
      <c r="C3466" s="29" t="s">
        <v>4975</v>
      </c>
      <c r="D3466" s="28" t="s">
        <v>51</v>
      </c>
      <c r="E3466" s="30">
        <v>1</v>
      </c>
      <c r="F3466" s="30">
        <v>9560</v>
      </c>
      <c r="G3466" s="30">
        <f t="shared" si="254"/>
        <v>11500</v>
      </c>
      <c r="H3466" s="30">
        <f t="shared" si="255"/>
        <v>17200</v>
      </c>
      <c r="I3466" s="212"/>
      <c r="J3466" s="212"/>
      <c r="K3466" s="212"/>
    </row>
    <row r="3467" spans="1:67" s="11" customFormat="1">
      <c r="A3467" s="25"/>
      <c r="B3467" s="25"/>
      <c r="C3467" s="26" t="s">
        <v>4976</v>
      </c>
      <c r="D3467" s="25"/>
      <c r="E3467" s="27"/>
      <c r="F3467" s="27"/>
      <c r="G3467" s="41"/>
      <c r="H3467" s="41"/>
      <c r="I3467" s="212"/>
      <c r="J3467" s="212"/>
      <c r="K3467" s="212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  <c r="BK3467" s="10"/>
      <c r="BL3467" s="10"/>
      <c r="BM3467" s="10"/>
      <c r="BN3467" s="10"/>
      <c r="BO3467" s="10"/>
    </row>
    <row r="3468" spans="1:67" s="9" customFormat="1">
      <c r="A3468" s="32"/>
      <c r="B3468" s="32"/>
      <c r="C3468" s="33" t="s">
        <v>4977</v>
      </c>
      <c r="D3468" s="32"/>
      <c r="E3468" s="34"/>
      <c r="F3468" s="34"/>
      <c r="G3468" s="35"/>
      <c r="H3468" s="35"/>
      <c r="I3468" s="212"/>
      <c r="J3468" s="212"/>
      <c r="K3468" s="212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</row>
    <row r="3469" spans="1:67">
      <c r="A3469" s="36">
        <v>3234</v>
      </c>
      <c r="B3469" s="28" t="s">
        <v>4978</v>
      </c>
      <c r="C3469" s="29" t="s">
        <v>4979</v>
      </c>
      <c r="D3469" s="28" t="s">
        <v>271</v>
      </c>
      <c r="E3469" s="30">
        <v>1</v>
      </c>
      <c r="F3469" s="30">
        <v>420</v>
      </c>
      <c r="G3469" s="30">
        <f t="shared" ref="G3469:G3482" si="256">ROUND(F3469*1.2,-2)</f>
        <v>500</v>
      </c>
      <c r="H3469" s="30">
        <f t="shared" ref="H3469:H3482" si="257">ROUND(F3469*1.8,-2)</f>
        <v>800</v>
      </c>
      <c r="I3469" s="212"/>
      <c r="J3469" s="212"/>
      <c r="K3469" s="212"/>
    </row>
    <row r="3470" spans="1:67">
      <c r="A3470" s="36">
        <v>3235</v>
      </c>
      <c r="B3470" s="28" t="s">
        <v>5993</v>
      </c>
      <c r="C3470" s="29" t="s">
        <v>5994</v>
      </c>
      <c r="D3470" s="28" t="s">
        <v>271</v>
      </c>
      <c r="E3470" s="30">
        <v>1</v>
      </c>
      <c r="F3470" s="30">
        <v>2200</v>
      </c>
      <c r="G3470" s="30">
        <f t="shared" si="256"/>
        <v>2600</v>
      </c>
      <c r="H3470" s="30">
        <f t="shared" si="257"/>
        <v>4000</v>
      </c>
      <c r="I3470" s="212"/>
      <c r="J3470" s="212"/>
      <c r="K3470" s="212"/>
    </row>
    <row r="3471" spans="1:67">
      <c r="A3471" s="36">
        <v>3236</v>
      </c>
      <c r="B3471" s="28" t="s">
        <v>6061</v>
      </c>
      <c r="C3471" s="29" t="s">
        <v>5995</v>
      </c>
      <c r="D3471" s="28" t="s">
        <v>271</v>
      </c>
      <c r="E3471" s="30">
        <v>1</v>
      </c>
      <c r="F3471" s="30">
        <v>3000</v>
      </c>
      <c r="G3471" s="30">
        <f t="shared" si="256"/>
        <v>3600</v>
      </c>
      <c r="H3471" s="30">
        <f t="shared" si="257"/>
        <v>5400</v>
      </c>
      <c r="I3471" s="212"/>
      <c r="J3471" s="212"/>
      <c r="K3471" s="212"/>
    </row>
    <row r="3472" spans="1:67">
      <c r="A3472" s="36">
        <v>3237</v>
      </c>
      <c r="B3472" s="28" t="s">
        <v>5010</v>
      </c>
      <c r="C3472" s="29" t="s">
        <v>5996</v>
      </c>
      <c r="D3472" s="28" t="s">
        <v>271</v>
      </c>
      <c r="E3472" s="30">
        <v>1</v>
      </c>
      <c r="F3472" s="30">
        <v>1650</v>
      </c>
      <c r="G3472" s="30">
        <f t="shared" si="256"/>
        <v>2000</v>
      </c>
      <c r="H3472" s="30">
        <f t="shared" si="257"/>
        <v>3000</v>
      </c>
      <c r="I3472" s="212"/>
      <c r="J3472" s="212"/>
      <c r="K3472" s="212"/>
    </row>
    <row r="3473" spans="1:11">
      <c r="A3473" s="36">
        <v>3238</v>
      </c>
      <c r="B3473" s="28" t="s">
        <v>5005</v>
      </c>
      <c r="C3473" s="29" t="s">
        <v>5997</v>
      </c>
      <c r="D3473" s="28" t="s">
        <v>271</v>
      </c>
      <c r="E3473" s="30">
        <v>1</v>
      </c>
      <c r="F3473" s="30">
        <v>1500</v>
      </c>
      <c r="G3473" s="30">
        <f t="shared" si="256"/>
        <v>1800</v>
      </c>
      <c r="H3473" s="30">
        <f t="shared" si="257"/>
        <v>2700</v>
      </c>
      <c r="I3473" s="212"/>
      <c r="J3473" s="212"/>
      <c r="K3473" s="212"/>
    </row>
    <row r="3474" spans="1:11">
      <c r="A3474" s="36">
        <v>3239</v>
      </c>
      <c r="B3474" s="28" t="s">
        <v>5006</v>
      </c>
      <c r="C3474" s="29" t="s">
        <v>5998</v>
      </c>
      <c r="D3474" s="28" t="s">
        <v>271</v>
      </c>
      <c r="E3474" s="30">
        <v>1</v>
      </c>
      <c r="F3474" s="30">
        <v>2000</v>
      </c>
      <c r="G3474" s="30">
        <f t="shared" si="256"/>
        <v>2400</v>
      </c>
      <c r="H3474" s="30">
        <f t="shared" si="257"/>
        <v>3600</v>
      </c>
      <c r="I3474" s="212"/>
      <c r="J3474" s="212"/>
      <c r="K3474" s="212"/>
    </row>
    <row r="3475" spans="1:11" ht="31">
      <c r="A3475" s="36">
        <v>3240</v>
      </c>
      <c r="B3475" s="28" t="s">
        <v>5007</v>
      </c>
      <c r="C3475" s="29" t="s">
        <v>5999</v>
      </c>
      <c r="D3475" s="28" t="s">
        <v>271</v>
      </c>
      <c r="E3475" s="30">
        <v>1</v>
      </c>
      <c r="F3475" s="30">
        <v>3000</v>
      </c>
      <c r="G3475" s="30">
        <f t="shared" si="256"/>
        <v>3600</v>
      </c>
      <c r="H3475" s="30">
        <f t="shared" si="257"/>
        <v>5400</v>
      </c>
      <c r="I3475" s="212"/>
      <c r="J3475" s="212"/>
      <c r="K3475" s="212"/>
    </row>
    <row r="3476" spans="1:11">
      <c r="A3476" s="36">
        <v>3241</v>
      </c>
      <c r="B3476" s="28" t="s">
        <v>5008</v>
      </c>
      <c r="C3476" s="29" t="s">
        <v>6000</v>
      </c>
      <c r="D3476" s="28" t="s">
        <v>271</v>
      </c>
      <c r="E3476" s="30">
        <v>1</v>
      </c>
      <c r="F3476" s="30">
        <v>3300</v>
      </c>
      <c r="G3476" s="30">
        <f t="shared" si="256"/>
        <v>4000</v>
      </c>
      <c r="H3476" s="30">
        <f t="shared" si="257"/>
        <v>5900</v>
      </c>
      <c r="I3476" s="212"/>
      <c r="J3476" s="212"/>
      <c r="K3476" s="212"/>
    </row>
    <row r="3477" spans="1:11">
      <c r="A3477" s="36">
        <v>3242</v>
      </c>
      <c r="B3477" s="28" t="s">
        <v>5009</v>
      </c>
      <c r="C3477" s="29" t="s">
        <v>6001</v>
      </c>
      <c r="D3477" s="28" t="s">
        <v>271</v>
      </c>
      <c r="E3477" s="30">
        <v>1</v>
      </c>
      <c r="F3477" s="30">
        <v>1500</v>
      </c>
      <c r="G3477" s="30">
        <f t="shared" si="256"/>
        <v>1800</v>
      </c>
      <c r="H3477" s="30">
        <f t="shared" si="257"/>
        <v>2700</v>
      </c>
      <c r="I3477" s="212"/>
      <c r="J3477" s="212"/>
      <c r="K3477" s="212"/>
    </row>
    <row r="3478" spans="1:11">
      <c r="A3478" s="36">
        <v>3243</v>
      </c>
      <c r="B3478" s="28" t="s">
        <v>6002</v>
      </c>
      <c r="C3478" s="29" t="s">
        <v>6003</v>
      </c>
      <c r="D3478" s="28" t="s">
        <v>271</v>
      </c>
      <c r="E3478" s="30">
        <v>1</v>
      </c>
      <c r="F3478" s="30">
        <v>2000</v>
      </c>
      <c r="G3478" s="30">
        <f t="shared" si="256"/>
        <v>2400</v>
      </c>
      <c r="H3478" s="30">
        <f t="shared" si="257"/>
        <v>3600</v>
      </c>
      <c r="I3478" s="212"/>
      <c r="J3478" s="212"/>
      <c r="K3478" s="212"/>
    </row>
    <row r="3479" spans="1:11">
      <c r="A3479" s="36">
        <v>3244</v>
      </c>
      <c r="B3479" s="28" t="s">
        <v>6744</v>
      </c>
      <c r="C3479" s="29" t="s">
        <v>6731</v>
      </c>
      <c r="D3479" s="28" t="s">
        <v>271</v>
      </c>
      <c r="E3479" s="30">
        <v>1</v>
      </c>
      <c r="F3479" s="30">
        <v>2000</v>
      </c>
      <c r="G3479" s="30">
        <f t="shared" si="256"/>
        <v>2400</v>
      </c>
      <c r="H3479" s="30">
        <f t="shared" si="257"/>
        <v>3600</v>
      </c>
      <c r="I3479" s="212"/>
      <c r="J3479" s="212"/>
      <c r="K3479" s="212"/>
    </row>
    <row r="3480" spans="1:11" ht="31">
      <c r="A3480" s="36">
        <v>3245</v>
      </c>
      <c r="B3480" s="28" t="s">
        <v>4980</v>
      </c>
      <c r="C3480" s="29" t="s">
        <v>4981</v>
      </c>
      <c r="D3480" s="28" t="s">
        <v>271</v>
      </c>
      <c r="E3480" s="30">
        <v>1</v>
      </c>
      <c r="F3480" s="30">
        <v>2000</v>
      </c>
      <c r="G3480" s="30">
        <f t="shared" si="256"/>
        <v>2400</v>
      </c>
      <c r="H3480" s="30">
        <f t="shared" si="257"/>
        <v>3600</v>
      </c>
      <c r="I3480" s="212"/>
      <c r="J3480" s="212"/>
      <c r="K3480" s="212"/>
    </row>
    <row r="3481" spans="1:11" ht="31">
      <c r="A3481" s="36">
        <v>3246</v>
      </c>
      <c r="B3481" s="28" t="s">
        <v>4982</v>
      </c>
      <c r="C3481" s="29" t="s">
        <v>4983</v>
      </c>
      <c r="D3481" s="28" t="s">
        <v>271</v>
      </c>
      <c r="E3481" s="30">
        <v>1</v>
      </c>
      <c r="F3481" s="30">
        <v>3500</v>
      </c>
      <c r="G3481" s="30">
        <f t="shared" si="256"/>
        <v>4200</v>
      </c>
      <c r="H3481" s="30">
        <f t="shared" si="257"/>
        <v>6300</v>
      </c>
      <c r="I3481" s="212"/>
      <c r="J3481" s="212"/>
      <c r="K3481" s="212"/>
    </row>
    <row r="3482" spans="1:11" ht="31">
      <c r="A3482" s="36">
        <v>3247</v>
      </c>
      <c r="B3482" s="28" t="s">
        <v>824</v>
      </c>
      <c r="C3482" s="29" t="s">
        <v>6004</v>
      </c>
      <c r="D3482" s="28" t="s">
        <v>271</v>
      </c>
      <c r="E3482" s="30">
        <v>1</v>
      </c>
      <c r="F3482" s="30">
        <v>1050</v>
      </c>
      <c r="G3482" s="30">
        <f t="shared" si="256"/>
        <v>1300</v>
      </c>
      <c r="H3482" s="30">
        <f t="shared" si="257"/>
        <v>1900</v>
      </c>
      <c r="I3482" s="212"/>
      <c r="J3482" s="212"/>
      <c r="K3482" s="212"/>
    </row>
    <row r="3483" spans="1:11" s="13" customFormat="1" ht="31">
      <c r="A3483" s="36">
        <v>3248</v>
      </c>
      <c r="B3483" s="49" t="s">
        <v>4984</v>
      </c>
      <c r="C3483" s="50" t="s">
        <v>5976</v>
      </c>
      <c r="D3483" s="49" t="s">
        <v>271</v>
      </c>
      <c r="E3483" s="51">
        <v>1</v>
      </c>
      <c r="F3483" s="30">
        <v>850</v>
      </c>
      <c r="G3483" s="30">
        <f t="shared" ref="G3483:G3515" si="258">ROUND(F3483*1.2,-2)</f>
        <v>1000</v>
      </c>
      <c r="H3483" s="30">
        <f t="shared" ref="H3483:H3515" si="259">ROUND(F3483*1.8,-2)</f>
        <v>1500</v>
      </c>
      <c r="I3483" s="212"/>
      <c r="J3483" s="212"/>
      <c r="K3483" s="212"/>
    </row>
    <row r="3484" spans="1:11" ht="31">
      <c r="A3484" s="36">
        <v>3249</v>
      </c>
      <c r="B3484" s="28" t="s">
        <v>4985</v>
      </c>
      <c r="C3484" s="29" t="s">
        <v>4986</v>
      </c>
      <c r="D3484" s="28" t="s">
        <v>271</v>
      </c>
      <c r="E3484" s="30">
        <v>1</v>
      </c>
      <c r="F3484" s="30">
        <v>850</v>
      </c>
      <c r="G3484" s="30">
        <f t="shared" si="258"/>
        <v>1000</v>
      </c>
      <c r="H3484" s="30">
        <f t="shared" si="259"/>
        <v>1500</v>
      </c>
      <c r="I3484" s="212"/>
      <c r="J3484" s="212"/>
      <c r="K3484" s="212"/>
    </row>
    <row r="3485" spans="1:11">
      <c r="A3485" s="36">
        <v>3250</v>
      </c>
      <c r="B3485" s="28" t="s">
        <v>4987</v>
      </c>
      <c r="C3485" s="29" t="s">
        <v>4988</v>
      </c>
      <c r="D3485" s="28" t="s">
        <v>51</v>
      </c>
      <c r="E3485" s="30">
        <v>1</v>
      </c>
      <c r="F3485" s="30">
        <v>1600</v>
      </c>
      <c r="G3485" s="30">
        <f t="shared" si="258"/>
        <v>1900</v>
      </c>
      <c r="H3485" s="30">
        <f t="shared" si="259"/>
        <v>2900</v>
      </c>
      <c r="I3485" s="212"/>
      <c r="J3485" s="212"/>
      <c r="K3485" s="212"/>
    </row>
    <row r="3486" spans="1:11">
      <c r="A3486" s="36">
        <v>3251</v>
      </c>
      <c r="B3486" s="28" t="s">
        <v>4989</v>
      </c>
      <c r="C3486" s="29" t="s">
        <v>4990</v>
      </c>
      <c r="D3486" s="28" t="s">
        <v>271</v>
      </c>
      <c r="E3486" s="30">
        <v>1</v>
      </c>
      <c r="F3486" s="30">
        <v>1050</v>
      </c>
      <c r="G3486" s="30">
        <f t="shared" si="258"/>
        <v>1300</v>
      </c>
      <c r="H3486" s="30">
        <f t="shared" si="259"/>
        <v>1900</v>
      </c>
      <c r="I3486" s="212"/>
      <c r="J3486" s="212"/>
      <c r="K3486" s="212"/>
    </row>
    <row r="3487" spans="1:11">
      <c r="A3487" s="36">
        <v>3252</v>
      </c>
      <c r="B3487" s="28" t="s">
        <v>4991</v>
      </c>
      <c r="C3487" s="29" t="s">
        <v>4992</v>
      </c>
      <c r="D3487" s="28" t="s">
        <v>271</v>
      </c>
      <c r="E3487" s="30">
        <v>1</v>
      </c>
      <c r="F3487" s="30">
        <v>1150</v>
      </c>
      <c r="G3487" s="30">
        <f t="shared" si="258"/>
        <v>1400</v>
      </c>
      <c r="H3487" s="30">
        <f t="shared" si="259"/>
        <v>2100</v>
      </c>
      <c r="I3487" s="212"/>
      <c r="J3487" s="212"/>
      <c r="K3487" s="212"/>
    </row>
    <row r="3488" spans="1:11">
      <c r="A3488" s="36">
        <v>3253</v>
      </c>
      <c r="B3488" s="28" t="s">
        <v>4993</v>
      </c>
      <c r="C3488" s="29" t="s">
        <v>6044</v>
      </c>
      <c r="D3488" s="28" t="s">
        <v>51</v>
      </c>
      <c r="E3488" s="30">
        <v>1</v>
      </c>
      <c r="F3488" s="30">
        <v>530</v>
      </c>
      <c r="G3488" s="30">
        <f t="shared" si="258"/>
        <v>600</v>
      </c>
      <c r="H3488" s="30">
        <f t="shared" si="259"/>
        <v>1000</v>
      </c>
      <c r="I3488" s="212"/>
      <c r="J3488" s="212"/>
      <c r="K3488" s="212"/>
    </row>
    <row r="3489" spans="1:11">
      <c r="A3489" s="36">
        <v>3254</v>
      </c>
      <c r="B3489" s="28" t="s">
        <v>4994</v>
      </c>
      <c r="C3489" s="29" t="s">
        <v>4995</v>
      </c>
      <c r="D3489" s="28" t="s">
        <v>51</v>
      </c>
      <c r="E3489" s="30">
        <v>1</v>
      </c>
      <c r="F3489" s="30">
        <v>1000</v>
      </c>
      <c r="G3489" s="30">
        <f t="shared" si="258"/>
        <v>1200</v>
      </c>
      <c r="H3489" s="30">
        <f t="shared" si="259"/>
        <v>1800</v>
      </c>
      <c r="I3489" s="212"/>
      <c r="J3489" s="212"/>
      <c r="K3489" s="212"/>
    </row>
    <row r="3490" spans="1:11">
      <c r="A3490" s="36">
        <v>3255</v>
      </c>
      <c r="B3490" s="28" t="s">
        <v>4996</v>
      </c>
      <c r="C3490" s="29" t="s">
        <v>4997</v>
      </c>
      <c r="D3490" s="28" t="s">
        <v>51</v>
      </c>
      <c r="E3490" s="30">
        <v>1</v>
      </c>
      <c r="F3490" s="30">
        <v>2000</v>
      </c>
      <c r="G3490" s="30">
        <f t="shared" si="258"/>
        <v>2400</v>
      </c>
      <c r="H3490" s="30">
        <f t="shared" si="259"/>
        <v>3600</v>
      </c>
      <c r="I3490" s="212"/>
      <c r="J3490" s="212"/>
      <c r="K3490" s="212"/>
    </row>
    <row r="3491" spans="1:11">
      <c r="A3491" s="36">
        <v>3256</v>
      </c>
      <c r="B3491" s="28" t="s">
        <v>6005</v>
      </c>
      <c r="C3491" s="29" t="s">
        <v>6006</v>
      </c>
      <c r="D3491" s="28" t="s">
        <v>51</v>
      </c>
      <c r="E3491" s="30">
        <v>1</v>
      </c>
      <c r="F3491" s="30">
        <v>800</v>
      </c>
      <c r="G3491" s="30">
        <f t="shared" si="258"/>
        <v>1000</v>
      </c>
      <c r="H3491" s="30">
        <f t="shared" si="259"/>
        <v>1400</v>
      </c>
      <c r="I3491" s="212"/>
      <c r="J3491" s="212"/>
      <c r="K3491" s="212"/>
    </row>
    <row r="3492" spans="1:11">
      <c r="A3492" s="36">
        <v>3257</v>
      </c>
      <c r="B3492" s="28" t="s">
        <v>6062</v>
      </c>
      <c r="C3492" s="29" t="s">
        <v>6007</v>
      </c>
      <c r="D3492" s="28" t="s">
        <v>51</v>
      </c>
      <c r="E3492" s="30">
        <v>1</v>
      </c>
      <c r="F3492" s="30">
        <v>1500</v>
      </c>
      <c r="G3492" s="30">
        <f t="shared" si="258"/>
        <v>1800</v>
      </c>
      <c r="H3492" s="30">
        <f t="shared" si="259"/>
        <v>2700</v>
      </c>
      <c r="I3492" s="212"/>
      <c r="J3492" s="212"/>
      <c r="K3492" s="212"/>
    </row>
    <row r="3493" spans="1:11" ht="31">
      <c r="A3493" s="36">
        <v>3258</v>
      </c>
      <c r="B3493" s="28" t="s">
        <v>4998</v>
      </c>
      <c r="C3493" s="29" t="s">
        <v>4999</v>
      </c>
      <c r="D3493" s="28" t="s">
        <v>271</v>
      </c>
      <c r="E3493" s="30">
        <v>1</v>
      </c>
      <c r="F3493" s="30">
        <v>1200</v>
      </c>
      <c r="G3493" s="30">
        <f t="shared" si="258"/>
        <v>1400</v>
      </c>
      <c r="H3493" s="30">
        <f t="shared" si="259"/>
        <v>2200</v>
      </c>
      <c r="I3493" s="212"/>
      <c r="J3493" s="212"/>
      <c r="K3493" s="212"/>
    </row>
    <row r="3494" spans="1:11" ht="31">
      <c r="A3494" s="36">
        <v>3259</v>
      </c>
      <c r="B3494" s="28" t="s">
        <v>5000</v>
      </c>
      <c r="C3494" s="29" t="s">
        <v>5001</v>
      </c>
      <c r="D3494" s="28" t="s">
        <v>271</v>
      </c>
      <c r="E3494" s="30">
        <v>1</v>
      </c>
      <c r="F3494" s="30">
        <v>2100</v>
      </c>
      <c r="G3494" s="30">
        <f t="shared" si="258"/>
        <v>2500</v>
      </c>
      <c r="H3494" s="30">
        <f t="shared" si="259"/>
        <v>3800</v>
      </c>
      <c r="I3494" s="212"/>
      <c r="J3494" s="212"/>
      <c r="K3494" s="212"/>
    </row>
    <row r="3495" spans="1:11">
      <c r="A3495" s="36">
        <v>3260</v>
      </c>
      <c r="B3495" s="28" t="s">
        <v>5002</v>
      </c>
      <c r="C3495" s="29" t="s">
        <v>5003</v>
      </c>
      <c r="D3495" s="28" t="s">
        <v>271</v>
      </c>
      <c r="E3495" s="30">
        <v>1</v>
      </c>
      <c r="F3495" s="30">
        <v>1600</v>
      </c>
      <c r="G3495" s="30">
        <f t="shared" si="258"/>
        <v>1900</v>
      </c>
      <c r="H3495" s="30">
        <f t="shared" si="259"/>
        <v>2900</v>
      </c>
      <c r="I3495" s="212"/>
      <c r="J3495" s="212"/>
      <c r="K3495" s="212"/>
    </row>
    <row r="3496" spans="1:11" ht="31">
      <c r="A3496" s="36">
        <v>3261</v>
      </c>
      <c r="B3496" s="28" t="s">
        <v>5016</v>
      </c>
      <c r="C3496" s="29" t="s">
        <v>6008</v>
      </c>
      <c r="D3496" s="28" t="s">
        <v>271</v>
      </c>
      <c r="E3496" s="30">
        <v>1</v>
      </c>
      <c r="F3496" s="30">
        <v>1700</v>
      </c>
      <c r="G3496" s="30">
        <f t="shared" si="258"/>
        <v>2000</v>
      </c>
      <c r="H3496" s="30">
        <f t="shared" si="259"/>
        <v>3100</v>
      </c>
      <c r="I3496" s="212"/>
      <c r="J3496" s="212"/>
      <c r="K3496" s="212"/>
    </row>
    <row r="3497" spans="1:11" ht="46.5">
      <c r="A3497" s="36">
        <v>3262</v>
      </c>
      <c r="B3497" s="28" t="s">
        <v>5018</v>
      </c>
      <c r="C3497" s="29" t="s">
        <v>6009</v>
      </c>
      <c r="D3497" s="28" t="s">
        <v>271</v>
      </c>
      <c r="E3497" s="30">
        <v>1</v>
      </c>
      <c r="F3497" s="30">
        <v>3350</v>
      </c>
      <c r="G3497" s="30">
        <f t="shared" si="258"/>
        <v>4000</v>
      </c>
      <c r="H3497" s="30">
        <f t="shared" si="259"/>
        <v>6000</v>
      </c>
      <c r="I3497" s="212"/>
      <c r="J3497" s="212"/>
      <c r="K3497" s="212"/>
    </row>
    <row r="3498" spans="1:11">
      <c r="A3498" s="36">
        <v>3263</v>
      </c>
      <c r="B3498" s="28" t="s">
        <v>825</v>
      </c>
      <c r="C3498" s="29" t="s">
        <v>6010</v>
      </c>
      <c r="D3498" s="28" t="s">
        <v>51</v>
      </c>
      <c r="E3498" s="30">
        <v>1</v>
      </c>
      <c r="F3498" s="30">
        <v>400</v>
      </c>
      <c r="G3498" s="30">
        <f t="shared" si="258"/>
        <v>500</v>
      </c>
      <c r="H3498" s="30">
        <f t="shared" si="259"/>
        <v>700</v>
      </c>
      <c r="I3498" s="212"/>
      <c r="J3498" s="212"/>
      <c r="K3498" s="212"/>
    </row>
    <row r="3499" spans="1:11">
      <c r="A3499" s="36">
        <v>3264</v>
      </c>
      <c r="B3499" s="28" t="s">
        <v>5015</v>
      </c>
      <c r="C3499" s="29" t="s">
        <v>6011</v>
      </c>
      <c r="D3499" s="28" t="s">
        <v>51</v>
      </c>
      <c r="E3499" s="30">
        <v>1</v>
      </c>
      <c r="F3499" s="30">
        <v>650</v>
      </c>
      <c r="G3499" s="30">
        <f t="shared" si="258"/>
        <v>800</v>
      </c>
      <c r="H3499" s="30">
        <f t="shared" si="259"/>
        <v>1200</v>
      </c>
      <c r="I3499" s="212"/>
      <c r="J3499" s="212"/>
      <c r="K3499" s="212"/>
    </row>
    <row r="3500" spans="1:11" ht="31">
      <c r="A3500" s="36">
        <v>3265</v>
      </c>
      <c r="B3500" s="28" t="s">
        <v>5014</v>
      </c>
      <c r="C3500" s="29" t="s">
        <v>6012</v>
      </c>
      <c r="D3500" s="28" t="s">
        <v>51</v>
      </c>
      <c r="E3500" s="30"/>
      <c r="F3500" s="30">
        <v>260</v>
      </c>
      <c r="G3500" s="30">
        <f t="shared" si="258"/>
        <v>300</v>
      </c>
      <c r="H3500" s="30">
        <f t="shared" si="259"/>
        <v>500</v>
      </c>
      <c r="I3500" s="212"/>
      <c r="J3500" s="212"/>
      <c r="K3500" s="212"/>
    </row>
    <row r="3501" spans="1:11" ht="31">
      <c r="A3501" s="36">
        <v>3266</v>
      </c>
      <c r="B3501" s="28" t="s">
        <v>5017</v>
      </c>
      <c r="C3501" s="29" t="s">
        <v>6013</v>
      </c>
      <c r="D3501" s="28" t="s">
        <v>271</v>
      </c>
      <c r="E3501" s="30">
        <v>1</v>
      </c>
      <c r="F3501" s="30">
        <v>2400</v>
      </c>
      <c r="G3501" s="30">
        <f t="shared" si="258"/>
        <v>2900</v>
      </c>
      <c r="H3501" s="30">
        <f t="shared" si="259"/>
        <v>4300</v>
      </c>
      <c r="I3501" s="212"/>
      <c r="J3501" s="212"/>
      <c r="K3501" s="212"/>
    </row>
    <row r="3502" spans="1:11" ht="31">
      <c r="A3502" s="36">
        <v>3267</v>
      </c>
      <c r="B3502" s="28" t="s">
        <v>6063</v>
      </c>
      <c r="C3502" s="29" t="s">
        <v>6014</v>
      </c>
      <c r="D3502" s="28" t="s">
        <v>271</v>
      </c>
      <c r="E3502" s="30">
        <v>1</v>
      </c>
      <c r="F3502" s="30">
        <v>1450</v>
      </c>
      <c r="G3502" s="30">
        <f t="shared" si="258"/>
        <v>1700</v>
      </c>
      <c r="H3502" s="30">
        <f t="shared" si="259"/>
        <v>2600</v>
      </c>
      <c r="I3502" s="212"/>
      <c r="J3502" s="212"/>
      <c r="K3502" s="212"/>
    </row>
    <row r="3503" spans="1:11">
      <c r="A3503" s="36">
        <v>3268</v>
      </c>
      <c r="B3503" s="28" t="s">
        <v>5012</v>
      </c>
      <c r="C3503" s="29" t="s">
        <v>6015</v>
      </c>
      <c r="D3503" s="28" t="s">
        <v>271</v>
      </c>
      <c r="E3503" s="30">
        <v>1</v>
      </c>
      <c r="F3503" s="30">
        <v>1600</v>
      </c>
      <c r="G3503" s="30">
        <f t="shared" si="258"/>
        <v>1900</v>
      </c>
      <c r="H3503" s="30">
        <f t="shared" si="259"/>
        <v>2900</v>
      </c>
      <c r="I3503" s="212"/>
      <c r="J3503" s="212"/>
      <c r="K3503" s="212"/>
    </row>
    <row r="3504" spans="1:11">
      <c r="A3504" s="36">
        <v>3269</v>
      </c>
      <c r="B3504" s="28" t="s">
        <v>5013</v>
      </c>
      <c r="C3504" s="29" t="s">
        <v>6016</v>
      </c>
      <c r="D3504" s="28" t="s">
        <v>271</v>
      </c>
      <c r="E3504" s="30">
        <v>1</v>
      </c>
      <c r="F3504" s="30">
        <v>1000</v>
      </c>
      <c r="G3504" s="30">
        <f t="shared" si="258"/>
        <v>1200</v>
      </c>
      <c r="H3504" s="30">
        <f t="shared" si="259"/>
        <v>1800</v>
      </c>
      <c r="I3504" s="212"/>
      <c r="J3504" s="212"/>
      <c r="K3504" s="212"/>
    </row>
    <row r="3505" spans="1:67" ht="31">
      <c r="A3505" s="36">
        <v>3270</v>
      </c>
      <c r="B3505" s="28" t="s">
        <v>6017</v>
      </c>
      <c r="C3505" s="29" t="s">
        <v>6018</v>
      </c>
      <c r="D3505" s="28" t="s">
        <v>271</v>
      </c>
      <c r="E3505" s="30">
        <v>1</v>
      </c>
      <c r="F3505" s="30">
        <v>1000</v>
      </c>
      <c r="G3505" s="30">
        <f t="shared" si="258"/>
        <v>1200</v>
      </c>
      <c r="H3505" s="30">
        <f t="shared" si="259"/>
        <v>1800</v>
      </c>
      <c r="I3505" s="212"/>
      <c r="J3505" s="212"/>
      <c r="K3505" s="212"/>
    </row>
    <row r="3506" spans="1:67" ht="31">
      <c r="A3506" s="36">
        <v>3271</v>
      </c>
      <c r="B3506" s="28" t="s">
        <v>6019</v>
      </c>
      <c r="C3506" s="29" t="s">
        <v>6020</v>
      </c>
      <c r="D3506" s="28" t="s">
        <v>271</v>
      </c>
      <c r="E3506" s="30">
        <v>1</v>
      </c>
      <c r="F3506" s="30">
        <v>1200</v>
      </c>
      <c r="G3506" s="30">
        <f t="shared" si="258"/>
        <v>1400</v>
      </c>
      <c r="H3506" s="30">
        <f t="shared" si="259"/>
        <v>2200</v>
      </c>
      <c r="I3506" s="212"/>
      <c r="J3506" s="212"/>
      <c r="K3506" s="212"/>
    </row>
    <row r="3507" spans="1:67" ht="31">
      <c r="A3507" s="36">
        <v>3272</v>
      </c>
      <c r="B3507" s="28" t="s">
        <v>6021</v>
      </c>
      <c r="C3507" s="29" t="s">
        <v>6022</v>
      </c>
      <c r="D3507" s="28" t="s">
        <v>271</v>
      </c>
      <c r="E3507" s="30">
        <v>1</v>
      </c>
      <c r="F3507" s="30">
        <v>900</v>
      </c>
      <c r="G3507" s="30">
        <f t="shared" si="258"/>
        <v>1100</v>
      </c>
      <c r="H3507" s="30">
        <f t="shared" si="259"/>
        <v>1600</v>
      </c>
      <c r="I3507" s="212"/>
      <c r="J3507" s="212"/>
      <c r="K3507" s="212"/>
    </row>
    <row r="3508" spans="1:67" ht="31">
      <c r="A3508" s="36">
        <v>3273</v>
      </c>
      <c r="B3508" s="28" t="s">
        <v>5011</v>
      </c>
      <c r="C3508" s="29" t="s">
        <v>6023</v>
      </c>
      <c r="D3508" s="28" t="s">
        <v>271</v>
      </c>
      <c r="E3508" s="30">
        <v>1</v>
      </c>
      <c r="F3508" s="30">
        <v>810</v>
      </c>
      <c r="G3508" s="30">
        <f t="shared" si="258"/>
        <v>1000</v>
      </c>
      <c r="H3508" s="30">
        <f t="shared" si="259"/>
        <v>1500</v>
      </c>
      <c r="I3508" s="212"/>
      <c r="J3508" s="212"/>
      <c r="K3508" s="212"/>
    </row>
    <row r="3509" spans="1:67" ht="31">
      <c r="A3509" s="36">
        <v>3274</v>
      </c>
      <c r="B3509" s="28" t="s">
        <v>6024</v>
      </c>
      <c r="C3509" s="29" t="s">
        <v>6025</v>
      </c>
      <c r="D3509" s="28" t="s">
        <v>271</v>
      </c>
      <c r="E3509" s="30">
        <v>1</v>
      </c>
      <c r="F3509" s="30">
        <v>900</v>
      </c>
      <c r="G3509" s="30">
        <f t="shared" si="258"/>
        <v>1100</v>
      </c>
      <c r="H3509" s="30">
        <f t="shared" si="259"/>
        <v>1600</v>
      </c>
      <c r="I3509" s="212"/>
      <c r="J3509" s="212"/>
      <c r="K3509" s="212"/>
    </row>
    <row r="3510" spans="1:67">
      <c r="A3510" s="36">
        <v>3275</v>
      </c>
      <c r="B3510" s="28" t="s">
        <v>6026</v>
      </c>
      <c r="C3510" s="29" t="s">
        <v>6027</v>
      </c>
      <c r="D3510" s="28" t="s">
        <v>271</v>
      </c>
      <c r="E3510" s="30">
        <v>1</v>
      </c>
      <c r="F3510" s="30">
        <v>750</v>
      </c>
      <c r="G3510" s="30">
        <f t="shared" si="258"/>
        <v>900</v>
      </c>
      <c r="H3510" s="30">
        <f t="shared" si="259"/>
        <v>1400</v>
      </c>
      <c r="I3510" s="212"/>
      <c r="J3510" s="212"/>
      <c r="K3510" s="212"/>
    </row>
    <row r="3511" spans="1:67">
      <c r="A3511" s="36">
        <v>3276</v>
      </c>
      <c r="B3511" s="28" t="s">
        <v>6064</v>
      </c>
      <c r="C3511" s="29" t="s">
        <v>6028</v>
      </c>
      <c r="D3511" s="28" t="s">
        <v>271</v>
      </c>
      <c r="E3511" s="30">
        <v>1</v>
      </c>
      <c r="F3511" s="30">
        <v>560</v>
      </c>
      <c r="G3511" s="30">
        <f t="shared" si="258"/>
        <v>700</v>
      </c>
      <c r="H3511" s="30">
        <f t="shared" si="259"/>
        <v>1000</v>
      </c>
      <c r="I3511" s="212"/>
      <c r="J3511" s="212"/>
      <c r="K3511" s="212"/>
    </row>
    <row r="3512" spans="1:67" ht="31">
      <c r="A3512" s="36">
        <v>3277</v>
      </c>
      <c r="B3512" s="28" t="s">
        <v>6065</v>
      </c>
      <c r="C3512" s="29" t="s">
        <v>6029</v>
      </c>
      <c r="D3512" s="28" t="s">
        <v>271</v>
      </c>
      <c r="E3512" s="30">
        <v>1</v>
      </c>
      <c r="F3512" s="30">
        <v>4200</v>
      </c>
      <c r="G3512" s="30">
        <f t="shared" si="258"/>
        <v>5000</v>
      </c>
      <c r="H3512" s="30">
        <f t="shared" si="259"/>
        <v>7600</v>
      </c>
      <c r="I3512" s="212"/>
      <c r="J3512" s="212"/>
      <c r="K3512" s="212"/>
    </row>
    <row r="3513" spans="1:67">
      <c r="A3513" s="36">
        <v>3278</v>
      </c>
      <c r="B3513" s="28" t="s">
        <v>5019</v>
      </c>
      <c r="C3513" s="29" t="s">
        <v>6030</v>
      </c>
      <c r="D3513" s="28" t="s">
        <v>271</v>
      </c>
      <c r="E3513" s="30">
        <v>1</v>
      </c>
      <c r="F3513" s="30">
        <v>600</v>
      </c>
      <c r="G3513" s="30">
        <f t="shared" si="258"/>
        <v>700</v>
      </c>
      <c r="H3513" s="30">
        <f t="shared" si="259"/>
        <v>1100</v>
      </c>
      <c r="I3513" s="212"/>
      <c r="J3513" s="212"/>
      <c r="K3513" s="212"/>
    </row>
    <row r="3514" spans="1:67">
      <c r="A3514" s="36">
        <v>3279</v>
      </c>
      <c r="B3514" s="28" t="s">
        <v>5020</v>
      </c>
      <c r="C3514" s="29" t="s">
        <v>5021</v>
      </c>
      <c r="D3514" s="28" t="s">
        <v>271</v>
      </c>
      <c r="E3514" s="30">
        <v>1</v>
      </c>
      <c r="F3514" s="30">
        <v>1900</v>
      </c>
      <c r="G3514" s="30">
        <f t="shared" si="258"/>
        <v>2300</v>
      </c>
      <c r="H3514" s="30">
        <f t="shared" si="259"/>
        <v>3400</v>
      </c>
      <c r="I3514" s="212"/>
      <c r="J3514" s="212"/>
      <c r="K3514" s="212"/>
    </row>
    <row r="3515" spans="1:67" ht="46.5">
      <c r="A3515" s="36">
        <v>3280</v>
      </c>
      <c r="B3515" s="28" t="s">
        <v>6066</v>
      </c>
      <c r="C3515" s="29" t="s">
        <v>6031</v>
      </c>
      <c r="D3515" s="28" t="s">
        <v>271</v>
      </c>
      <c r="E3515" s="30">
        <v>1</v>
      </c>
      <c r="F3515" s="30">
        <v>50400</v>
      </c>
      <c r="G3515" s="30">
        <f t="shared" si="258"/>
        <v>60500</v>
      </c>
      <c r="H3515" s="30">
        <f t="shared" si="259"/>
        <v>90700</v>
      </c>
      <c r="I3515" s="212"/>
      <c r="J3515" s="212"/>
      <c r="K3515" s="212"/>
    </row>
    <row r="3516" spans="1:67" s="9" customFormat="1" ht="30">
      <c r="A3516" s="46"/>
      <c r="B3516" s="46"/>
      <c r="C3516" s="47" t="s">
        <v>6032</v>
      </c>
      <c r="D3516" s="46"/>
      <c r="E3516" s="48"/>
      <c r="F3516" s="48"/>
      <c r="G3516" s="89"/>
      <c r="H3516" s="89"/>
      <c r="I3516" s="212"/>
      <c r="J3516" s="212"/>
      <c r="K3516" s="212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</row>
    <row r="3517" spans="1:67" s="9" customFormat="1" ht="210">
      <c r="A3517" s="46">
        <v>3281</v>
      </c>
      <c r="B3517" s="46" t="s">
        <v>6050</v>
      </c>
      <c r="C3517" s="47" t="s">
        <v>6033</v>
      </c>
      <c r="D3517" s="46" t="s">
        <v>530</v>
      </c>
      <c r="E3517" s="48">
        <v>1</v>
      </c>
      <c r="F3517" s="48">
        <f>SUM(F3518:F3528)</f>
        <v>16260</v>
      </c>
      <c r="G3517" s="89">
        <f>SUM(G3518:G3528)</f>
        <v>19500</v>
      </c>
      <c r="H3517" s="89">
        <f>SUM(H3518:H3528)</f>
        <v>29400</v>
      </c>
      <c r="I3517" s="212"/>
      <c r="J3517" s="212"/>
      <c r="K3517" s="212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</row>
    <row r="3518" spans="1:67" s="14" customFormat="1" outlineLevel="1">
      <c r="A3518" s="28"/>
      <c r="B3518" s="28" t="s">
        <v>4991</v>
      </c>
      <c r="C3518" s="29" t="s">
        <v>4992</v>
      </c>
      <c r="D3518" s="28" t="s">
        <v>271</v>
      </c>
      <c r="E3518" s="30">
        <v>1</v>
      </c>
      <c r="F3518" s="30">
        <v>1150</v>
      </c>
      <c r="G3518" s="30">
        <f>ROUND(F3518*1.2,-2)</f>
        <v>1400</v>
      </c>
      <c r="H3518" s="30">
        <f t="shared" ref="H3518:H3528" si="260">ROUND(F3518*1.8,-2)</f>
        <v>2100</v>
      </c>
      <c r="I3518" s="212"/>
      <c r="J3518" s="212"/>
      <c r="K3518" s="212"/>
    </row>
    <row r="3519" spans="1:67" s="14" customFormat="1" ht="31" outlineLevel="1">
      <c r="A3519" s="28"/>
      <c r="B3519" s="28" t="s">
        <v>4998</v>
      </c>
      <c r="C3519" s="29" t="s">
        <v>4999</v>
      </c>
      <c r="D3519" s="28" t="s">
        <v>271</v>
      </c>
      <c r="E3519" s="30">
        <v>1</v>
      </c>
      <c r="F3519" s="30">
        <v>1200</v>
      </c>
      <c r="G3519" s="30">
        <f t="shared" ref="G3519:G3528" si="261">ROUND(F3519*1.2,-2)</f>
        <v>1400</v>
      </c>
      <c r="H3519" s="30">
        <f t="shared" si="260"/>
        <v>2200</v>
      </c>
      <c r="I3519" s="212"/>
      <c r="J3519" s="212"/>
      <c r="K3519" s="212"/>
    </row>
    <row r="3520" spans="1:67" s="17" customFormat="1" outlineLevel="1">
      <c r="A3520" s="49"/>
      <c r="B3520" s="49" t="s">
        <v>5012</v>
      </c>
      <c r="C3520" s="50" t="s">
        <v>6015</v>
      </c>
      <c r="D3520" s="49" t="s">
        <v>271</v>
      </c>
      <c r="E3520" s="51">
        <v>1</v>
      </c>
      <c r="F3520" s="30">
        <v>1600</v>
      </c>
      <c r="G3520" s="51">
        <f t="shared" si="261"/>
        <v>1900</v>
      </c>
      <c r="H3520" s="51">
        <f t="shared" si="260"/>
        <v>2900</v>
      </c>
      <c r="I3520" s="212"/>
      <c r="J3520" s="212"/>
      <c r="K3520" s="212"/>
    </row>
    <row r="3521" spans="1:67" s="14" customFormat="1" ht="31" outlineLevel="1">
      <c r="A3521" s="28"/>
      <c r="B3521" s="28" t="s">
        <v>5016</v>
      </c>
      <c r="C3521" s="29" t="s">
        <v>6034</v>
      </c>
      <c r="D3521" s="28" t="s">
        <v>271</v>
      </c>
      <c r="E3521" s="30">
        <v>1</v>
      </c>
      <c r="F3521" s="30">
        <v>1700</v>
      </c>
      <c r="G3521" s="30">
        <f t="shared" si="261"/>
        <v>2000</v>
      </c>
      <c r="H3521" s="30">
        <f t="shared" si="260"/>
        <v>3100</v>
      </c>
      <c r="I3521" s="212"/>
      <c r="J3521" s="212"/>
      <c r="K3521" s="212"/>
    </row>
    <row r="3522" spans="1:67" s="14" customFormat="1" ht="46.5" outlineLevel="1">
      <c r="A3522" s="28"/>
      <c r="B3522" s="28" t="s">
        <v>5018</v>
      </c>
      <c r="C3522" s="29" t="s">
        <v>6035</v>
      </c>
      <c r="D3522" s="28" t="s">
        <v>271</v>
      </c>
      <c r="E3522" s="30">
        <v>1</v>
      </c>
      <c r="F3522" s="30">
        <v>3350</v>
      </c>
      <c r="G3522" s="30">
        <f t="shared" si="261"/>
        <v>4000</v>
      </c>
      <c r="H3522" s="30">
        <f t="shared" si="260"/>
        <v>6000</v>
      </c>
      <c r="I3522" s="212"/>
      <c r="J3522" s="212"/>
      <c r="K3522" s="212"/>
    </row>
    <row r="3523" spans="1:67" s="14" customFormat="1" ht="31" outlineLevel="1">
      <c r="A3523" s="28"/>
      <c r="B3523" s="28" t="s">
        <v>5014</v>
      </c>
      <c r="C3523" s="29" t="s">
        <v>6012</v>
      </c>
      <c r="D3523" s="28" t="s">
        <v>51</v>
      </c>
      <c r="E3523" s="30">
        <v>1</v>
      </c>
      <c r="F3523" s="30">
        <v>260</v>
      </c>
      <c r="G3523" s="30">
        <f t="shared" si="261"/>
        <v>300</v>
      </c>
      <c r="H3523" s="30">
        <f t="shared" si="260"/>
        <v>500</v>
      </c>
      <c r="I3523" s="212"/>
      <c r="J3523" s="212"/>
      <c r="K3523" s="212"/>
    </row>
    <row r="3524" spans="1:67" s="14" customFormat="1" outlineLevel="1">
      <c r="A3524" s="28"/>
      <c r="B3524" s="28" t="s">
        <v>5015</v>
      </c>
      <c r="C3524" s="29" t="s">
        <v>6011</v>
      </c>
      <c r="D3524" s="28" t="s">
        <v>51</v>
      </c>
      <c r="E3524" s="30">
        <v>1</v>
      </c>
      <c r="F3524" s="30">
        <v>650</v>
      </c>
      <c r="G3524" s="30">
        <f t="shared" si="261"/>
        <v>800</v>
      </c>
      <c r="H3524" s="30">
        <f t="shared" si="260"/>
        <v>1200</v>
      </c>
      <c r="I3524" s="212"/>
      <c r="J3524" s="212"/>
      <c r="K3524" s="212"/>
    </row>
    <row r="3525" spans="1:67" s="14" customFormat="1" outlineLevel="1">
      <c r="A3525" s="28"/>
      <c r="B3525" s="28" t="s">
        <v>825</v>
      </c>
      <c r="C3525" s="29" t="s">
        <v>6010</v>
      </c>
      <c r="D3525" s="28" t="s">
        <v>51</v>
      </c>
      <c r="E3525" s="30">
        <v>1</v>
      </c>
      <c r="F3525" s="30">
        <v>400</v>
      </c>
      <c r="G3525" s="30">
        <f t="shared" si="261"/>
        <v>500</v>
      </c>
      <c r="H3525" s="30">
        <f t="shared" si="260"/>
        <v>700</v>
      </c>
      <c r="I3525" s="212"/>
      <c r="J3525" s="212"/>
      <c r="K3525" s="212"/>
    </row>
    <row r="3526" spans="1:67" s="14" customFormat="1" outlineLevel="1">
      <c r="A3526" s="28"/>
      <c r="B3526" s="28" t="s">
        <v>5013</v>
      </c>
      <c r="C3526" s="29" t="s">
        <v>6016</v>
      </c>
      <c r="D3526" s="28" t="s">
        <v>271</v>
      </c>
      <c r="E3526" s="30">
        <v>1</v>
      </c>
      <c r="F3526" s="30">
        <v>1000</v>
      </c>
      <c r="G3526" s="30">
        <f t="shared" si="261"/>
        <v>1200</v>
      </c>
      <c r="H3526" s="30">
        <f t="shared" si="260"/>
        <v>1800</v>
      </c>
      <c r="I3526" s="212"/>
      <c r="J3526" s="212"/>
      <c r="K3526" s="212"/>
    </row>
    <row r="3527" spans="1:67" s="14" customFormat="1" outlineLevel="1">
      <c r="A3527" s="28"/>
      <c r="B3527" s="28" t="s">
        <v>5010</v>
      </c>
      <c r="C3527" s="29" t="s">
        <v>5996</v>
      </c>
      <c r="D3527" s="28" t="s">
        <v>271</v>
      </c>
      <c r="E3527" s="30">
        <v>1</v>
      </c>
      <c r="F3527" s="30">
        <v>1650</v>
      </c>
      <c r="G3527" s="30">
        <f t="shared" si="261"/>
        <v>2000</v>
      </c>
      <c r="H3527" s="30">
        <f t="shared" si="260"/>
        <v>3000</v>
      </c>
      <c r="I3527" s="212"/>
      <c r="J3527" s="212"/>
      <c r="K3527" s="212"/>
    </row>
    <row r="3528" spans="1:67" s="14" customFormat="1" outlineLevel="1">
      <c r="A3528" s="28"/>
      <c r="B3528" s="28" t="s">
        <v>5008</v>
      </c>
      <c r="C3528" s="29" t="s">
        <v>6000</v>
      </c>
      <c r="D3528" s="28" t="s">
        <v>271</v>
      </c>
      <c r="E3528" s="30">
        <v>1</v>
      </c>
      <c r="F3528" s="30">
        <v>3300</v>
      </c>
      <c r="G3528" s="30">
        <f t="shared" si="261"/>
        <v>4000</v>
      </c>
      <c r="H3528" s="30">
        <f t="shared" si="260"/>
        <v>5900</v>
      </c>
      <c r="I3528" s="212"/>
      <c r="J3528" s="212"/>
      <c r="K3528" s="212"/>
    </row>
    <row r="3529" spans="1:67" s="9" customFormat="1" ht="120">
      <c r="A3529" s="46">
        <v>3282</v>
      </c>
      <c r="B3529" s="46" t="s">
        <v>6051</v>
      </c>
      <c r="C3529" s="47" t="s">
        <v>6036</v>
      </c>
      <c r="D3529" s="46" t="s">
        <v>530</v>
      </c>
      <c r="E3529" s="48">
        <v>1</v>
      </c>
      <c r="F3529" s="48">
        <f>SUM(F3530:F3539)</f>
        <v>14560</v>
      </c>
      <c r="G3529" s="89">
        <f>SUM(G3530:G3539)</f>
        <v>17500</v>
      </c>
      <c r="H3529" s="89">
        <f>SUM(H3530:H3539)</f>
        <v>26300</v>
      </c>
      <c r="I3529" s="212"/>
      <c r="J3529" s="212"/>
      <c r="K3529" s="212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</row>
    <row r="3530" spans="1:67" s="18" customFormat="1" outlineLevel="1">
      <c r="A3530" s="28"/>
      <c r="B3530" s="28" t="s">
        <v>4991</v>
      </c>
      <c r="C3530" s="29" t="s">
        <v>4992</v>
      </c>
      <c r="D3530" s="30" t="s">
        <v>271</v>
      </c>
      <c r="E3530" s="30">
        <v>1</v>
      </c>
      <c r="F3530" s="30">
        <v>1150</v>
      </c>
      <c r="G3530" s="30">
        <f>ROUND(F3530*1.2,-2)</f>
        <v>1400</v>
      </c>
      <c r="H3530" s="30">
        <f>ROUND(F3530*1.8,-2)</f>
        <v>2100</v>
      </c>
      <c r="I3530" s="212"/>
      <c r="J3530" s="212"/>
      <c r="K3530" s="212"/>
    </row>
    <row r="3531" spans="1:67" s="19" customFormat="1" ht="31" outlineLevel="1">
      <c r="A3531" s="28"/>
      <c r="B3531" s="28" t="s">
        <v>4998</v>
      </c>
      <c r="C3531" s="29" t="s">
        <v>4999</v>
      </c>
      <c r="D3531" s="30" t="s">
        <v>271</v>
      </c>
      <c r="E3531" s="30">
        <v>1</v>
      </c>
      <c r="F3531" s="30">
        <v>1200</v>
      </c>
      <c r="G3531" s="30">
        <f>ROUND(F3531*1.2,-2)</f>
        <v>1400</v>
      </c>
      <c r="H3531" s="30">
        <f>ROUND(F3531*1.8,-2)</f>
        <v>2200</v>
      </c>
      <c r="I3531" s="212"/>
      <c r="J3531" s="212"/>
      <c r="K3531" s="212"/>
    </row>
    <row r="3532" spans="1:67" s="19" customFormat="1" outlineLevel="1">
      <c r="A3532" s="28"/>
      <c r="B3532" s="28" t="s">
        <v>5012</v>
      </c>
      <c r="C3532" s="50" t="s">
        <v>6015</v>
      </c>
      <c r="D3532" s="30" t="s">
        <v>271</v>
      </c>
      <c r="E3532" s="30">
        <v>1</v>
      </c>
      <c r="F3532" s="30">
        <v>1600</v>
      </c>
      <c r="G3532" s="30">
        <f t="shared" ref="G3532:G3539" si="262">ROUND(F3532*1.2,-2)</f>
        <v>1900</v>
      </c>
      <c r="H3532" s="30">
        <f t="shared" ref="H3532:H3539" si="263">ROUND(F3532*1.8,-2)</f>
        <v>2900</v>
      </c>
      <c r="I3532" s="212"/>
      <c r="J3532" s="212"/>
      <c r="K3532" s="212"/>
    </row>
    <row r="3533" spans="1:67" s="19" customFormat="1" ht="46.5" outlineLevel="1">
      <c r="A3533" s="28"/>
      <c r="B3533" s="28" t="s">
        <v>5018</v>
      </c>
      <c r="C3533" s="29" t="s">
        <v>6035</v>
      </c>
      <c r="D3533" s="30" t="s">
        <v>271</v>
      </c>
      <c r="E3533" s="30">
        <v>1</v>
      </c>
      <c r="F3533" s="30">
        <v>3350</v>
      </c>
      <c r="G3533" s="30">
        <f t="shared" si="262"/>
        <v>4000</v>
      </c>
      <c r="H3533" s="30">
        <f t="shared" si="263"/>
        <v>6000</v>
      </c>
      <c r="I3533" s="212"/>
      <c r="J3533" s="212"/>
      <c r="K3533" s="212"/>
    </row>
    <row r="3534" spans="1:67" s="19" customFormat="1" outlineLevel="1">
      <c r="A3534" s="28"/>
      <c r="B3534" s="28" t="s">
        <v>5013</v>
      </c>
      <c r="C3534" s="29" t="s">
        <v>6016</v>
      </c>
      <c r="D3534" s="30" t="s">
        <v>271</v>
      </c>
      <c r="E3534" s="30">
        <v>1</v>
      </c>
      <c r="F3534" s="30">
        <v>1000</v>
      </c>
      <c r="G3534" s="30">
        <f t="shared" si="262"/>
        <v>1200</v>
      </c>
      <c r="H3534" s="30">
        <f t="shared" si="263"/>
        <v>1800</v>
      </c>
      <c r="I3534" s="212"/>
      <c r="J3534" s="212"/>
      <c r="K3534" s="212"/>
    </row>
    <row r="3535" spans="1:67" s="19" customFormat="1" ht="31" outlineLevel="1">
      <c r="A3535" s="28"/>
      <c r="B3535" s="28" t="s">
        <v>5014</v>
      </c>
      <c r="C3535" s="29" t="s">
        <v>6012</v>
      </c>
      <c r="D3535" s="28" t="s">
        <v>51</v>
      </c>
      <c r="E3535" s="30">
        <v>1</v>
      </c>
      <c r="F3535" s="30">
        <v>260</v>
      </c>
      <c r="G3535" s="30">
        <f t="shared" si="262"/>
        <v>300</v>
      </c>
      <c r="H3535" s="30">
        <f t="shared" si="263"/>
        <v>500</v>
      </c>
      <c r="I3535" s="212"/>
      <c r="J3535" s="212"/>
      <c r="K3535" s="212"/>
    </row>
    <row r="3536" spans="1:67" s="19" customFormat="1" outlineLevel="1">
      <c r="A3536" s="28"/>
      <c r="B3536" s="28" t="s">
        <v>5015</v>
      </c>
      <c r="C3536" s="29" t="s">
        <v>6011</v>
      </c>
      <c r="D3536" s="28" t="s">
        <v>51</v>
      </c>
      <c r="E3536" s="30">
        <v>1</v>
      </c>
      <c r="F3536" s="30">
        <v>650</v>
      </c>
      <c r="G3536" s="30">
        <f t="shared" si="262"/>
        <v>800</v>
      </c>
      <c r="H3536" s="30">
        <f t="shared" si="263"/>
        <v>1200</v>
      </c>
      <c r="I3536" s="212"/>
      <c r="J3536" s="212"/>
      <c r="K3536" s="212"/>
    </row>
    <row r="3537" spans="1:67" s="19" customFormat="1" outlineLevel="1">
      <c r="A3537" s="28"/>
      <c r="B3537" s="28" t="s">
        <v>825</v>
      </c>
      <c r="C3537" s="29" t="s">
        <v>6010</v>
      </c>
      <c r="D3537" s="28" t="s">
        <v>51</v>
      </c>
      <c r="E3537" s="30">
        <v>1</v>
      </c>
      <c r="F3537" s="30">
        <v>400</v>
      </c>
      <c r="G3537" s="30">
        <f t="shared" si="262"/>
        <v>500</v>
      </c>
      <c r="H3537" s="30">
        <f t="shared" si="263"/>
        <v>700</v>
      </c>
      <c r="I3537" s="212"/>
      <c r="J3537" s="212"/>
      <c r="K3537" s="212"/>
    </row>
    <row r="3538" spans="1:67" s="19" customFormat="1" outlineLevel="1">
      <c r="A3538" s="28"/>
      <c r="B3538" s="28" t="s">
        <v>5010</v>
      </c>
      <c r="C3538" s="29" t="s">
        <v>5996</v>
      </c>
      <c r="D3538" s="30" t="s">
        <v>271</v>
      </c>
      <c r="E3538" s="30">
        <v>1</v>
      </c>
      <c r="F3538" s="30">
        <v>1650</v>
      </c>
      <c r="G3538" s="30">
        <f t="shared" si="262"/>
        <v>2000</v>
      </c>
      <c r="H3538" s="30">
        <f t="shared" si="263"/>
        <v>3000</v>
      </c>
      <c r="I3538" s="212"/>
      <c r="J3538" s="212"/>
      <c r="K3538" s="212"/>
    </row>
    <row r="3539" spans="1:67" s="19" customFormat="1" outlineLevel="1">
      <c r="A3539" s="28"/>
      <c r="B3539" s="28" t="s">
        <v>5008</v>
      </c>
      <c r="C3539" s="29" t="s">
        <v>6000</v>
      </c>
      <c r="D3539" s="30" t="s">
        <v>271</v>
      </c>
      <c r="E3539" s="30">
        <v>1</v>
      </c>
      <c r="F3539" s="30">
        <v>3300</v>
      </c>
      <c r="G3539" s="30">
        <f t="shared" si="262"/>
        <v>4000</v>
      </c>
      <c r="H3539" s="30">
        <f t="shared" si="263"/>
        <v>5900</v>
      </c>
      <c r="I3539" s="212"/>
      <c r="J3539" s="212"/>
      <c r="K3539" s="212"/>
    </row>
    <row r="3540" spans="1:67" s="9" customFormat="1" ht="45">
      <c r="A3540" s="46">
        <v>3283</v>
      </c>
      <c r="B3540" s="46" t="s">
        <v>6052</v>
      </c>
      <c r="C3540" s="47" t="s">
        <v>6037</v>
      </c>
      <c r="D3540" s="46" t="s">
        <v>530</v>
      </c>
      <c r="E3540" s="48">
        <v>1</v>
      </c>
      <c r="F3540" s="48">
        <f>SUM(F3541:F3547)</f>
        <v>11310</v>
      </c>
      <c r="G3540" s="90">
        <f>SUM(G3541:G3547)</f>
        <v>13600</v>
      </c>
      <c r="H3540" s="90">
        <f>SUM(H3541:H3547)</f>
        <v>20400</v>
      </c>
      <c r="I3540" s="212"/>
      <c r="J3540" s="212"/>
      <c r="K3540" s="212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</row>
    <row r="3541" spans="1:67" s="19" customFormat="1" outlineLevel="1">
      <c r="A3541" s="28"/>
      <c r="B3541" s="28" t="s">
        <v>4991</v>
      </c>
      <c r="C3541" s="29" t="s">
        <v>4992</v>
      </c>
      <c r="D3541" s="30" t="s">
        <v>271</v>
      </c>
      <c r="E3541" s="30">
        <v>1</v>
      </c>
      <c r="F3541" s="30">
        <v>1150</v>
      </c>
      <c r="G3541" s="30">
        <f t="shared" ref="G3541:G3547" si="264">ROUND(F3541*1.2,-2)</f>
        <v>1400</v>
      </c>
      <c r="H3541" s="30">
        <f t="shared" ref="H3541:H3547" si="265">ROUND(F3541*1.8,-2)</f>
        <v>2100</v>
      </c>
      <c r="I3541" s="212"/>
      <c r="J3541" s="212"/>
      <c r="K3541" s="212"/>
    </row>
    <row r="3542" spans="1:67" s="19" customFormat="1" outlineLevel="1">
      <c r="A3542" s="28"/>
      <c r="B3542" s="28" t="s">
        <v>5012</v>
      </c>
      <c r="C3542" s="50" t="s">
        <v>6015</v>
      </c>
      <c r="D3542" s="30" t="s">
        <v>271</v>
      </c>
      <c r="E3542" s="30">
        <v>1</v>
      </c>
      <c r="F3542" s="30">
        <v>1600</v>
      </c>
      <c r="G3542" s="30">
        <f t="shared" si="264"/>
        <v>1900</v>
      </c>
      <c r="H3542" s="30">
        <f t="shared" si="265"/>
        <v>2900</v>
      </c>
      <c r="I3542" s="212"/>
      <c r="J3542" s="212"/>
      <c r="K3542" s="212"/>
    </row>
    <row r="3543" spans="1:67" s="19" customFormat="1" ht="46.5" outlineLevel="1">
      <c r="A3543" s="28"/>
      <c r="B3543" s="28" t="s">
        <v>5018</v>
      </c>
      <c r="C3543" s="29" t="s">
        <v>6035</v>
      </c>
      <c r="D3543" s="30" t="s">
        <v>271</v>
      </c>
      <c r="E3543" s="30">
        <v>1</v>
      </c>
      <c r="F3543" s="30">
        <v>3350</v>
      </c>
      <c r="G3543" s="30">
        <f t="shared" si="264"/>
        <v>4000</v>
      </c>
      <c r="H3543" s="30">
        <f t="shared" si="265"/>
        <v>6000</v>
      </c>
      <c r="I3543" s="212"/>
      <c r="J3543" s="212"/>
      <c r="K3543" s="212"/>
    </row>
    <row r="3544" spans="1:67" s="19" customFormat="1" outlineLevel="1">
      <c r="A3544" s="28"/>
      <c r="B3544" s="28" t="s">
        <v>5013</v>
      </c>
      <c r="C3544" s="29" t="s">
        <v>6016</v>
      </c>
      <c r="D3544" s="30" t="s">
        <v>271</v>
      </c>
      <c r="E3544" s="30">
        <v>1</v>
      </c>
      <c r="F3544" s="30">
        <v>1000</v>
      </c>
      <c r="G3544" s="30">
        <f t="shared" si="264"/>
        <v>1200</v>
      </c>
      <c r="H3544" s="30">
        <f t="shared" si="265"/>
        <v>1800</v>
      </c>
      <c r="I3544" s="212"/>
      <c r="J3544" s="212"/>
      <c r="K3544" s="212"/>
    </row>
    <row r="3545" spans="1:67" s="19" customFormat="1" ht="31" outlineLevel="1">
      <c r="A3545" s="28"/>
      <c r="B3545" s="28" t="s">
        <v>5014</v>
      </c>
      <c r="C3545" s="29" t="s">
        <v>6012</v>
      </c>
      <c r="D3545" s="28" t="s">
        <v>51</v>
      </c>
      <c r="E3545" s="30">
        <v>1</v>
      </c>
      <c r="F3545" s="30">
        <v>260</v>
      </c>
      <c r="G3545" s="30">
        <f t="shared" si="264"/>
        <v>300</v>
      </c>
      <c r="H3545" s="30">
        <f t="shared" si="265"/>
        <v>500</v>
      </c>
      <c r="I3545" s="212"/>
      <c r="J3545" s="212"/>
      <c r="K3545" s="212"/>
    </row>
    <row r="3546" spans="1:67" s="19" customFormat="1" outlineLevel="1">
      <c r="A3546" s="28"/>
      <c r="B3546" s="28" t="s">
        <v>5015</v>
      </c>
      <c r="C3546" s="29" t="s">
        <v>6011</v>
      </c>
      <c r="D3546" s="28" t="s">
        <v>51</v>
      </c>
      <c r="E3546" s="30">
        <v>1</v>
      </c>
      <c r="F3546" s="30">
        <v>650</v>
      </c>
      <c r="G3546" s="30">
        <f t="shared" si="264"/>
        <v>800</v>
      </c>
      <c r="H3546" s="30">
        <f t="shared" si="265"/>
        <v>1200</v>
      </c>
      <c r="I3546" s="212"/>
      <c r="J3546" s="212"/>
      <c r="K3546" s="212"/>
    </row>
    <row r="3547" spans="1:67" s="19" customFormat="1" outlineLevel="1">
      <c r="A3547" s="28"/>
      <c r="B3547" s="28" t="s">
        <v>5008</v>
      </c>
      <c r="C3547" s="29" t="s">
        <v>6000</v>
      </c>
      <c r="D3547" s="30" t="s">
        <v>271</v>
      </c>
      <c r="E3547" s="30">
        <v>1</v>
      </c>
      <c r="F3547" s="30">
        <v>3300</v>
      </c>
      <c r="G3547" s="30">
        <f t="shared" si="264"/>
        <v>4000</v>
      </c>
      <c r="H3547" s="30">
        <f t="shared" si="265"/>
        <v>5900</v>
      </c>
      <c r="I3547" s="212"/>
      <c r="J3547" s="212"/>
      <c r="K3547" s="212"/>
    </row>
    <row r="3548" spans="1:67" s="9" customFormat="1" ht="135">
      <c r="A3548" s="46">
        <v>3284</v>
      </c>
      <c r="B3548" s="46" t="s">
        <v>6053</v>
      </c>
      <c r="C3548" s="47" t="s">
        <v>6038</v>
      </c>
      <c r="D3548" s="46" t="s">
        <v>530</v>
      </c>
      <c r="E3548" s="48">
        <v>1</v>
      </c>
      <c r="F3548" s="48">
        <f>SUM(F3549:F3550)</f>
        <v>4450</v>
      </c>
      <c r="G3548" s="90">
        <f>SUM(G3549:G3550)</f>
        <v>5400</v>
      </c>
      <c r="H3548" s="90">
        <f>SUM(H3549:H3550)</f>
        <v>8000</v>
      </c>
      <c r="I3548" s="212"/>
      <c r="J3548" s="212"/>
      <c r="K3548" s="212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</row>
    <row r="3549" spans="1:67" s="14" customFormat="1" outlineLevel="1">
      <c r="A3549" s="28"/>
      <c r="B3549" s="28" t="s">
        <v>4991</v>
      </c>
      <c r="C3549" s="29" t="s">
        <v>4992</v>
      </c>
      <c r="D3549" s="28" t="s">
        <v>271</v>
      </c>
      <c r="E3549" s="30">
        <v>1</v>
      </c>
      <c r="F3549" s="30">
        <v>1150</v>
      </c>
      <c r="G3549" s="30">
        <f>ROUND(F3549*1.2,-2)</f>
        <v>1400</v>
      </c>
      <c r="H3549" s="30">
        <f>ROUND(F3549*1.8,-2)</f>
        <v>2100</v>
      </c>
      <c r="I3549" s="212"/>
      <c r="J3549" s="212"/>
      <c r="K3549" s="212"/>
    </row>
    <row r="3550" spans="1:67" s="14" customFormat="1" outlineLevel="1">
      <c r="A3550" s="28"/>
      <c r="B3550" s="28" t="s">
        <v>5008</v>
      </c>
      <c r="C3550" s="29" t="s">
        <v>6000</v>
      </c>
      <c r="D3550" s="28" t="s">
        <v>271</v>
      </c>
      <c r="E3550" s="30">
        <v>1</v>
      </c>
      <c r="F3550" s="30">
        <v>3300</v>
      </c>
      <c r="G3550" s="30">
        <f>ROUND(F3550*1.2,-2)</f>
        <v>4000</v>
      </c>
      <c r="H3550" s="30">
        <f>ROUND(F3550*1.8,-2)</f>
        <v>5900</v>
      </c>
      <c r="I3550" s="212"/>
      <c r="J3550" s="212"/>
      <c r="K3550" s="212"/>
    </row>
    <row r="3551" spans="1:67" s="9" customFormat="1" ht="105">
      <c r="A3551" s="46">
        <v>3285</v>
      </c>
      <c r="B3551" s="46" t="s">
        <v>6054</v>
      </c>
      <c r="C3551" s="47" t="s">
        <v>6039</v>
      </c>
      <c r="D3551" s="46" t="s">
        <v>530</v>
      </c>
      <c r="E3551" s="48">
        <v>1</v>
      </c>
      <c r="F3551" s="48">
        <f>SUM(F3552:F3557)</f>
        <v>8700</v>
      </c>
      <c r="G3551" s="90">
        <f>SUM(G3552:G3557)</f>
        <v>10500</v>
      </c>
      <c r="H3551" s="90">
        <f>SUM(H3552:H3557)</f>
        <v>15600</v>
      </c>
      <c r="I3551" s="212"/>
      <c r="J3551" s="212"/>
      <c r="K3551" s="212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</row>
    <row r="3552" spans="1:67" s="14" customFormat="1" outlineLevel="1">
      <c r="A3552" s="28"/>
      <c r="B3552" s="53" t="s">
        <v>4991</v>
      </c>
      <c r="C3552" s="29" t="s">
        <v>4992</v>
      </c>
      <c r="D3552" s="28" t="s">
        <v>271</v>
      </c>
      <c r="E3552" s="53">
        <v>1</v>
      </c>
      <c r="F3552" s="30">
        <v>1150</v>
      </c>
      <c r="G3552" s="30">
        <f>ROUND(F3552*1.2,-2)</f>
        <v>1400</v>
      </c>
      <c r="H3552" s="30">
        <f>ROUND(F3552*1.8,-2)</f>
        <v>2100</v>
      </c>
      <c r="I3552" s="212"/>
      <c r="J3552" s="212"/>
      <c r="K3552" s="212"/>
    </row>
    <row r="3553" spans="1:67" s="14" customFormat="1" outlineLevel="1">
      <c r="A3553" s="28"/>
      <c r="B3553" s="53" t="s">
        <v>4029</v>
      </c>
      <c r="C3553" s="29" t="s">
        <v>4030</v>
      </c>
      <c r="D3553" s="28" t="s">
        <v>271</v>
      </c>
      <c r="E3553" s="53">
        <v>1</v>
      </c>
      <c r="F3553" s="30">
        <v>0</v>
      </c>
      <c r="G3553" s="30">
        <f>ROUND(F3553*1.2,-2)</f>
        <v>0</v>
      </c>
      <c r="H3553" s="30">
        <f>ROUND(F3553*1.8,-2)</f>
        <v>0</v>
      </c>
      <c r="I3553" s="212"/>
      <c r="J3553" s="212"/>
      <c r="K3553" s="212"/>
    </row>
    <row r="3554" spans="1:67" s="14" customFormat="1" ht="31" outlineLevel="1">
      <c r="A3554" s="28"/>
      <c r="B3554" s="53" t="s">
        <v>6063</v>
      </c>
      <c r="C3554" s="29" t="s">
        <v>6014</v>
      </c>
      <c r="D3554" s="28" t="s">
        <v>271</v>
      </c>
      <c r="E3554" s="53">
        <v>1</v>
      </c>
      <c r="F3554" s="30">
        <v>1450</v>
      </c>
      <c r="G3554" s="30">
        <f>ROUND(F3554*1.2,-2)</f>
        <v>1700</v>
      </c>
      <c r="H3554" s="30">
        <f>ROUND(F3554*1.8,-2)</f>
        <v>2600</v>
      </c>
      <c r="I3554" s="212"/>
      <c r="J3554" s="212"/>
      <c r="K3554" s="212"/>
    </row>
    <row r="3555" spans="1:67" s="14" customFormat="1" ht="31" outlineLevel="1">
      <c r="A3555" s="28"/>
      <c r="B3555" s="28" t="s">
        <v>5017</v>
      </c>
      <c r="C3555" s="29" t="s">
        <v>6013</v>
      </c>
      <c r="D3555" s="28" t="s">
        <v>271</v>
      </c>
      <c r="E3555" s="53">
        <v>1</v>
      </c>
      <c r="F3555" s="30">
        <v>2400</v>
      </c>
      <c r="G3555" s="30">
        <f>ROUND(F3555*1.2,-2)</f>
        <v>2900</v>
      </c>
      <c r="H3555" s="30">
        <f>ROUND(F3555*1.8,-2)</f>
        <v>4300</v>
      </c>
      <c r="I3555" s="212"/>
      <c r="J3555" s="212"/>
      <c r="K3555" s="212"/>
    </row>
    <row r="3556" spans="1:67" s="14" customFormat="1" outlineLevel="1">
      <c r="A3556" s="28"/>
      <c r="B3556" s="28" t="s">
        <v>825</v>
      </c>
      <c r="C3556" s="29" t="s">
        <v>6010</v>
      </c>
      <c r="D3556" s="28" t="s">
        <v>51</v>
      </c>
      <c r="E3556" s="53">
        <v>1</v>
      </c>
      <c r="F3556" s="30">
        <v>400</v>
      </c>
      <c r="G3556" s="30">
        <f>ROUND(F3556*1.2,-2)</f>
        <v>500</v>
      </c>
      <c r="H3556" s="30">
        <v>700</v>
      </c>
      <c r="I3556" s="212"/>
      <c r="J3556" s="212"/>
      <c r="K3556" s="212"/>
    </row>
    <row r="3557" spans="1:67" s="18" customFormat="1" outlineLevel="1">
      <c r="A3557" s="28"/>
      <c r="B3557" s="53" t="s">
        <v>5008</v>
      </c>
      <c r="C3557" s="29" t="s">
        <v>6000</v>
      </c>
      <c r="D3557" s="53" t="s">
        <v>271</v>
      </c>
      <c r="E3557" s="53">
        <v>1</v>
      </c>
      <c r="F3557" s="30">
        <v>3300</v>
      </c>
      <c r="G3557" s="30">
        <v>4000</v>
      </c>
      <c r="H3557" s="30">
        <v>5900</v>
      </c>
      <c r="I3557" s="212"/>
      <c r="J3557" s="212"/>
      <c r="K3557" s="212"/>
    </row>
    <row r="3558" spans="1:67" s="9" customFormat="1" ht="75">
      <c r="A3558" s="46">
        <v>3286</v>
      </c>
      <c r="B3558" s="46" t="s">
        <v>6055</v>
      </c>
      <c r="C3558" s="47" t="s">
        <v>6040</v>
      </c>
      <c r="D3558" s="46" t="s">
        <v>530</v>
      </c>
      <c r="E3558" s="48">
        <v>1</v>
      </c>
      <c r="F3558" s="48">
        <f>SUM(F3559:F3568)</f>
        <v>14410</v>
      </c>
      <c r="G3558" s="90">
        <f>SUM(G3559:G3568)</f>
        <v>17300</v>
      </c>
      <c r="H3558" s="90">
        <f>SUM(H3559:H3568)</f>
        <v>26000</v>
      </c>
      <c r="I3558" s="212"/>
      <c r="J3558" s="212"/>
      <c r="K3558" s="212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</row>
    <row r="3559" spans="1:67" s="14" customFormat="1" outlineLevel="1">
      <c r="A3559" s="28"/>
      <c r="B3559" s="28" t="s">
        <v>5010</v>
      </c>
      <c r="C3559" s="29" t="s">
        <v>5996</v>
      </c>
      <c r="D3559" s="30" t="s">
        <v>271</v>
      </c>
      <c r="E3559" s="30">
        <v>1</v>
      </c>
      <c r="F3559" s="30">
        <v>1650</v>
      </c>
      <c r="G3559" s="30">
        <f>ROUND(F3559*1.2,-2)</f>
        <v>2000</v>
      </c>
      <c r="H3559" s="30">
        <f>ROUND(F3559*1.8,-2)</f>
        <v>3000</v>
      </c>
      <c r="I3559" s="212"/>
      <c r="J3559" s="212"/>
      <c r="K3559" s="212"/>
    </row>
    <row r="3560" spans="1:67" s="14" customFormat="1" outlineLevel="1">
      <c r="A3560" s="28"/>
      <c r="B3560" s="28" t="s">
        <v>5008</v>
      </c>
      <c r="C3560" s="29" t="s">
        <v>6000</v>
      </c>
      <c r="D3560" s="30" t="s">
        <v>271</v>
      </c>
      <c r="E3560" s="30">
        <v>1</v>
      </c>
      <c r="F3560" s="30">
        <v>3300</v>
      </c>
      <c r="G3560" s="30">
        <f>ROUND(F3560*1.2,-2)</f>
        <v>4000</v>
      </c>
      <c r="H3560" s="30">
        <f>ROUND(F3560*1.8,-2)</f>
        <v>5900</v>
      </c>
      <c r="I3560" s="212"/>
      <c r="J3560" s="212"/>
      <c r="K3560" s="212"/>
    </row>
    <row r="3561" spans="1:67" s="14" customFormat="1" outlineLevel="1">
      <c r="A3561" s="28"/>
      <c r="B3561" s="28" t="s">
        <v>4991</v>
      </c>
      <c r="C3561" s="29" t="s">
        <v>4992</v>
      </c>
      <c r="D3561" s="30" t="s">
        <v>271</v>
      </c>
      <c r="E3561" s="30">
        <v>1</v>
      </c>
      <c r="F3561" s="30">
        <v>1150</v>
      </c>
      <c r="G3561" s="30">
        <f t="shared" ref="G3561:G3568" si="266">ROUND(F3561*1.2,-2)</f>
        <v>1400</v>
      </c>
      <c r="H3561" s="30">
        <f t="shared" ref="H3561:H3568" si="267">ROUND(F3561*1.8,-2)</f>
        <v>2100</v>
      </c>
      <c r="I3561" s="212"/>
      <c r="J3561" s="212"/>
      <c r="K3561" s="212"/>
    </row>
    <row r="3562" spans="1:67" s="14" customFormat="1" outlineLevel="1">
      <c r="A3562" s="28"/>
      <c r="B3562" s="28" t="s">
        <v>5012</v>
      </c>
      <c r="C3562" s="50" t="s">
        <v>6015</v>
      </c>
      <c r="D3562" s="30" t="s">
        <v>271</v>
      </c>
      <c r="E3562" s="30">
        <v>1</v>
      </c>
      <c r="F3562" s="30">
        <v>1600</v>
      </c>
      <c r="G3562" s="30">
        <f t="shared" si="266"/>
        <v>1900</v>
      </c>
      <c r="H3562" s="30">
        <f t="shared" si="267"/>
        <v>2900</v>
      </c>
      <c r="I3562" s="212"/>
      <c r="J3562" s="212"/>
      <c r="K3562" s="212"/>
    </row>
    <row r="3563" spans="1:67" s="18" customFormat="1" ht="31" outlineLevel="1">
      <c r="A3563" s="28"/>
      <c r="B3563" s="28" t="s">
        <v>4998</v>
      </c>
      <c r="C3563" s="29" t="s">
        <v>4999</v>
      </c>
      <c r="D3563" s="30" t="s">
        <v>271</v>
      </c>
      <c r="E3563" s="30">
        <v>1</v>
      </c>
      <c r="F3563" s="30">
        <v>1200</v>
      </c>
      <c r="G3563" s="30">
        <f t="shared" si="266"/>
        <v>1400</v>
      </c>
      <c r="H3563" s="30">
        <f t="shared" si="267"/>
        <v>2200</v>
      </c>
      <c r="I3563" s="212"/>
      <c r="J3563" s="212"/>
      <c r="K3563" s="212"/>
    </row>
    <row r="3564" spans="1:67" s="18" customFormat="1" ht="31" outlineLevel="1">
      <c r="A3564" s="28"/>
      <c r="B3564" s="28" t="s">
        <v>5017</v>
      </c>
      <c r="C3564" s="29" t="s">
        <v>6013</v>
      </c>
      <c r="D3564" s="30" t="s">
        <v>271</v>
      </c>
      <c r="E3564" s="30">
        <v>1</v>
      </c>
      <c r="F3564" s="30">
        <v>2400</v>
      </c>
      <c r="G3564" s="30">
        <f t="shared" si="266"/>
        <v>2900</v>
      </c>
      <c r="H3564" s="30">
        <f t="shared" si="267"/>
        <v>4300</v>
      </c>
      <c r="I3564" s="212"/>
      <c r="J3564" s="212"/>
      <c r="K3564" s="212"/>
    </row>
    <row r="3565" spans="1:67" s="18" customFormat="1" outlineLevel="1">
      <c r="A3565" s="28"/>
      <c r="B3565" s="28" t="s">
        <v>5013</v>
      </c>
      <c r="C3565" s="29" t="s">
        <v>6016</v>
      </c>
      <c r="D3565" s="30" t="s">
        <v>271</v>
      </c>
      <c r="E3565" s="30">
        <v>1</v>
      </c>
      <c r="F3565" s="30">
        <v>1000</v>
      </c>
      <c r="G3565" s="30">
        <f t="shared" si="266"/>
        <v>1200</v>
      </c>
      <c r="H3565" s="30">
        <f t="shared" si="267"/>
        <v>1800</v>
      </c>
      <c r="I3565" s="212"/>
      <c r="J3565" s="212"/>
      <c r="K3565" s="212"/>
    </row>
    <row r="3566" spans="1:67" s="18" customFormat="1" ht="31" outlineLevel="1">
      <c r="A3566" s="28"/>
      <c r="B3566" s="28" t="s">
        <v>5014</v>
      </c>
      <c r="C3566" s="29" t="s">
        <v>6012</v>
      </c>
      <c r="D3566" s="28" t="s">
        <v>51</v>
      </c>
      <c r="E3566" s="30">
        <v>1</v>
      </c>
      <c r="F3566" s="30">
        <v>260</v>
      </c>
      <c r="G3566" s="30">
        <f t="shared" si="266"/>
        <v>300</v>
      </c>
      <c r="H3566" s="30">
        <f t="shared" si="267"/>
        <v>500</v>
      </c>
      <c r="I3566" s="212"/>
      <c r="J3566" s="212"/>
      <c r="K3566" s="212"/>
    </row>
    <row r="3567" spans="1:67" s="14" customFormat="1" ht="31" outlineLevel="1">
      <c r="A3567" s="28"/>
      <c r="B3567" s="28" t="s">
        <v>6063</v>
      </c>
      <c r="C3567" s="29" t="s">
        <v>6014</v>
      </c>
      <c r="D3567" s="30" t="s">
        <v>271</v>
      </c>
      <c r="E3567" s="30">
        <v>1</v>
      </c>
      <c r="F3567" s="30">
        <v>1450</v>
      </c>
      <c r="G3567" s="30">
        <f t="shared" si="266"/>
        <v>1700</v>
      </c>
      <c r="H3567" s="30">
        <f t="shared" si="267"/>
        <v>2600</v>
      </c>
      <c r="I3567" s="212"/>
      <c r="J3567" s="212"/>
      <c r="K3567" s="212"/>
    </row>
    <row r="3568" spans="1:67" s="14" customFormat="1" outlineLevel="1">
      <c r="A3568" s="28"/>
      <c r="B3568" s="28" t="s">
        <v>825</v>
      </c>
      <c r="C3568" s="29" t="s">
        <v>6010</v>
      </c>
      <c r="D3568" s="28" t="s">
        <v>51</v>
      </c>
      <c r="E3568" s="30">
        <v>1</v>
      </c>
      <c r="F3568" s="30">
        <v>400</v>
      </c>
      <c r="G3568" s="30">
        <f t="shared" si="266"/>
        <v>500</v>
      </c>
      <c r="H3568" s="30">
        <f t="shared" si="267"/>
        <v>700</v>
      </c>
      <c r="I3568" s="212"/>
      <c r="J3568" s="212"/>
      <c r="K3568" s="212"/>
    </row>
    <row r="3569" spans="1:67" s="9" customFormat="1" ht="30">
      <c r="A3569" s="46">
        <v>3287</v>
      </c>
      <c r="B3569" s="46" t="s">
        <v>6056</v>
      </c>
      <c r="C3569" s="47" t="s">
        <v>6041</v>
      </c>
      <c r="D3569" s="46" t="s">
        <v>530</v>
      </c>
      <c r="E3569" s="48">
        <v>1</v>
      </c>
      <c r="F3569" s="48">
        <f>SUM(F3570:F3575)</f>
        <v>9300</v>
      </c>
      <c r="G3569" s="90">
        <f>SUM(G3570:G3575)</f>
        <v>11200</v>
      </c>
      <c r="H3569" s="90">
        <f>SUM(H3570:H3575)</f>
        <v>16800</v>
      </c>
      <c r="I3569" s="212"/>
      <c r="J3569" s="212"/>
      <c r="K3569" s="212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</row>
    <row r="3570" spans="1:67" s="19" customFormat="1" outlineLevel="1">
      <c r="A3570" s="28"/>
      <c r="B3570" s="28" t="s">
        <v>4991</v>
      </c>
      <c r="C3570" s="29" t="s">
        <v>4992</v>
      </c>
      <c r="D3570" s="30" t="s">
        <v>271</v>
      </c>
      <c r="E3570" s="30">
        <v>1</v>
      </c>
      <c r="F3570" s="30">
        <v>1150</v>
      </c>
      <c r="G3570" s="30">
        <f t="shared" ref="G3570:G3575" si="268">ROUND(F3570*1.2,-2)</f>
        <v>1400</v>
      </c>
      <c r="H3570" s="30">
        <f t="shared" ref="H3570:H3575" si="269">ROUND(F3570*1.8,-2)</f>
        <v>2100</v>
      </c>
      <c r="I3570" s="212"/>
      <c r="J3570" s="212"/>
      <c r="K3570" s="212"/>
    </row>
    <row r="3571" spans="1:67" s="19" customFormat="1" ht="31" outlineLevel="1">
      <c r="A3571" s="28"/>
      <c r="B3571" s="28" t="s">
        <v>4998</v>
      </c>
      <c r="C3571" s="29" t="s">
        <v>4999</v>
      </c>
      <c r="D3571" s="30" t="s">
        <v>271</v>
      </c>
      <c r="E3571" s="30">
        <v>1</v>
      </c>
      <c r="F3571" s="30">
        <v>1200</v>
      </c>
      <c r="G3571" s="30">
        <f t="shared" si="268"/>
        <v>1400</v>
      </c>
      <c r="H3571" s="30">
        <f t="shared" si="269"/>
        <v>2200</v>
      </c>
      <c r="I3571" s="212"/>
      <c r="J3571" s="212"/>
      <c r="K3571" s="212"/>
    </row>
    <row r="3572" spans="1:67" s="19" customFormat="1" outlineLevel="1">
      <c r="A3572" s="28"/>
      <c r="B3572" s="28" t="s">
        <v>5012</v>
      </c>
      <c r="C3572" s="50" t="s">
        <v>6015</v>
      </c>
      <c r="D3572" s="30" t="s">
        <v>271</v>
      </c>
      <c r="E3572" s="30">
        <v>1</v>
      </c>
      <c r="F3572" s="30">
        <v>1600</v>
      </c>
      <c r="G3572" s="30">
        <f t="shared" si="268"/>
        <v>1900</v>
      </c>
      <c r="H3572" s="30">
        <f t="shared" si="269"/>
        <v>2900</v>
      </c>
      <c r="I3572" s="212"/>
      <c r="J3572" s="212"/>
      <c r="K3572" s="212"/>
    </row>
    <row r="3573" spans="1:67" s="19" customFormat="1" outlineLevel="1">
      <c r="A3573" s="28"/>
      <c r="B3573" s="28" t="s">
        <v>825</v>
      </c>
      <c r="C3573" s="29" t="s">
        <v>6010</v>
      </c>
      <c r="D3573" s="28" t="s">
        <v>51</v>
      </c>
      <c r="E3573" s="30">
        <v>1</v>
      </c>
      <c r="F3573" s="30">
        <v>400</v>
      </c>
      <c r="G3573" s="30">
        <f t="shared" si="268"/>
        <v>500</v>
      </c>
      <c r="H3573" s="30">
        <f t="shared" si="269"/>
        <v>700</v>
      </c>
      <c r="I3573" s="212"/>
      <c r="J3573" s="212"/>
      <c r="K3573" s="212"/>
    </row>
    <row r="3574" spans="1:67" s="19" customFormat="1" outlineLevel="1">
      <c r="A3574" s="28"/>
      <c r="B3574" s="28" t="s">
        <v>5010</v>
      </c>
      <c r="C3574" s="29" t="s">
        <v>5996</v>
      </c>
      <c r="D3574" s="30" t="s">
        <v>271</v>
      </c>
      <c r="E3574" s="30">
        <v>1</v>
      </c>
      <c r="F3574" s="30">
        <v>1650</v>
      </c>
      <c r="G3574" s="30">
        <f t="shared" si="268"/>
        <v>2000</v>
      </c>
      <c r="H3574" s="30">
        <f t="shared" si="269"/>
        <v>3000</v>
      </c>
      <c r="I3574" s="212"/>
      <c r="J3574" s="212"/>
      <c r="K3574" s="212"/>
    </row>
    <row r="3575" spans="1:67" s="19" customFormat="1" outlineLevel="1">
      <c r="A3575" s="28"/>
      <c r="B3575" s="28" t="s">
        <v>5008</v>
      </c>
      <c r="C3575" s="29" t="s">
        <v>6000</v>
      </c>
      <c r="D3575" s="30" t="s">
        <v>271</v>
      </c>
      <c r="E3575" s="30">
        <v>1</v>
      </c>
      <c r="F3575" s="30">
        <v>3300</v>
      </c>
      <c r="G3575" s="30">
        <f t="shared" si="268"/>
        <v>4000</v>
      </c>
      <c r="H3575" s="30">
        <f t="shared" si="269"/>
        <v>5900</v>
      </c>
      <c r="I3575" s="212"/>
      <c r="J3575" s="212"/>
      <c r="K3575" s="212"/>
    </row>
    <row r="3576" spans="1:67" s="9" customFormat="1" ht="90">
      <c r="A3576" s="46">
        <v>3288</v>
      </c>
      <c r="B3576" s="46" t="s">
        <v>6057</v>
      </c>
      <c r="C3576" s="47" t="s">
        <v>6042</v>
      </c>
      <c r="D3576" s="46" t="s">
        <v>530</v>
      </c>
      <c r="E3576" s="48">
        <v>1</v>
      </c>
      <c r="F3576" s="48">
        <f>SUM(F3577:F3578)</f>
        <v>4450</v>
      </c>
      <c r="G3576" s="90">
        <f>SUM(G3577:G3578)</f>
        <v>5400</v>
      </c>
      <c r="H3576" s="90">
        <f>SUM(H3577:H3578)</f>
        <v>8000</v>
      </c>
      <c r="I3576" s="212"/>
      <c r="J3576" s="212"/>
      <c r="K3576" s="212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</row>
    <row r="3577" spans="1:67" s="19" customFormat="1" outlineLevel="1">
      <c r="A3577" s="28"/>
      <c r="B3577" s="28" t="s">
        <v>4991</v>
      </c>
      <c r="C3577" s="29" t="s">
        <v>4992</v>
      </c>
      <c r="D3577" s="30" t="s">
        <v>271</v>
      </c>
      <c r="E3577" s="30">
        <v>1</v>
      </c>
      <c r="F3577" s="30">
        <v>1150</v>
      </c>
      <c r="G3577" s="30">
        <f>ROUND(F3577*1.2,-2)</f>
        <v>1400</v>
      </c>
      <c r="H3577" s="30">
        <f>ROUND(F3577*1.8,-2)</f>
        <v>2100</v>
      </c>
      <c r="I3577" s="212"/>
      <c r="J3577" s="212"/>
      <c r="K3577" s="212"/>
    </row>
    <row r="3578" spans="1:67" s="19" customFormat="1" outlineLevel="1">
      <c r="A3578" s="28"/>
      <c r="B3578" s="28" t="s">
        <v>5008</v>
      </c>
      <c r="C3578" s="29" t="s">
        <v>6000</v>
      </c>
      <c r="D3578" s="30" t="s">
        <v>271</v>
      </c>
      <c r="E3578" s="30">
        <v>1</v>
      </c>
      <c r="F3578" s="30">
        <v>3300</v>
      </c>
      <c r="G3578" s="30">
        <f>ROUND(F3578*1.2,-2)</f>
        <v>4000</v>
      </c>
      <c r="H3578" s="30">
        <f>ROUND(F3578*1.8,-2)</f>
        <v>5900</v>
      </c>
      <c r="I3578" s="212"/>
      <c r="J3578" s="212"/>
      <c r="K3578" s="212"/>
    </row>
    <row r="3579" spans="1:67" s="9" customFormat="1" ht="46">
      <c r="A3579" s="46">
        <v>3289</v>
      </c>
      <c r="B3579" s="46" t="s">
        <v>6058</v>
      </c>
      <c r="C3579" s="47" t="s">
        <v>6046</v>
      </c>
      <c r="D3579" s="46" t="s">
        <v>530</v>
      </c>
      <c r="E3579" s="48">
        <v>1</v>
      </c>
      <c r="F3579" s="48">
        <f>SUM(F3581:F3591)</f>
        <v>22430</v>
      </c>
      <c r="G3579" s="90">
        <f>SUM(G3581:G3591)</f>
        <v>26900</v>
      </c>
      <c r="H3579" s="90">
        <f>SUM(H3581:H3591)</f>
        <v>40400</v>
      </c>
      <c r="I3579" s="212"/>
      <c r="J3579" s="212"/>
      <c r="K3579" s="212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</row>
    <row r="3580" spans="1:67" s="9" customFormat="1" ht="46">
      <c r="A3580" s="46">
        <v>3290</v>
      </c>
      <c r="B3580" s="46" t="s">
        <v>6059</v>
      </c>
      <c r="C3580" s="47" t="s">
        <v>6047</v>
      </c>
      <c r="D3580" s="46" t="s">
        <v>530</v>
      </c>
      <c r="E3580" s="48">
        <v>1</v>
      </c>
      <c r="F3580" s="48">
        <f>SUM(F3581:F3590)</f>
        <v>20430</v>
      </c>
      <c r="G3580" s="90">
        <f>SUM(G3581:G3590)</f>
        <v>24500</v>
      </c>
      <c r="H3580" s="90">
        <f>SUM(H3581:H3590)</f>
        <v>36800</v>
      </c>
      <c r="I3580" s="212"/>
      <c r="J3580" s="212"/>
      <c r="K3580" s="212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</row>
    <row r="3581" spans="1:67" s="14" customFormat="1" ht="31" outlineLevel="1">
      <c r="A3581" s="78"/>
      <c r="B3581" s="28" t="s">
        <v>6065</v>
      </c>
      <c r="C3581" s="29" t="s">
        <v>6043</v>
      </c>
      <c r="D3581" s="28" t="s">
        <v>271</v>
      </c>
      <c r="E3581" s="30">
        <v>1</v>
      </c>
      <c r="F3581" s="30">
        <v>4200</v>
      </c>
      <c r="G3581" s="30">
        <f t="shared" ref="G3581:G3591" si="270">ROUND(F3581*1.2,-2)</f>
        <v>5000</v>
      </c>
      <c r="H3581" s="30">
        <f t="shared" ref="H3581:H3591" si="271">ROUND(F3581*1.8,-2)</f>
        <v>7600</v>
      </c>
      <c r="I3581" s="212"/>
      <c r="J3581" s="212"/>
      <c r="K3581" s="212"/>
    </row>
    <row r="3582" spans="1:67" s="14" customFormat="1" outlineLevel="1">
      <c r="A3582" s="78"/>
      <c r="B3582" s="28" t="s">
        <v>825</v>
      </c>
      <c r="C3582" s="29" t="s">
        <v>6010</v>
      </c>
      <c r="D3582" s="79" t="s">
        <v>51</v>
      </c>
      <c r="E3582" s="79">
        <v>1</v>
      </c>
      <c r="F3582" s="30">
        <v>400</v>
      </c>
      <c r="G3582" s="30">
        <f t="shared" si="270"/>
        <v>500</v>
      </c>
      <c r="H3582" s="30">
        <f t="shared" si="271"/>
        <v>700</v>
      </c>
      <c r="I3582" s="212"/>
      <c r="J3582" s="212"/>
      <c r="K3582" s="212"/>
    </row>
    <row r="3583" spans="1:67" s="14" customFormat="1" outlineLevel="1">
      <c r="A3583" s="78"/>
      <c r="B3583" s="80" t="s">
        <v>5005</v>
      </c>
      <c r="C3583" s="82" t="s">
        <v>5997</v>
      </c>
      <c r="D3583" s="53" t="s">
        <v>271</v>
      </c>
      <c r="E3583" s="53">
        <v>1</v>
      </c>
      <c r="F3583" s="30">
        <v>1500</v>
      </c>
      <c r="G3583" s="30">
        <f t="shared" si="270"/>
        <v>1800</v>
      </c>
      <c r="H3583" s="30">
        <f t="shared" si="271"/>
        <v>2700</v>
      </c>
      <c r="I3583" s="212"/>
      <c r="J3583" s="212"/>
      <c r="K3583" s="212"/>
    </row>
    <row r="3584" spans="1:67" s="20" customFormat="1" ht="31" outlineLevel="1">
      <c r="A3584" s="78"/>
      <c r="B3584" s="81" t="s">
        <v>5007</v>
      </c>
      <c r="C3584" s="82" t="s">
        <v>5999</v>
      </c>
      <c r="D3584" s="53" t="s">
        <v>271</v>
      </c>
      <c r="E3584" s="53">
        <v>1</v>
      </c>
      <c r="F3584" s="30">
        <v>3000</v>
      </c>
      <c r="G3584" s="30">
        <f t="shared" si="270"/>
        <v>3600</v>
      </c>
      <c r="H3584" s="30">
        <f t="shared" si="271"/>
        <v>5400</v>
      </c>
      <c r="I3584" s="212"/>
      <c r="J3584" s="212"/>
      <c r="K3584" s="212"/>
    </row>
    <row r="3585" spans="1:67" s="14" customFormat="1" outlineLevel="1">
      <c r="A3585" s="78"/>
      <c r="B3585" s="83" t="s">
        <v>4996</v>
      </c>
      <c r="C3585" s="84" t="s">
        <v>4997</v>
      </c>
      <c r="D3585" s="49" t="s">
        <v>271</v>
      </c>
      <c r="E3585" s="51">
        <v>1</v>
      </c>
      <c r="F3585" s="30">
        <v>2000</v>
      </c>
      <c r="G3585" s="51">
        <f t="shared" si="270"/>
        <v>2400</v>
      </c>
      <c r="H3585" s="51">
        <f t="shared" si="271"/>
        <v>3600</v>
      </c>
      <c r="I3585" s="212"/>
      <c r="J3585" s="212"/>
      <c r="K3585" s="212"/>
    </row>
    <row r="3586" spans="1:67" s="14" customFormat="1" outlineLevel="1">
      <c r="A3586" s="78"/>
      <c r="B3586" s="49" t="s">
        <v>4993</v>
      </c>
      <c r="C3586" s="50" t="s">
        <v>6044</v>
      </c>
      <c r="D3586" s="49" t="s">
        <v>51</v>
      </c>
      <c r="E3586" s="51">
        <v>1</v>
      </c>
      <c r="F3586" s="30">
        <v>530</v>
      </c>
      <c r="G3586" s="51">
        <f t="shared" si="270"/>
        <v>600</v>
      </c>
      <c r="H3586" s="51">
        <f t="shared" si="271"/>
        <v>1000</v>
      </c>
      <c r="I3586" s="212"/>
      <c r="J3586" s="212"/>
      <c r="K3586" s="212"/>
    </row>
    <row r="3587" spans="1:67" s="14" customFormat="1" outlineLevel="1">
      <c r="A3587" s="78"/>
      <c r="B3587" s="80" t="s">
        <v>5006</v>
      </c>
      <c r="C3587" s="186" t="s">
        <v>5998</v>
      </c>
      <c r="D3587" s="53" t="s">
        <v>271</v>
      </c>
      <c r="E3587" s="53">
        <v>1</v>
      </c>
      <c r="F3587" s="30">
        <v>2000</v>
      </c>
      <c r="G3587" s="30">
        <f t="shared" si="270"/>
        <v>2400</v>
      </c>
      <c r="H3587" s="30">
        <f t="shared" si="271"/>
        <v>3600</v>
      </c>
      <c r="I3587" s="212"/>
      <c r="J3587" s="212"/>
      <c r="K3587" s="212"/>
    </row>
    <row r="3588" spans="1:67" s="14" customFormat="1" outlineLevel="1">
      <c r="A3588" s="78"/>
      <c r="B3588" s="80" t="s">
        <v>5009</v>
      </c>
      <c r="C3588" s="186" t="s">
        <v>6001</v>
      </c>
      <c r="D3588" s="53" t="s">
        <v>271</v>
      </c>
      <c r="E3588" s="53">
        <v>1</v>
      </c>
      <c r="F3588" s="30">
        <v>1500</v>
      </c>
      <c r="G3588" s="30">
        <f t="shared" si="270"/>
        <v>1800</v>
      </c>
      <c r="H3588" s="30">
        <f t="shared" si="271"/>
        <v>2700</v>
      </c>
      <c r="I3588" s="212"/>
      <c r="J3588" s="212"/>
      <c r="K3588" s="212"/>
    </row>
    <row r="3589" spans="1:67" s="21" customFormat="1" outlineLevel="1">
      <c r="A3589" s="28"/>
      <c r="B3589" s="85" t="s">
        <v>5008</v>
      </c>
      <c r="C3589" s="29" t="s">
        <v>6000</v>
      </c>
      <c r="D3589" s="53" t="s">
        <v>271</v>
      </c>
      <c r="E3589" s="53">
        <v>1</v>
      </c>
      <c r="F3589" s="30">
        <v>3300</v>
      </c>
      <c r="G3589" s="30">
        <f t="shared" si="270"/>
        <v>4000</v>
      </c>
      <c r="H3589" s="30">
        <f t="shared" si="271"/>
        <v>5900</v>
      </c>
      <c r="I3589" s="212"/>
      <c r="J3589" s="212"/>
      <c r="K3589" s="212"/>
    </row>
    <row r="3590" spans="1:67" s="14" customFormat="1" ht="31" outlineLevel="1">
      <c r="A3590" s="78"/>
      <c r="B3590" s="81" t="s">
        <v>4980</v>
      </c>
      <c r="C3590" s="82" t="s">
        <v>4981</v>
      </c>
      <c r="D3590" s="53" t="s">
        <v>271</v>
      </c>
      <c r="E3590" s="53">
        <v>1</v>
      </c>
      <c r="F3590" s="30">
        <v>2000</v>
      </c>
      <c r="G3590" s="30">
        <f t="shared" si="270"/>
        <v>2400</v>
      </c>
      <c r="H3590" s="30">
        <f t="shared" si="271"/>
        <v>3600</v>
      </c>
      <c r="I3590" s="212"/>
      <c r="J3590" s="212"/>
      <c r="K3590" s="212"/>
    </row>
    <row r="3591" spans="1:67" s="14" customFormat="1" outlineLevel="1">
      <c r="A3591" s="78"/>
      <c r="B3591" s="81" t="s">
        <v>6002</v>
      </c>
      <c r="C3591" s="82" t="s">
        <v>6003</v>
      </c>
      <c r="D3591" s="53" t="s">
        <v>271</v>
      </c>
      <c r="E3591" s="53">
        <v>1</v>
      </c>
      <c r="F3591" s="30">
        <v>2000</v>
      </c>
      <c r="G3591" s="30">
        <f t="shared" si="270"/>
        <v>2400</v>
      </c>
      <c r="H3591" s="30">
        <f t="shared" si="271"/>
        <v>3600</v>
      </c>
      <c r="I3591" s="212"/>
      <c r="J3591" s="212"/>
      <c r="K3591" s="212"/>
    </row>
    <row r="3592" spans="1:67" s="9" customFormat="1" ht="46">
      <c r="A3592" s="46">
        <v>3291</v>
      </c>
      <c r="B3592" s="46" t="s">
        <v>6060</v>
      </c>
      <c r="C3592" s="47" t="s">
        <v>6048</v>
      </c>
      <c r="D3592" s="46" t="s">
        <v>530</v>
      </c>
      <c r="E3592" s="48">
        <v>1</v>
      </c>
      <c r="F3592" s="48">
        <f>F3594+F3595+F3597+F3598+F3601+F3599+F3600+F3596</f>
        <v>17300</v>
      </c>
      <c r="G3592" s="90">
        <f>G3594+G3595+G3597+G3598+G3601+G3599+G3600+G3596</f>
        <v>20800</v>
      </c>
      <c r="H3592" s="90">
        <f>H3594+H3595+H3597+H3598+H3601+H3599+H3600+H3596</f>
        <v>31100</v>
      </c>
      <c r="I3592" s="212"/>
      <c r="J3592" s="212"/>
      <c r="K3592" s="212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</row>
    <row r="3593" spans="1:67" s="9" customFormat="1" ht="46">
      <c r="A3593" s="46">
        <v>3292</v>
      </c>
      <c r="B3593" s="46" t="s">
        <v>6060</v>
      </c>
      <c r="C3593" s="47" t="s">
        <v>6049</v>
      </c>
      <c r="D3593" s="46" t="s">
        <v>530</v>
      </c>
      <c r="E3593" s="48">
        <v>1</v>
      </c>
      <c r="F3593" s="48">
        <f>SUM(F3594:F3600)</f>
        <v>15300</v>
      </c>
      <c r="G3593" s="90">
        <f>SUM(G3594:G3600)</f>
        <v>18400</v>
      </c>
      <c r="H3593" s="90">
        <f>SUM(H3594:H3600)</f>
        <v>27500</v>
      </c>
      <c r="I3593" s="212"/>
      <c r="J3593" s="212"/>
      <c r="K3593" s="212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</row>
    <row r="3594" spans="1:67" s="14" customFormat="1" outlineLevel="1">
      <c r="A3594" s="78"/>
      <c r="B3594" s="80" t="s">
        <v>5005</v>
      </c>
      <c r="C3594" s="82" t="s">
        <v>5997</v>
      </c>
      <c r="D3594" s="53" t="s">
        <v>271</v>
      </c>
      <c r="E3594" s="53">
        <v>1</v>
      </c>
      <c r="F3594" s="30">
        <v>1500</v>
      </c>
      <c r="G3594" s="30">
        <f t="shared" ref="G3594:G3601" si="272">ROUND(F3594*1.2,-2)</f>
        <v>1800</v>
      </c>
      <c r="H3594" s="30">
        <f t="shared" ref="H3594:H3601" si="273">ROUND(F3594*1.8,-2)</f>
        <v>2700</v>
      </c>
      <c r="I3594" s="212"/>
      <c r="J3594" s="212"/>
      <c r="K3594" s="212"/>
    </row>
    <row r="3595" spans="1:67" s="14" customFormat="1" ht="31" outlineLevel="1">
      <c r="A3595" s="78"/>
      <c r="B3595" s="80" t="s">
        <v>5007</v>
      </c>
      <c r="C3595" s="82" t="s">
        <v>5999</v>
      </c>
      <c r="D3595" s="53" t="s">
        <v>271</v>
      </c>
      <c r="E3595" s="53">
        <v>1</v>
      </c>
      <c r="F3595" s="30">
        <v>3000</v>
      </c>
      <c r="G3595" s="30">
        <f t="shared" si="272"/>
        <v>3600</v>
      </c>
      <c r="H3595" s="30">
        <f t="shared" si="273"/>
        <v>5400</v>
      </c>
      <c r="I3595" s="212"/>
      <c r="J3595" s="212"/>
      <c r="K3595" s="212"/>
    </row>
    <row r="3596" spans="1:67" s="14" customFormat="1" outlineLevel="1">
      <c r="A3596" s="78"/>
      <c r="B3596" s="83" t="s">
        <v>4996</v>
      </c>
      <c r="C3596" s="84" t="s">
        <v>4997</v>
      </c>
      <c r="D3596" s="49" t="s">
        <v>271</v>
      </c>
      <c r="E3596" s="51">
        <v>1</v>
      </c>
      <c r="F3596" s="30">
        <v>2000</v>
      </c>
      <c r="G3596" s="51">
        <f t="shared" si="272"/>
        <v>2400</v>
      </c>
      <c r="H3596" s="51">
        <f t="shared" si="273"/>
        <v>3600</v>
      </c>
      <c r="I3596" s="212"/>
      <c r="J3596" s="212"/>
      <c r="K3596" s="212"/>
    </row>
    <row r="3597" spans="1:67" s="14" customFormat="1" outlineLevel="1">
      <c r="A3597" s="78"/>
      <c r="B3597" s="80" t="s">
        <v>5006</v>
      </c>
      <c r="C3597" s="186" t="s">
        <v>5998</v>
      </c>
      <c r="D3597" s="53" t="s">
        <v>271</v>
      </c>
      <c r="E3597" s="53">
        <v>1</v>
      </c>
      <c r="F3597" s="30">
        <v>2000</v>
      </c>
      <c r="G3597" s="30">
        <f t="shared" si="272"/>
        <v>2400</v>
      </c>
      <c r="H3597" s="30">
        <f t="shared" si="273"/>
        <v>3600</v>
      </c>
      <c r="I3597" s="212"/>
      <c r="J3597" s="212"/>
      <c r="K3597" s="212"/>
    </row>
    <row r="3598" spans="1:67" s="14" customFormat="1" outlineLevel="1">
      <c r="A3598" s="78"/>
      <c r="B3598" s="80" t="s">
        <v>5009</v>
      </c>
      <c r="C3598" s="186" t="s">
        <v>6001</v>
      </c>
      <c r="D3598" s="53" t="s">
        <v>271</v>
      </c>
      <c r="E3598" s="53">
        <v>1</v>
      </c>
      <c r="F3598" s="30">
        <v>1500</v>
      </c>
      <c r="G3598" s="30">
        <f t="shared" si="272"/>
        <v>1800</v>
      </c>
      <c r="H3598" s="30">
        <f t="shared" si="273"/>
        <v>2700</v>
      </c>
      <c r="I3598" s="212"/>
      <c r="J3598" s="212"/>
      <c r="K3598" s="212"/>
    </row>
    <row r="3599" spans="1:67" s="14" customFormat="1" outlineLevel="1">
      <c r="A3599" s="78"/>
      <c r="B3599" s="85" t="s">
        <v>5008</v>
      </c>
      <c r="C3599" s="29" t="s">
        <v>6000</v>
      </c>
      <c r="D3599" s="53" t="s">
        <v>271</v>
      </c>
      <c r="E3599" s="53">
        <v>1</v>
      </c>
      <c r="F3599" s="30">
        <v>3300</v>
      </c>
      <c r="G3599" s="30">
        <f t="shared" si="272"/>
        <v>4000</v>
      </c>
      <c r="H3599" s="30">
        <f t="shared" si="273"/>
        <v>5900</v>
      </c>
      <c r="I3599" s="212"/>
      <c r="J3599" s="212"/>
      <c r="K3599" s="212"/>
    </row>
    <row r="3600" spans="1:67" s="14" customFormat="1" ht="31" outlineLevel="1">
      <c r="A3600" s="78"/>
      <c r="B3600" s="81" t="s">
        <v>4980</v>
      </c>
      <c r="C3600" s="82" t="s">
        <v>4981</v>
      </c>
      <c r="D3600" s="53" t="s">
        <v>271</v>
      </c>
      <c r="E3600" s="53">
        <v>1</v>
      </c>
      <c r="F3600" s="30">
        <v>2000</v>
      </c>
      <c r="G3600" s="30">
        <f t="shared" si="272"/>
        <v>2400</v>
      </c>
      <c r="H3600" s="30">
        <f t="shared" si="273"/>
        <v>3600</v>
      </c>
      <c r="I3600" s="212"/>
      <c r="J3600" s="212"/>
      <c r="K3600" s="212"/>
    </row>
    <row r="3601" spans="1:67" s="14" customFormat="1" outlineLevel="1">
      <c r="A3601" s="78"/>
      <c r="B3601" s="81" t="s">
        <v>6002</v>
      </c>
      <c r="C3601" s="82" t="s">
        <v>6003</v>
      </c>
      <c r="D3601" s="53" t="s">
        <v>271</v>
      </c>
      <c r="E3601" s="53">
        <v>1</v>
      </c>
      <c r="F3601" s="30">
        <v>2000</v>
      </c>
      <c r="G3601" s="30">
        <f t="shared" si="272"/>
        <v>2400</v>
      </c>
      <c r="H3601" s="30">
        <f t="shared" si="273"/>
        <v>3600</v>
      </c>
      <c r="I3601" s="212"/>
      <c r="J3601" s="212"/>
      <c r="K3601" s="212"/>
    </row>
    <row r="3602" spans="1:67" s="9" customFormat="1" ht="61">
      <c r="A3602" s="99">
        <v>3293</v>
      </c>
      <c r="B3602" s="99" t="s">
        <v>5004</v>
      </c>
      <c r="C3602" s="100" t="s">
        <v>6504</v>
      </c>
      <c r="D3602" s="99" t="s">
        <v>530</v>
      </c>
      <c r="E3602" s="101">
        <v>1</v>
      </c>
      <c r="F3602" s="101">
        <f>F3603+F3604+F3605+F3606+F3607+F3608+F3609+F3610+F3611+F3612+F3613</f>
        <v>18110</v>
      </c>
      <c r="G3602" s="118">
        <f>G3603+G3604+G3605+G3606+G3607+G3608+G3609+G3610+G3611+G3612+G3613</f>
        <v>21800</v>
      </c>
      <c r="H3602" s="118">
        <f>H3603+H3604+H3605+H3606+H3607+H3608+H3609+H3610+H3611+H3612+H3613</f>
        <v>32600</v>
      </c>
      <c r="I3602" s="212"/>
      <c r="J3602" s="212"/>
      <c r="K3602" s="212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</row>
    <row r="3603" spans="1:67" s="14" customFormat="1" ht="31" outlineLevel="1">
      <c r="A3603" s="78"/>
      <c r="B3603" s="83" t="s">
        <v>4984</v>
      </c>
      <c r="C3603" s="29" t="s">
        <v>5976</v>
      </c>
      <c r="D3603" s="49" t="s">
        <v>271</v>
      </c>
      <c r="E3603" s="51">
        <v>1</v>
      </c>
      <c r="F3603" s="30">
        <v>850</v>
      </c>
      <c r="G3603" s="51">
        <f t="shared" ref="G3603:G3613" si="274">ROUND(F3603*1.2,-2)</f>
        <v>1000</v>
      </c>
      <c r="H3603" s="51">
        <f t="shared" ref="H3603:H3613" si="275">ROUND(F3603*1.8,-2)</f>
        <v>1500</v>
      </c>
      <c r="I3603" s="212"/>
      <c r="J3603" s="212"/>
      <c r="K3603" s="212"/>
    </row>
    <row r="3604" spans="1:67" s="14" customFormat="1" outlineLevel="1">
      <c r="A3604" s="78"/>
      <c r="B3604" s="49" t="s">
        <v>6064</v>
      </c>
      <c r="C3604" s="50" t="s">
        <v>6028</v>
      </c>
      <c r="D3604" s="49" t="s">
        <v>271</v>
      </c>
      <c r="E3604" s="51">
        <v>1</v>
      </c>
      <c r="F3604" s="30">
        <v>560</v>
      </c>
      <c r="G3604" s="51">
        <f t="shared" si="274"/>
        <v>700</v>
      </c>
      <c r="H3604" s="51">
        <f t="shared" si="275"/>
        <v>1000</v>
      </c>
      <c r="I3604" s="212"/>
      <c r="J3604" s="212"/>
      <c r="K3604" s="212"/>
    </row>
    <row r="3605" spans="1:67" s="14" customFormat="1" outlineLevel="1">
      <c r="A3605" s="78"/>
      <c r="B3605" s="28" t="s">
        <v>825</v>
      </c>
      <c r="C3605" s="29" t="s">
        <v>6010</v>
      </c>
      <c r="D3605" s="79" t="s">
        <v>51</v>
      </c>
      <c r="E3605" s="79">
        <v>1</v>
      </c>
      <c r="F3605" s="30">
        <v>400</v>
      </c>
      <c r="G3605" s="30">
        <f t="shared" si="274"/>
        <v>500</v>
      </c>
      <c r="H3605" s="30">
        <f t="shared" si="275"/>
        <v>700</v>
      </c>
      <c r="I3605" s="212"/>
      <c r="J3605" s="212"/>
      <c r="K3605" s="212"/>
    </row>
    <row r="3606" spans="1:67" s="14" customFormat="1" outlineLevel="1">
      <c r="A3606" s="78"/>
      <c r="B3606" s="83" t="s">
        <v>5002</v>
      </c>
      <c r="C3606" s="84" t="s">
        <v>5003</v>
      </c>
      <c r="D3606" s="49" t="s">
        <v>271</v>
      </c>
      <c r="E3606" s="51">
        <v>1</v>
      </c>
      <c r="F3606" s="30">
        <v>1600</v>
      </c>
      <c r="G3606" s="30">
        <f t="shared" si="274"/>
        <v>1900</v>
      </c>
      <c r="H3606" s="30">
        <f t="shared" si="275"/>
        <v>2900</v>
      </c>
      <c r="I3606" s="212"/>
      <c r="J3606" s="212"/>
      <c r="K3606" s="212"/>
    </row>
    <row r="3607" spans="1:67" s="14" customFormat="1" outlineLevel="1">
      <c r="A3607" s="78"/>
      <c r="B3607" s="49" t="s">
        <v>4991</v>
      </c>
      <c r="C3607" s="50" t="s">
        <v>6045</v>
      </c>
      <c r="D3607" s="49" t="s">
        <v>271</v>
      </c>
      <c r="E3607" s="51">
        <v>1</v>
      </c>
      <c r="F3607" s="30">
        <v>1150</v>
      </c>
      <c r="G3607" s="30">
        <f t="shared" si="274"/>
        <v>1400</v>
      </c>
      <c r="H3607" s="30">
        <f t="shared" si="275"/>
        <v>2100</v>
      </c>
      <c r="I3607" s="212"/>
      <c r="J3607" s="212"/>
      <c r="K3607" s="212"/>
    </row>
    <row r="3608" spans="1:67" s="14" customFormat="1" outlineLevel="1">
      <c r="A3608" s="78"/>
      <c r="B3608" s="83" t="s">
        <v>4987</v>
      </c>
      <c r="C3608" s="84" t="s">
        <v>4988</v>
      </c>
      <c r="D3608" s="49" t="s">
        <v>271</v>
      </c>
      <c r="E3608" s="51">
        <v>1</v>
      </c>
      <c r="F3608" s="30">
        <v>1600</v>
      </c>
      <c r="G3608" s="30">
        <f t="shared" si="274"/>
        <v>1900</v>
      </c>
      <c r="H3608" s="30">
        <f t="shared" si="275"/>
        <v>2900</v>
      </c>
      <c r="I3608" s="212"/>
      <c r="J3608" s="212"/>
      <c r="K3608" s="212"/>
    </row>
    <row r="3609" spans="1:67" s="14" customFormat="1" outlineLevel="1">
      <c r="A3609" s="78"/>
      <c r="B3609" s="80" t="s">
        <v>5006</v>
      </c>
      <c r="C3609" s="186" t="s">
        <v>5998</v>
      </c>
      <c r="D3609" s="53" t="s">
        <v>271</v>
      </c>
      <c r="E3609" s="53">
        <v>1</v>
      </c>
      <c r="F3609" s="30">
        <v>2000</v>
      </c>
      <c r="G3609" s="30">
        <f t="shared" si="274"/>
        <v>2400</v>
      </c>
      <c r="H3609" s="30">
        <f t="shared" si="275"/>
        <v>3600</v>
      </c>
      <c r="I3609" s="212"/>
      <c r="J3609" s="212"/>
      <c r="K3609" s="212"/>
    </row>
    <row r="3610" spans="1:67" s="14" customFormat="1" ht="31" outlineLevel="1">
      <c r="A3610" s="78"/>
      <c r="B3610" s="80" t="s">
        <v>5007</v>
      </c>
      <c r="C3610" s="82" t="s">
        <v>5999</v>
      </c>
      <c r="D3610" s="53" t="s">
        <v>271</v>
      </c>
      <c r="E3610" s="53">
        <v>1</v>
      </c>
      <c r="F3610" s="30">
        <v>3000</v>
      </c>
      <c r="G3610" s="30">
        <f t="shared" si="274"/>
        <v>3600</v>
      </c>
      <c r="H3610" s="30">
        <f t="shared" si="275"/>
        <v>5400</v>
      </c>
      <c r="I3610" s="212"/>
      <c r="J3610" s="212"/>
      <c r="K3610" s="212"/>
    </row>
    <row r="3611" spans="1:67" s="14" customFormat="1" outlineLevel="1">
      <c r="A3611" s="78"/>
      <c r="B3611" s="85" t="s">
        <v>5010</v>
      </c>
      <c r="C3611" s="29" t="s">
        <v>5996</v>
      </c>
      <c r="D3611" s="53" t="s">
        <v>271</v>
      </c>
      <c r="E3611" s="53">
        <v>1</v>
      </c>
      <c r="F3611" s="30">
        <v>1650</v>
      </c>
      <c r="G3611" s="30">
        <f t="shared" si="274"/>
        <v>2000</v>
      </c>
      <c r="H3611" s="30">
        <f t="shared" si="275"/>
        <v>3000</v>
      </c>
      <c r="I3611" s="212"/>
      <c r="J3611" s="212"/>
      <c r="K3611" s="212"/>
    </row>
    <row r="3612" spans="1:67" s="14" customFormat="1" outlineLevel="1">
      <c r="A3612" s="78"/>
      <c r="B3612" s="85" t="s">
        <v>5008</v>
      </c>
      <c r="C3612" s="29" t="s">
        <v>6000</v>
      </c>
      <c r="D3612" s="53" t="s">
        <v>271</v>
      </c>
      <c r="E3612" s="53">
        <v>1</v>
      </c>
      <c r="F3612" s="30">
        <v>3300</v>
      </c>
      <c r="G3612" s="30">
        <f t="shared" si="274"/>
        <v>4000</v>
      </c>
      <c r="H3612" s="30">
        <f t="shared" si="275"/>
        <v>5900</v>
      </c>
      <c r="I3612" s="212"/>
      <c r="J3612" s="212"/>
      <c r="K3612" s="212"/>
    </row>
    <row r="3613" spans="1:67" s="14" customFormat="1" ht="31" outlineLevel="1">
      <c r="A3613" s="78"/>
      <c r="B3613" s="81" t="s">
        <v>4980</v>
      </c>
      <c r="C3613" s="82" t="s">
        <v>4981</v>
      </c>
      <c r="D3613" s="53" t="s">
        <v>271</v>
      </c>
      <c r="E3613" s="53">
        <v>1</v>
      </c>
      <c r="F3613" s="30">
        <v>2000</v>
      </c>
      <c r="G3613" s="30">
        <f t="shared" si="274"/>
        <v>2400</v>
      </c>
      <c r="H3613" s="30">
        <f t="shared" si="275"/>
        <v>3600</v>
      </c>
      <c r="I3613" s="212"/>
      <c r="J3613" s="212"/>
      <c r="K3613" s="212"/>
    </row>
    <row r="3614" spans="1:67" s="12" customFormat="1">
      <c r="A3614" s="25"/>
      <c r="B3614" s="25"/>
      <c r="C3614" s="26" t="s">
        <v>5022</v>
      </c>
      <c r="D3614" s="25"/>
      <c r="E3614" s="27"/>
      <c r="F3614" s="27"/>
      <c r="G3614" s="41"/>
      <c r="H3614" s="41"/>
      <c r="I3614" s="212"/>
      <c r="J3614" s="212"/>
      <c r="K3614" s="212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  <c r="BK3614" s="10"/>
      <c r="BL3614" s="10"/>
      <c r="BM3614" s="10"/>
      <c r="BN3614" s="10"/>
      <c r="BO3614" s="10"/>
    </row>
    <row r="3615" spans="1:67" s="153" customFormat="1">
      <c r="A3615" s="45">
        <v>3294</v>
      </c>
      <c r="B3615" s="46" t="s">
        <v>5025</v>
      </c>
      <c r="C3615" s="47" t="s">
        <v>5026</v>
      </c>
      <c r="D3615" s="46" t="s">
        <v>530</v>
      </c>
      <c r="E3615" s="48">
        <v>1</v>
      </c>
      <c r="F3615" s="48">
        <f>F3616+F3617+F3622+F3626+F3628+F3630+F3632+F3643+F3645+F3651+F3654+F3656+F3658</f>
        <v>270000</v>
      </c>
      <c r="G3615" s="48">
        <f t="shared" ref="G3615:H3615" si="276">G3616+G3617+G3622+G3626+G3628+G3630+G3632+G3643+G3645+G3651+G3654+G3656+G3658</f>
        <v>323900</v>
      </c>
      <c r="H3615" s="48">
        <f t="shared" si="276"/>
        <v>486100</v>
      </c>
      <c r="I3615" s="212"/>
      <c r="J3615" s="212"/>
      <c r="K3615" s="212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  <c r="BK3615" s="10"/>
      <c r="BL3615" s="10"/>
      <c r="BM3615" s="10"/>
      <c r="BN3615" s="10"/>
      <c r="BO3615" s="10"/>
    </row>
    <row r="3616" spans="1:67" s="149" customFormat="1" outlineLevel="1">
      <c r="A3616" s="28"/>
      <c r="B3616" s="28" t="s">
        <v>1253</v>
      </c>
      <c r="C3616" s="29" t="s">
        <v>6610</v>
      </c>
      <c r="D3616" s="28" t="s">
        <v>271</v>
      </c>
      <c r="E3616" s="30">
        <v>1</v>
      </c>
      <c r="F3616" s="30">
        <v>10000</v>
      </c>
      <c r="G3616" s="30">
        <f>ROUND(F3616*1.2,-2)</f>
        <v>12000</v>
      </c>
      <c r="H3616" s="30">
        <f>ROUND(F3616*1.8,-2)</f>
        <v>18000</v>
      </c>
      <c r="I3616" s="212"/>
      <c r="J3616" s="212"/>
      <c r="K3616" s="212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</row>
    <row r="3617" spans="1:16370" s="149" customFormat="1" outlineLevel="1">
      <c r="A3617" s="36"/>
      <c r="B3617" s="70" t="s">
        <v>5027</v>
      </c>
      <c r="C3617" s="68" t="s">
        <v>5028</v>
      </c>
      <c r="D3617" s="70" t="s">
        <v>530</v>
      </c>
      <c r="E3617" s="69">
        <v>1</v>
      </c>
      <c r="F3617" s="69">
        <f>SUM(F3618:F3621)</f>
        <v>31000</v>
      </c>
      <c r="G3617" s="69">
        <f>SUM(G3618:G3621)</f>
        <v>37200</v>
      </c>
      <c r="H3617" s="69">
        <f>SUM(H3618:H3621)</f>
        <v>55800</v>
      </c>
      <c r="I3617" s="212"/>
      <c r="J3617" s="212"/>
      <c r="K3617" s="212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</row>
    <row r="3618" spans="1:16370" s="149" customFormat="1" outlineLevel="1">
      <c r="A3618" s="28"/>
      <c r="B3618" s="28" t="s">
        <v>1251</v>
      </c>
      <c r="C3618" s="29" t="s">
        <v>1252</v>
      </c>
      <c r="D3618" s="28" t="s">
        <v>271</v>
      </c>
      <c r="E3618" s="30">
        <v>1</v>
      </c>
      <c r="F3618" s="30">
        <v>8000</v>
      </c>
      <c r="G3618" s="30">
        <f>ROUND(F3618*1.2,-2)</f>
        <v>9600</v>
      </c>
      <c r="H3618" s="30">
        <f>ROUND(F3618*1.8,-2)</f>
        <v>14400</v>
      </c>
      <c r="I3618" s="212"/>
      <c r="J3618" s="212"/>
      <c r="K3618" s="212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</row>
    <row r="3619" spans="1:16370" s="149" customFormat="1" outlineLevel="1">
      <c r="A3619" s="28"/>
      <c r="B3619" s="28" t="s">
        <v>1271</v>
      </c>
      <c r="C3619" s="29" t="s">
        <v>1272</v>
      </c>
      <c r="D3619" s="28" t="s">
        <v>271</v>
      </c>
      <c r="E3619" s="30">
        <v>1</v>
      </c>
      <c r="F3619" s="30">
        <v>8000</v>
      </c>
      <c r="G3619" s="30">
        <f>ROUND(F3619*1.2,-2)</f>
        <v>9600</v>
      </c>
      <c r="H3619" s="30">
        <f>ROUND(F3619*1.8,-2)</f>
        <v>14400</v>
      </c>
      <c r="I3619" s="212"/>
      <c r="J3619" s="212"/>
      <c r="K3619" s="212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</row>
    <row r="3620" spans="1:16370" s="149" customFormat="1" outlineLevel="1">
      <c r="A3620" s="28"/>
      <c r="B3620" s="28" t="s">
        <v>1354</v>
      </c>
      <c r="C3620" s="29" t="s">
        <v>1355</v>
      </c>
      <c r="D3620" s="28" t="s">
        <v>271</v>
      </c>
      <c r="E3620" s="30">
        <v>1</v>
      </c>
      <c r="F3620" s="30">
        <v>8000</v>
      </c>
      <c r="G3620" s="30">
        <f>ROUND(F3620*1.2,-2)</f>
        <v>9600</v>
      </c>
      <c r="H3620" s="30">
        <f>ROUND(F3620*1.8,-2)</f>
        <v>14400</v>
      </c>
      <c r="I3620" s="212"/>
      <c r="J3620" s="212"/>
      <c r="K3620" s="212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</row>
    <row r="3621" spans="1:16370" s="149" customFormat="1" outlineLevel="1">
      <c r="A3621" s="28"/>
      <c r="B3621" s="28" t="s">
        <v>3494</v>
      </c>
      <c r="C3621" s="29" t="s">
        <v>3495</v>
      </c>
      <c r="D3621" s="28" t="s">
        <v>271</v>
      </c>
      <c r="E3621" s="30">
        <v>1</v>
      </c>
      <c r="F3621" s="30">
        <v>7000</v>
      </c>
      <c r="G3621" s="30">
        <f>ROUND(F3621*1.2,-2)</f>
        <v>8400</v>
      </c>
      <c r="H3621" s="30">
        <f>ROUND(F3621*1.8,-2)</f>
        <v>12600</v>
      </c>
      <c r="I3621" s="212"/>
      <c r="J3621" s="212"/>
      <c r="K3621" s="212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</row>
    <row r="3622" spans="1:16370" s="149" customFormat="1" outlineLevel="1">
      <c r="A3622" s="36"/>
      <c r="B3622" s="70" t="s">
        <v>5029</v>
      </c>
      <c r="C3622" s="68" t="s">
        <v>5030</v>
      </c>
      <c r="D3622" s="70" t="s">
        <v>530</v>
      </c>
      <c r="E3622" s="69">
        <v>1</v>
      </c>
      <c r="F3622" s="69">
        <f>SUM(F3623:F3625)</f>
        <v>25000</v>
      </c>
      <c r="G3622" s="69">
        <f>SUM(G3623:G3625)</f>
        <v>30000</v>
      </c>
      <c r="H3622" s="69">
        <f>SUM(H3623:H3625)</f>
        <v>45000</v>
      </c>
      <c r="I3622" s="212"/>
      <c r="J3622" s="212"/>
      <c r="K3622" s="212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</row>
    <row r="3623" spans="1:16370" s="149" customFormat="1" outlineLevel="1">
      <c r="A3623" s="28"/>
      <c r="B3623" s="28" t="s">
        <v>1251</v>
      </c>
      <c r="C3623" s="29" t="s">
        <v>1252</v>
      </c>
      <c r="D3623" s="28" t="s">
        <v>271</v>
      </c>
      <c r="E3623" s="30">
        <v>1</v>
      </c>
      <c r="F3623" s="30">
        <v>8000</v>
      </c>
      <c r="G3623" s="30">
        <f>ROUND(F3623*1.2,-2)</f>
        <v>9600</v>
      </c>
      <c r="H3623" s="30">
        <f>ROUND(F3623*1.8,-2)</f>
        <v>14400</v>
      </c>
      <c r="I3623" s="212"/>
      <c r="J3623" s="212"/>
      <c r="K3623" s="212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</row>
    <row r="3624" spans="1:16370" s="149" customFormat="1" outlineLevel="1">
      <c r="A3624" s="28"/>
      <c r="B3624" s="28" t="s">
        <v>1427</v>
      </c>
      <c r="C3624" s="29" t="s">
        <v>1428</v>
      </c>
      <c r="D3624" s="28" t="s">
        <v>271</v>
      </c>
      <c r="E3624" s="30">
        <v>1</v>
      </c>
      <c r="F3624" s="30">
        <v>8000</v>
      </c>
      <c r="G3624" s="30">
        <f>ROUND(F3624*1.2,-2)</f>
        <v>9600</v>
      </c>
      <c r="H3624" s="30">
        <f>ROUND(F3624*1.8,-2)</f>
        <v>14400</v>
      </c>
      <c r="I3624" s="212"/>
      <c r="J3624" s="212"/>
      <c r="K3624" s="212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  <c r="FK3624" s="1"/>
      <c r="FL3624" s="1"/>
      <c r="FM3624" s="1"/>
      <c r="FN3624" s="1"/>
      <c r="FO3624" s="1"/>
      <c r="FP3624" s="1"/>
      <c r="FQ3624" s="1"/>
      <c r="FR3624" s="1"/>
      <c r="FS3624" s="1"/>
      <c r="FT3624" s="1"/>
      <c r="FU3624" s="1"/>
      <c r="FV3624" s="1"/>
      <c r="FW3624" s="1"/>
      <c r="FX3624" s="1"/>
      <c r="FY3624" s="1"/>
      <c r="FZ3624" s="1"/>
      <c r="GA3624" s="1"/>
      <c r="GB3624" s="1"/>
      <c r="GC3624" s="1"/>
      <c r="GD3624" s="1"/>
      <c r="GE3624" s="1"/>
      <c r="GF3624" s="1"/>
      <c r="GG3624" s="1"/>
      <c r="GH3624" s="1"/>
      <c r="GI3624" s="1"/>
      <c r="GJ3624" s="1"/>
      <c r="GK3624" s="1"/>
      <c r="GL3624" s="1"/>
      <c r="GM3624" s="1"/>
      <c r="GN3624" s="1"/>
      <c r="GO3624" s="1"/>
      <c r="GP3624" s="1"/>
      <c r="GQ3624" s="1"/>
      <c r="GR3624" s="1"/>
      <c r="GS3624" s="1"/>
      <c r="GT3624" s="1"/>
      <c r="GU3624" s="1"/>
      <c r="GV3624" s="1"/>
      <c r="GW3624" s="1"/>
      <c r="GX3624" s="1"/>
      <c r="GY3624" s="1"/>
      <c r="GZ3624" s="1"/>
      <c r="HA3624" s="1"/>
      <c r="HB3624" s="1"/>
      <c r="HC3624" s="1"/>
      <c r="HD3624" s="1"/>
      <c r="HE3624" s="1"/>
      <c r="HF3624" s="1"/>
      <c r="HG3624" s="1"/>
      <c r="HH3624" s="1"/>
      <c r="HI3624" s="1"/>
      <c r="HJ3624" s="1"/>
      <c r="HK3624" s="1"/>
      <c r="HL3624" s="1"/>
      <c r="HM3624" s="1"/>
      <c r="HN3624" s="1"/>
      <c r="HO3624" s="1"/>
      <c r="HP3624" s="1"/>
      <c r="HQ3624" s="1"/>
      <c r="HR3624" s="1"/>
      <c r="HS3624" s="1"/>
      <c r="HT3624" s="1"/>
      <c r="HU3624" s="1"/>
      <c r="HV3624" s="1"/>
      <c r="HW3624" s="1"/>
      <c r="HX3624" s="1"/>
      <c r="HY3624" s="1"/>
      <c r="HZ3624" s="1"/>
      <c r="IA3624" s="1"/>
      <c r="IB3624" s="1"/>
      <c r="IC3624" s="1"/>
      <c r="ID3624" s="1"/>
      <c r="IE3624" s="1"/>
      <c r="IF3624" s="1"/>
      <c r="IG3624" s="1"/>
      <c r="IH3624" s="1"/>
      <c r="II3624" s="1"/>
      <c r="IJ3624" s="1"/>
      <c r="IK3624" s="1"/>
      <c r="IL3624" s="1"/>
      <c r="IM3624" s="1"/>
      <c r="IN3624" s="1"/>
      <c r="IO3624" s="1"/>
      <c r="IP3624" s="1"/>
      <c r="IQ3624" s="1"/>
      <c r="IR3624" s="1"/>
      <c r="IS3624" s="1"/>
      <c r="IT3624" s="1"/>
      <c r="IU3624" s="1"/>
      <c r="IV3624" s="1"/>
      <c r="IW3624" s="1"/>
      <c r="IX3624" s="1"/>
      <c r="IY3624" s="1"/>
      <c r="IZ3624" s="1"/>
      <c r="JA3624" s="1"/>
      <c r="JB3624" s="1"/>
      <c r="JC3624" s="1"/>
      <c r="JD3624" s="1"/>
      <c r="JE3624" s="1"/>
      <c r="JF3624" s="1"/>
      <c r="JG3624" s="1"/>
      <c r="JH3624" s="1"/>
      <c r="JI3624" s="1"/>
      <c r="JJ3624" s="1"/>
      <c r="JK3624" s="1"/>
      <c r="JL3624" s="1"/>
      <c r="JM3624" s="1"/>
      <c r="JN3624" s="1"/>
      <c r="JO3624" s="1"/>
      <c r="JP3624" s="1"/>
      <c r="JQ3624" s="1"/>
      <c r="JR3624" s="1"/>
      <c r="JS3624" s="1"/>
      <c r="JT3624" s="1"/>
      <c r="JU3624" s="1"/>
      <c r="JV3624" s="1"/>
      <c r="JW3624" s="1"/>
      <c r="JX3624" s="1"/>
      <c r="JY3624" s="1"/>
      <c r="JZ3624" s="1"/>
      <c r="KA3624" s="1"/>
      <c r="KB3624" s="1"/>
      <c r="KC3624" s="1"/>
      <c r="KD3624" s="1"/>
      <c r="KE3624" s="1"/>
      <c r="KF3624" s="1"/>
      <c r="KG3624" s="1"/>
      <c r="KH3624" s="1"/>
      <c r="KI3624" s="1"/>
      <c r="KJ3624" s="1"/>
      <c r="KK3624" s="1"/>
      <c r="KL3624" s="1"/>
      <c r="KM3624" s="1"/>
      <c r="KN3624" s="1"/>
      <c r="KO3624" s="1"/>
      <c r="KP3624" s="1"/>
      <c r="KQ3624" s="1"/>
      <c r="KR3624" s="1"/>
      <c r="KS3624" s="1"/>
      <c r="KT3624" s="1"/>
      <c r="KU3624" s="1"/>
      <c r="KV3624" s="1"/>
      <c r="KW3624" s="1"/>
      <c r="KX3624" s="1"/>
      <c r="KY3624" s="1"/>
      <c r="KZ3624" s="1"/>
      <c r="LA3624" s="1"/>
      <c r="LB3624" s="1"/>
      <c r="LC3624" s="1"/>
      <c r="LD3624" s="1"/>
      <c r="LE3624" s="1"/>
      <c r="LF3624" s="1"/>
      <c r="LG3624" s="1"/>
      <c r="LH3624" s="1"/>
      <c r="LI3624" s="1"/>
      <c r="LJ3624" s="1"/>
      <c r="LK3624" s="1"/>
      <c r="LL3624" s="1"/>
      <c r="LM3624" s="1"/>
      <c r="LN3624" s="1"/>
      <c r="LO3624" s="1"/>
      <c r="LP3624" s="1"/>
      <c r="LQ3624" s="1"/>
      <c r="LR3624" s="1"/>
      <c r="LS3624" s="1"/>
      <c r="LT3624" s="1"/>
      <c r="LU3624" s="1"/>
      <c r="LV3624" s="1"/>
      <c r="LW3624" s="1"/>
      <c r="LX3624" s="1"/>
      <c r="LY3624" s="1"/>
      <c r="LZ3624" s="1"/>
      <c r="MA3624" s="1"/>
      <c r="MB3624" s="1"/>
      <c r="MC3624" s="1"/>
      <c r="MD3624" s="1"/>
      <c r="ME3624" s="1"/>
      <c r="MF3624" s="1"/>
      <c r="MG3624" s="1"/>
      <c r="MH3624" s="1"/>
      <c r="MI3624" s="1"/>
      <c r="MJ3624" s="1"/>
      <c r="MK3624" s="1"/>
      <c r="ML3624" s="1"/>
      <c r="MM3624" s="1"/>
      <c r="MN3624" s="1"/>
      <c r="MO3624" s="1"/>
      <c r="MP3624" s="1"/>
      <c r="MQ3624" s="1"/>
      <c r="MR3624" s="1"/>
      <c r="MS3624" s="1"/>
      <c r="MT3624" s="1"/>
      <c r="MU3624" s="1"/>
      <c r="MV3624" s="1"/>
      <c r="MW3624" s="1"/>
      <c r="MX3624" s="1"/>
      <c r="MY3624" s="1"/>
      <c r="MZ3624" s="1"/>
      <c r="NA3624" s="1"/>
      <c r="NB3624" s="1"/>
      <c r="NC3624" s="1"/>
      <c r="ND3624" s="1"/>
      <c r="NE3624" s="1"/>
      <c r="NF3624" s="1"/>
      <c r="NG3624" s="1"/>
      <c r="NH3624" s="1"/>
      <c r="NI3624" s="1"/>
      <c r="NJ3624" s="1"/>
      <c r="NK3624" s="1"/>
      <c r="NL3624" s="1"/>
      <c r="NM3624" s="1"/>
      <c r="NN3624" s="1"/>
      <c r="NO3624" s="1"/>
      <c r="NP3624" s="1"/>
      <c r="NQ3624" s="1"/>
      <c r="NR3624" s="1"/>
      <c r="NS3624" s="1"/>
      <c r="NT3624" s="1"/>
      <c r="NU3624" s="1"/>
      <c r="NV3624" s="1"/>
      <c r="NW3624" s="1"/>
      <c r="NX3624" s="1"/>
      <c r="NY3624" s="1"/>
      <c r="NZ3624" s="1"/>
      <c r="OA3624" s="1"/>
      <c r="OB3624" s="1"/>
      <c r="OC3624" s="1"/>
      <c r="OD3624" s="1"/>
      <c r="OE3624" s="1"/>
      <c r="OF3624" s="1"/>
      <c r="OG3624" s="1"/>
      <c r="OH3624" s="1"/>
      <c r="OI3624" s="1"/>
      <c r="OJ3624" s="1"/>
      <c r="OK3624" s="1"/>
      <c r="OL3624" s="1"/>
      <c r="OM3624" s="1"/>
      <c r="ON3624" s="1"/>
      <c r="OO3624" s="1"/>
      <c r="OP3624" s="1"/>
      <c r="OQ3624" s="1"/>
      <c r="OR3624" s="1"/>
      <c r="OS3624" s="1"/>
      <c r="OT3624" s="1"/>
      <c r="OU3624" s="1"/>
      <c r="OV3624" s="1"/>
      <c r="OW3624" s="1"/>
      <c r="OX3624" s="1"/>
      <c r="OY3624" s="1"/>
      <c r="OZ3624" s="1"/>
      <c r="PA3624" s="1"/>
      <c r="PB3624" s="1"/>
      <c r="PC3624" s="1"/>
      <c r="PD3624" s="1"/>
      <c r="PE3624" s="1"/>
      <c r="PF3624" s="1"/>
      <c r="PG3624" s="1"/>
      <c r="PH3624" s="1"/>
      <c r="PI3624" s="1"/>
      <c r="PJ3624" s="1"/>
      <c r="PK3624" s="1"/>
      <c r="PL3624" s="1"/>
      <c r="PM3624" s="1"/>
      <c r="PN3624" s="1"/>
      <c r="PO3624" s="1"/>
      <c r="PP3624" s="1"/>
      <c r="PQ3624" s="1"/>
      <c r="PR3624" s="1"/>
      <c r="PS3624" s="1"/>
      <c r="PT3624" s="1"/>
      <c r="PU3624" s="1"/>
      <c r="PV3624" s="1"/>
      <c r="PW3624" s="1"/>
      <c r="PX3624" s="1"/>
      <c r="PY3624" s="1"/>
      <c r="PZ3624" s="1"/>
      <c r="QA3624" s="1"/>
      <c r="QB3624" s="1"/>
      <c r="QC3624" s="1"/>
      <c r="QD3624" s="1"/>
      <c r="QE3624" s="1"/>
      <c r="QF3624" s="1"/>
      <c r="QG3624" s="1"/>
      <c r="QH3624" s="1"/>
      <c r="QI3624" s="1"/>
      <c r="QJ3624" s="1"/>
      <c r="QK3624" s="1"/>
      <c r="QL3624" s="1"/>
      <c r="QM3624" s="1"/>
      <c r="QN3624" s="1"/>
      <c r="QO3624" s="1"/>
      <c r="QP3624" s="1"/>
      <c r="QQ3624" s="1"/>
      <c r="QR3624" s="1"/>
      <c r="QS3624" s="1"/>
      <c r="QT3624" s="1"/>
      <c r="QU3624" s="1"/>
      <c r="QV3624" s="1"/>
      <c r="QW3624" s="1"/>
      <c r="QX3624" s="1"/>
      <c r="QY3624" s="1"/>
      <c r="QZ3624" s="1"/>
      <c r="RA3624" s="1"/>
      <c r="RB3624" s="1"/>
      <c r="RC3624" s="1"/>
      <c r="RD3624" s="1"/>
      <c r="RE3624" s="1"/>
      <c r="RF3624" s="1"/>
      <c r="RG3624" s="1"/>
      <c r="RH3624" s="1"/>
      <c r="RI3624" s="1"/>
      <c r="RJ3624" s="1"/>
      <c r="RK3624" s="1"/>
      <c r="RL3624" s="1"/>
      <c r="RM3624" s="1"/>
      <c r="RN3624" s="1"/>
      <c r="RO3624" s="1"/>
      <c r="RP3624" s="1"/>
      <c r="RQ3624" s="1"/>
      <c r="RR3624" s="1"/>
      <c r="RS3624" s="1"/>
      <c r="RT3624" s="1"/>
      <c r="RU3624" s="1"/>
      <c r="RV3624" s="1"/>
      <c r="RW3624" s="1"/>
      <c r="RX3624" s="1"/>
      <c r="RY3624" s="1"/>
      <c r="RZ3624" s="1"/>
      <c r="SA3624" s="1"/>
      <c r="SB3624" s="1"/>
      <c r="SC3624" s="1"/>
      <c r="SD3624" s="1"/>
      <c r="SE3624" s="1"/>
      <c r="SF3624" s="1"/>
      <c r="SG3624" s="1"/>
      <c r="SH3624" s="1"/>
      <c r="SI3624" s="1"/>
      <c r="SJ3624" s="1"/>
      <c r="SK3624" s="1"/>
      <c r="SL3624" s="1"/>
      <c r="SM3624" s="1"/>
      <c r="SN3624" s="1"/>
      <c r="SO3624" s="1"/>
      <c r="SP3624" s="1"/>
      <c r="SQ3624" s="1"/>
      <c r="SR3624" s="1"/>
      <c r="SS3624" s="1"/>
      <c r="ST3624" s="1"/>
      <c r="SU3624" s="1"/>
      <c r="SV3624" s="1"/>
      <c r="SW3624" s="1"/>
      <c r="SX3624" s="1"/>
      <c r="SY3624" s="1"/>
      <c r="SZ3624" s="1"/>
      <c r="TA3624" s="1"/>
      <c r="TB3624" s="1"/>
      <c r="TC3624" s="1"/>
      <c r="TD3624" s="1"/>
      <c r="TE3624" s="1"/>
      <c r="TF3624" s="1"/>
      <c r="TG3624" s="1"/>
      <c r="TH3624" s="1"/>
      <c r="TI3624" s="1"/>
      <c r="TJ3624" s="1"/>
      <c r="TK3624" s="1"/>
      <c r="TL3624" s="1"/>
      <c r="TM3624" s="1"/>
      <c r="TN3624" s="1"/>
      <c r="TO3624" s="1"/>
      <c r="TP3624" s="1"/>
      <c r="TQ3624" s="1"/>
      <c r="TR3624" s="1"/>
      <c r="TS3624" s="1"/>
      <c r="TT3624" s="1"/>
      <c r="TU3624" s="1"/>
      <c r="TV3624" s="1"/>
      <c r="TW3624" s="1"/>
      <c r="TX3624" s="1"/>
      <c r="TY3624" s="1"/>
      <c r="TZ3624" s="1"/>
      <c r="UA3624" s="1"/>
      <c r="UB3624" s="1"/>
      <c r="UC3624" s="1"/>
      <c r="UD3624" s="1"/>
      <c r="UE3624" s="1"/>
      <c r="UF3624" s="1"/>
      <c r="UG3624" s="1"/>
      <c r="UH3624" s="1"/>
      <c r="UI3624" s="1"/>
      <c r="UJ3624" s="1"/>
      <c r="UK3624" s="1"/>
      <c r="UL3624" s="1"/>
      <c r="UM3624" s="1"/>
      <c r="UN3624" s="1"/>
      <c r="UO3624" s="1"/>
      <c r="UP3624" s="1"/>
      <c r="UQ3624" s="1"/>
      <c r="UR3624" s="1"/>
      <c r="US3624" s="1"/>
      <c r="UT3624" s="1"/>
      <c r="UU3624" s="1"/>
      <c r="UV3624" s="1"/>
      <c r="UW3624" s="1"/>
      <c r="UX3624" s="1"/>
      <c r="UY3624" s="1"/>
      <c r="UZ3624" s="1"/>
      <c r="VA3624" s="1"/>
      <c r="VB3624" s="1"/>
      <c r="VC3624" s="1"/>
      <c r="VD3624" s="1"/>
      <c r="VE3624" s="1"/>
      <c r="VF3624" s="1"/>
      <c r="VG3624" s="1"/>
      <c r="VH3624" s="1"/>
      <c r="VI3624" s="1"/>
      <c r="VJ3624" s="1"/>
      <c r="VK3624" s="1"/>
      <c r="VL3624" s="1"/>
      <c r="VM3624" s="1"/>
      <c r="VN3624" s="1"/>
      <c r="VO3624" s="1"/>
      <c r="VP3624" s="1"/>
      <c r="VQ3624" s="1"/>
      <c r="VR3624" s="1"/>
      <c r="VS3624" s="1"/>
      <c r="VT3624" s="1"/>
      <c r="VU3624" s="1"/>
      <c r="VV3624" s="1"/>
      <c r="VW3624" s="1"/>
      <c r="VX3624" s="1"/>
      <c r="VY3624" s="1"/>
      <c r="VZ3624" s="1"/>
      <c r="WA3624" s="1"/>
      <c r="WB3624" s="1"/>
      <c r="WC3624" s="1"/>
      <c r="WD3624" s="1"/>
      <c r="WE3624" s="1"/>
      <c r="WF3624" s="1"/>
      <c r="WG3624" s="1"/>
      <c r="WH3624" s="1"/>
      <c r="WI3624" s="1"/>
      <c r="WJ3624" s="1"/>
      <c r="WK3624" s="1"/>
      <c r="WL3624" s="1"/>
      <c r="WM3624" s="1"/>
      <c r="WN3624" s="1"/>
      <c r="WO3624" s="1"/>
      <c r="WP3624" s="1"/>
      <c r="WQ3624" s="1"/>
      <c r="WR3624" s="1"/>
      <c r="WS3624" s="1"/>
      <c r="WT3624" s="1"/>
      <c r="WU3624" s="1"/>
      <c r="WV3624" s="1"/>
      <c r="WW3624" s="1"/>
      <c r="WX3624" s="1"/>
      <c r="WY3624" s="1"/>
      <c r="WZ3624" s="1"/>
      <c r="XA3624" s="1"/>
      <c r="XB3624" s="1"/>
      <c r="XC3624" s="1"/>
      <c r="XD3624" s="1"/>
      <c r="XE3624" s="1"/>
      <c r="XF3624" s="1"/>
      <c r="XG3624" s="1"/>
      <c r="XH3624" s="1"/>
      <c r="XI3624" s="1"/>
      <c r="XJ3624" s="1"/>
      <c r="XK3624" s="1"/>
      <c r="XL3624" s="1"/>
      <c r="XM3624" s="1"/>
      <c r="XN3624" s="1"/>
      <c r="XO3624" s="1"/>
      <c r="XP3624" s="1"/>
      <c r="XQ3624" s="1"/>
      <c r="XR3624" s="1"/>
      <c r="XS3624" s="1"/>
      <c r="XT3624" s="1"/>
      <c r="XU3624" s="1"/>
      <c r="XV3624" s="1"/>
      <c r="XW3624" s="1"/>
      <c r="XX3624" s="1"/>
      <c r="XY3624" s="1"/>
      <c r="XZ3624" s="1"/>
      <c r="YA3624" s="1"/>
      <c r="YB3624" s="1"/>
      <c r="YC3624" s="1"/>
      <c r="YD3624" s="1"/>
      <c r="YE3624" s="1"/>
      <c r="YF3624" s="1"/>
      <c r="YG3624" s="1"/>
      <c r="YH3624" s="1"/>
      <c r="YI3624" s="1"/>
      <c r="YJ3624" s="1"/>
      <c r="YK3624" s="1"/>
      <c r="YL3624" s="1"/>
      <c r="YM3624" s="1"/>
      <c r="YN3624" s="1"/>
      <c r="YO3624" s="1"/>
      <c r="YP3624" s="1"/>
      <c r="YQ3624" s="1"/>
      <c r="YR3624" s="1"/>
      <c r="YS3624" s="1"/>
      <c r="YT3624" s="1"/>
      <c r="YU3624" s="1"/>
      <c r="YV3624" s="1"/>
      <c r="YW3624" s="1"/>
      <c r="YX3624" s="1"/>
      <c r="YY3624" s="1"/>
      <c r="YZ3624" s="1"/>
      <c r="ZA3624" s="1"/>
      <c r="ZB3624" s="1"/>
      <c r="ZC3624" s="1"/>
      <c r="ZD3624" s="1"/>
      <c r="ZE3624" s="1"/>
      <c r="ZF3624" s="1"/>
      <c r="ZG3624" s="1"/>
      <c r="ZH3624" s="1"/>
      <c r="ZI3624" s="1"/>
      <c r="ZJ3624" s="1"/>
      <c r="ZK3624" s="1"/>
      <c r="ZL3624" s="1"/>
      <c r="ZM3624" s="1"/>
      <c r="ZN3624" s="1"/>
      <c r="ZO3624" s="1"/>
      <c r="ZP3624" s="1"/>
      <c r="ZQ3624" s="1"/>
      <c r="ZR3624" s="1"/>
      <c r="ZS3624" s="1"/>
      <c r="ZT3624" s="1"/>
      <c r="ZU3624" s="1"/>
      <c r="ZV3624" s="1"/>
      <c r="ZW3624" s="1"/>
      <c r="ZX3624" s="1"/>
      <c r="ZY3624" s="1"/>
      <c r="ZZ3624" s="1"/>
      <c r="AAA3624" s="1"/>
      <c r="AAB3624" s="1"/>
      <c r="AAC3624" s="1"/>
      <c r="AAD3624" s="1"/>
      <c r="AAE3624" s="1"/>
      <c r="AAF3624" s="1"/>
      <c r="AAG3624" s="1"/>
      <c r="AAH3624" s="1"/>
      <c r="AAI3624" s="1"/>
      <c r="AAJ3624" s="1"/>
      <c r="AAK3624" s="1"/>
      <c r="AAL3624" s="1"/>
      <c r="AAM3624" s="1"/>
      <c r="AAN3624" s="1"/>
      <c r="AAO3624" s="1"/>
      <c r="AAP3624" s="1"/>
      <c r="AAQ3624" s="1"/>
      <c r="AAR3624" s="1"/>
      <c r="AAS3624" s="1"/>
      <c r="AAT3624" s="1"/>
      <c r="AAU3624" s="1"/>
      <c r="AAV3624" s="1"/>
      <c r="AAW3624" s="1"/>
      <c r="AAX3624" s="1"/>
      <c r="AAY3624" s="1"/>
      <c r="AAZ3624" s="1"/>
      <c r="ABA3624" s="1"/>
      <c r="ABB3624" s="1"/>
      <c r="ABC3624" s="1"/>
      <c r="ABD3624" s="1"/>
      <c r="ABE3624" s="1"/>
      <c r="ABF3624" s="1"/>
      <c r="ABG3624" s="1"/>
      <c r="ABH3624" s="1"/>
      <c r="ABI3624" s="1"/>
      <c r="ABJ3624" s="1"/>
      <c r="ABK3624" s="1"/>
      <c r="ABL3624" s="1"/>
      <c r="ABM3624" s="1"/>
      <c r="ABN3624" s="1"/>
      <c r="ABO3624" s="1"/>
      <c r="ABP3624" s="1"/>
      <c r="ABQ3624" s="1"/>
      <c r="ABR3624" s="1"/>
      <c r="ABS3624" s="1"/>
      <c r="ABT3624" s="1"/>
      <c r="ABU3624" s="1"/>
      <c r="ABV3624" s="1"/>
      <c r="ABW3624" s="1"/>
      <c r="ABX3624" s="1"/>
      <c r="ABY3624" s="1"/>
      <c r="ABZ3624" s="1"/>
      <c r="ACA3624" s="1"/>
      <c r="ACB3624" s="1"/>
      <c r="ACC3624" s="1"/>
      <c r="ACD3624" s="1"/>
      <c r="ACE3624" s="1"/>
      <c r="ACF3624" s="1"/>
      <c r="ACG3624" s="1"/>
      <c r="ACH3624" s="1"/>
      <c r="ACI3624" s="1"/>
      <c r="ACJ3624" s="1"/>
      <c r="ACK3624" s="1"/>
      <c r="ACL3624" s="1"/>
      <c r="ACM3624" s="1"/>
      <c r="ACN3624" s="1"/>
      <c r="ACO3624" s="1"/>
      <c r="ACP3624" s="1"/>
      <c r="ACQ3624" s="1"/>
      <c r="ACR3624" s="1"/>
      <c r="ACS3624" s="1"/>
      <c r="ACT3624" s="1"/>
      <c r="ACU3624" s="1"/>
      <c r="ACV3624" s="1"/>
      <c r="ACW3624" s="1"/>
      <c r="ACX3624" s="1"/>
      <c r="ACY3624" s="1"/>
      <c r="ACZ3624" s="1"/>
      <c r="ADA3624" s="1"/>
      <c r="ADB3624" s="1"/>
      <c r="ADC3624" s="1"/>
      <c r="ADD3624" s="1"/>
      <c r="ADE3624" s="1"/>
      <c r="ADF3624" s="1"/>
      <c r="ADG3624" s="1"/>
      <c r="ADH3624" s="1"/>
      <c r="ADI3624" s="1"/>
      <c r="ADJ3624" s="1"/>
      <c r="ADK3624" s="1"/>
      <c r="ADL3624" s="1"/>
      <c r="ADM3624" s="1"/>
      <c r="ADN3624" s="1"/>
      <c r="ADO3624" s="1"/>
      <c r="ADP3624" s="1"/>
      <c r="ADQ3624" s="1"/>
      <c r="ADR3624" s="1"/>
      <c r="ADS3624" s="1"/>
      <c r="ADT3624" s="1"/>
      <c r="ADU3624" s="1"/>
      <c r="ADV3624" s="1"/>
      <c r="ADW3624" s="1"/>
      <c r="ADX3624" s="1"/>
      <c r="ADY3624" s="1"/>
      <c r="ADZ3624" s="1"/>
      <c r="AEA3624" s="1"/>
      <c r="AEB3624" s="1"/>
      <c r="AEC3624" s="1"/>
      <c r="AED3624" s="1"/>
      <c r="AEE3624" s="1"/>
      <c r="AEF3624" s="1"/>
      <c r="AEG3624" s="1"/>
      <c r="AEH3624" s="1"/>
      <c r="AEI3624" s="1"/>
      <c r="AEJ3624" s="1"/>
      <c r="AEK3624" s="1"/>
      <c r="AEL3624" s="1"/>
      <c r="AEM3624" s="1"/>
      <c r="AEN3624" s="1"/>
      <c r="AEO3624" s="1"/>
      <c r="AEP3624" s="1"/>
      <c r="AEQ3624" s="1"/>
      <c r="AER3624" s="1"/>
      <c r="AES3624" s="1"/>
      <c r="AET3624" s="1"/>
      <c r="AEU3624" s="1"/>
      <c r="AEV3624" s="1"/>
      <c r="AEW3624" s="1"/>
      <c r="AEX3624" s="1"/>
      <c r="AEY3624" s="1"/>
      <c r="AEZ3624" s="1"/>
      <c r="AFA3624" s="1"/>
      <c r="AFB3624" s="1"/>
      <c r="AFC3624" s="1"/>
      <c r="AFD3624" s="1"/>
      <c r="AFE3624" s="1"/>
      <c r="AFF3624" s="1"/>
      <c r="AFG3624" s="1"/>
      <c r="AFH3624" s="1"/>
      <c r="AFI3624" s="1"/>
      <c r="AFJ3624" s="1"/>
      <c r="AFK3624" s="1"/>
      <c r="AFL3624" s="1"/>
      <c r="AFM3624" s="1"/>
      <c r="AFN3624" s="1"/>
      <c r="AFO3624" s="1"/>
      <c r="AFP3624" s="1"/>
      <c r="AFQ3624" s="1"/>
      <c r="AFR3624" s="1"/>
      <c r="AFS3624" s="1"/>
      <c r="AFT3624" s="1"/>
      <c r="AFU3624" s="1"/>
      <c r="AFV3624" s="1"/>
      <c r="AFW3624" s="1"/>
      <c r="AFX3624" s="1"/>
      <c r="AFY3624" s="1"/>
      <c r="AFZ3624" s="1"/>
      <c r="AGA3624" s="1"/>
      <c r="AGB3624" s="1"/>
      <c r="AGC3624" s="1"/>
      <c r="AGD3624" s="1"/>
      <c r="AGE3624" s="1"/>
      <c r="AGF3624" s="1"/>
      <c r="AGG3624" s="1"/>
      <c r="AGH3624" s="1"/>
      <c r="AGI3624" s="1"/>
      <c r="AGJ3624" s="1"/>
      <c r="AGK3624" s="1"/>
      <c r="AGL3624" s="1"/>
      <c r="AGM3624" s="1"/>
      <c r="AGN3624" s="1"/>
      <c r="AGO3624" s="1"/>
      <c r="AGP3624" s="1"/>
      <c r="AGQ3624" s="1"/>
      <c r="AGR3624" s="1"/>
      <c r="AGS3624" s="1"/>
      <c r="AGT3624" s="1"/>
      <c r="AGU3624" s="1"/>
      <c r="AGV3624" s="1"/>
      <c r="AGW3624" s="1"/>
      <c r="AGX3624" s="1"/>
      <c r="AGY3624" s="1"/>
      <c r="AGZ3624" s="1"/>
      <c r="AHA3624" s="1"/>
      <c r="AHB3624" s="1"/>
      <c r="AHC3624" s="1"/>
      <c r="AHD3624" s="1"/>
      <c r="AHE3624" s="1"/>
      <c r="AHF3624" s="1"/>
      <c r="AHG3624" s="1"/>
      <c r="AHH3624" s="1"/>
      <c r="AHI3624" s="1"/>
      <c r="AHJ3624" s="1"/>
      <c r="AHK3624" s="1"/>
      <c r="AHL3624" s="1"/>
      <c r="AHM3624" s="1"/>
      <c r="AHN3624" s="1"/>
      <c r="AHO3624" s="1"/>
      <c r="AHP3624" s="1"/>
      <c r="AHQ3624" s="1"/>
      <c r="AHR3624" s="1"/>
      <c r="AHS3624" s="1"/>
      <c r="AHT3624" s="1"/>
      <c r="AHU3624" s="1"/>
      <c r="AHV3624" s="1"/>
      <c r="AHW3624" s="1"/>
      <c r="AHX3624" s="1"/>
      <c r="AHY3624" s="1"/>
      <c r="AHZ3624" s="1"/>
      <c r="AIA3624" s="1"/>
      <c r="AIB3624" s="1"/>
      <c r="AIC3624" s="1"/>
      <c r="AID3624" s="1"/>
      <c r="AIE3624" s="1"/>
      <c r="AIF3624" s="1"/>
      <c r="AIG3624" s="1"/>
      <c r="AIH3624" s="1"/>
      <c r="AII3624" s="1"/>
      <c r="AIJ3624" s="1"/>
      <c r="AIK3624" s="1"/>
      <c r="AIL3624" s="1"/>
      <c r="AIM3624" s="1"/>
      <c r="AIN3624" s="1"/>
      <c r="AIO3624" s="1"/>
      <c r="AIP3624" s="1"/>
      <c r="AIQ3624" s="1"/>
      <c r="AIR3624" s="1"/>
      <c r="AIS3624" s="1"/>
      <c r="AIT3624" s="1"/>
      <c r="AIU3624" s="1"/>
      <c r="AIV3624" s="1"/>
      <c r="AIW3624" s="1"/>
      <c r="AIX3624" s="1"/>
      <c r="AIY3624" s="1"/>
      <c r="AIZ3624" s="1"/>
      <c r="AJA3624" s="1"/>
      <c r="AJB3624" s="1"/>
      <c r="AJC3624" s="1"/>
      <c r="AJD3624" s="1"/>
      <c r="AJE3624" s="1"/>
      <c r="AJF3624" s="1"/>
      <c r="AJG3624" s="1"/>
      <c r="AJH3624" s="1"/>
      <c r="AJI3624" s="1"/>
      <c r="AJJ3624" s="1"/>
      <c r="AJK3624" s="1"/>
      <c r="AJL3624" s="1"/>
      <c r="AJM3624" s="1"/>
      <c r="AJN3624" s="1"/>
      <c r="AJO3624" s="1"/>
      <c r="AJP3624" s="1"/>
      <c r="AJQ3624" s="1"/>
      <c r="AJR3624" s="1"/>
      <c r="AJS3624" s="1"/>
      <c r="AJT3624" s="1"/>
      <c r="AJU3624" s="1"/>
      <c r="AJV3624" s="1"/>
      <c r="AJW3624" s="1"/>
      <c r="AJX3624" s="1"/>
      <c r="AJY3624" s="1"/>
      <c r="AJZ3624" s="1"/>
      <c r="AKA3624" s="1"/>
      <c r="AKB3624" s="1"/>
      <c r="AKC3624" s="1"/>
      <c r="AKD3624" s="1"/>
      <c r="AKE3624" s="1"/>
      <c r="AKF3624" s="1"/>
      <c r="AKG3624" s="1"/>
      <c r="AKH3624" s="1"/>
      <c r="AKI3624" s="1"/>
      <c r="AKJ3624" s="1"/>
      <c r="AKK3624" s="1"/>
      <c r="AKL3624" s="1"/>
      <c r="AKM3624" s="1"/>
      <c r="AKN3624" s="1"/>
      <c r="AKO3624" s="1"/>
      <c r="AKP3624" s="1"/>
      <c r="AKQ3624" s="1"/>
      <c r="AKR3624" s="1"/>
      <c r="AKS3624" s="1"/>
      <c r="AKT3624" s="1"/>
      <c r="AKU3624" s="1"/>
      <c r="AKV3624" s="1"/>
      <c r="AKW3624" s="1"/>
      <c r="AKX3624" s="1"/>
      <c r="AKY3624" s="1"/>
      <c r="AKZ3624" s="1"/>
      <c r="ALA3624" s="1"/>
      <c r="ALB3624" s="1"/>
      <c r="ALC3624" s="1"/>
      <c r="ALD3624" s="1"/>
      <c r="ALE3624" s="1"/>
      <c r="ALF3624" s="1"/>
      <c r="ALG3624" s="1"/>
      <c r="ALH3624" s="1"/>
      <c r="ALI3624" s="1"/>
      <c r="ALJ3624" s="1"/>
      <c r="ALK3624" s="1"/>
      <c r="ALL3624" s="1"/>
      <c r="ALM3624" s="1"/>
      <c r="ALN3624" s="1"/>
      <c r="ALO3624" s="1"/>
      <c r="ALP3624" s="1"/>
      <c r="ALQ3624" s="1"/>
      <c r="ALR3624" s="1"/>
      <c r="ALS3624" s="1"/>
      <c r="ALT3624" s="1"/>
      <c r="ALU3624" s="1"/>
      <c r="ALV3624" s="1"/>
      <c r="ALW3624" s="1"/>
      <c r="ALX3624" s="1"/>
      <c r="ALY3624" s="1"/>
      <c r="ALZ3624" s="1"/>
      <c r="AMA3624" s="1"/>
      <c r="AMB3624" s="1"/>
      <c r="AMC3624" s="1"/>
      <c r="AMD3624" s="1"/>
      <c r="AME3624" s="1"/>
      <c r="AMF3624" s="1"/>
      <c r="AMG3624" s="1"/>
      <c r="AMH3624" s="1"/>
      <c r="AMI3624" s="1"/>
      <c r="AMJ3624" s="1"/>
      <c r="AMK3624" s="1"/>
      <c r="AML3624" s="1"/>
      <c r="AMM3624" s="1"/>
      <c r="AMN3624" s="1"/>
      <c r="AMO3624" s="1"/>
      <c r="AMP3624" s="1"/>
      <c r="AMQ3624" s="1"/>
      <c r="AMR3624" s="1"/>
      <c r="AMS3624" s="1"/>
      <c r="AMT3624" s="1"/>
      <c r="AMU3624" s="1"/>
      <c r="AMV3624" s="1"/>
      <c r="AMW3624" s="1"/>
      <c r="AMX3624" s="1"/>
      <c r="AMY3624" s="1"/>
      <c r="AMZ3624" s="1"/>
      <c r="ANA3624" s="1"/>
      <c r="ANB3624" s="1"/>
      <c r="ANC3624" s="1"/>
      <c r="AND3624" s="1"/>
      <c r="ANE3624" s="1"/>
      <c r="ANF3624" s="1"/>
      <c r="ANG3624" s="1"/>
      <c r="ANH3624" s="1"/>
      <c r="ANI3624" s="1"/>
      <c r="ANJ3624" s="1"/>
      <c r="ANK3624" s="1"/>
      <c r="ANL3624" s="1"/>
      <c r="ANM3624" s="1"/>
      <c r="ANN3624" s="1"/>
      <c r="ANO3624" s="1"/>
      <c r="ANP3624" s="1"/>
      <c r="ANQ3624" s="1"/>
      <c r="ANR3624" s="1"/>
      <c r="ANS3624" s="1"/>
      <c r="ANT3624" s="1"/>
      <c r="ANU3624" s="1"/>
      <c r="ANV3624" s="1"/>
      <c r="ANW3624" s="1"/>
      <c r="ANX3624" s="1"/>
      <c r="ANY3624" s="1"/>
      <c r="ANZ3624" s="1"/>
      <c r="AOA3624" s="1"/>
      <c r="AOB3624" s="1"/>
      <c r="AOC3624" s="1"/>
      <c r="AOD3624" s="1"/>
      <c r="AOE3624" s="1"/>
      <c r="AOF3624" s="1"/>
      <c r="AOG3624" s="1"/>
      <c r="AOH3624" s="1"/>
      <c r="AOI3624" s="1"/>
      <c r="AOJ3624" s="1"/>
      <c r="AOK3624" s="1"/>
      <c r="AOL3624" s="1"/>
      <c r="AOM3624" s="1"/>
      <c r="AON3624" s="1"/>
      <c r="AOO3624" s="1"/>
      <c r="AOP3624" s="1"/>
      <c r="AOQ3624" s="1"/>
      <c r="AOR3624" s="1"/>
      <c r="AOS3624" s="1"/>
      <c r="AOT3624" s="1"/>
      <c r="AOU3624" s="1"/>
      <c r="AOV3624" s="1"/>
      <c r="AOW3624" s="1"/>
      <c r="AOX3624" s="1"/>
      <c r="AOY3624" s="1"/>
      <c r="AOZ3624" s="1"/>
      <c r="APA3624" s="1"/>
      <c r="APB3624" s="1"/>
      <c r="APC3624" s="1"/>
      <c r="APD3624" s="1"/>
      <c r="APE3624" s="1"/>
      <c r="APF3624" s="1"/>
      <c r="APG3624" s="1"/>
      <c r="APH3624" s="1"/>
      <c r="API3624" s="1"/>
      <c r="APJ3624" s="1"/>
      <c r="APK3624" s="1"/>
      <c r="APL3624" s="1"/>
      <c r="APM3624" s="1"/>
      <c r="APN3624" s="1"/>
      <c r="APO3624" s="1"/>
      <c r="APP3624" s="1"/>
      <c r="APQ3624" s="1"/>
      <c r="APR3624" s="1"/>
      <c r="APS3624" s="1"/>
      <c r="APT3624" s="1"/>
      <c r="APU3624" s="1"/>
      <c r="APV3624" s="1"/>
      <c r="APW3624" s="1"/>
      <c r="APX3624" s="1"/>
      <c r="APY3624" s="1"/>
      <c r="APZ3624" s="1"/>
      <c r="AQA3624" s="1"/>
      <c r="AQB3624" s="1"/>
      <c r="AQC3624" s="1"/>
      <c r="AQD3624" s="1"/>
      <c r="AQE3624" s="1"/>
      <c r="AQF3624" s="1"/>
      <c r="AQG3624" s="1"/>
      <c r="AQH3624" s="1"/>
      <c r="AQI3624" s="1"/>
      <c r="AQJ3624" s="1"/>
      <c r="AQK3624" s="1"/>
      <c r="AQL3624" s="1"/>
      <c r="AQM3624" s="1"/>
      <c r="AQN3624" s="1"/>
      <c r="AQO3624" s="1"/>
      <c r="AQP3624" s="1"/>
      <c r="AQQ3624" s="1"/>
      <c r="AQR3624" s="1"/>
      <c r="AQS3624" s="1"/>
      <c r="AQT3624" s="1"/>
      <c r="AQU3624" s="1"/>
      <c r="AQV3624" s="1"/>
      <c r="AQW3624" s="1"/>
      <c r="AQX3624" s="1"/>
      <c r="AQY3624" s="1"/>
      <c r="AQZ3624" s="1"/>
      <c r="ARA3624" s="1"/>
      <c r="ARB3624" s="1"/>
      <c r="ARC3624" s="1"/>
      <c r="ARD3624" s="1"/>
      <c r="ARE3624" s="1"/>
      <c r="ARF3624" s="1"/>
      <c r="ARG3624" s="1"/>
      <c r="ARH3624" s="1"/>
      <c r="ARI3624" s="1"/>
      <c r="ARJ3624" s="1"/>
      <c r="ARK3624" s="1"/>
      <c r="ARL3624" s="1"/>
      <c r="ARM3624" s="1"/>
      <c r="ARN3624" s="1"/>
      <c r="ARO3624" s="1"/>
      <c r="ARP3624" s="1"/>
      <c r="ARQ3624" s="1"/>
      <c r="ARR3624" s="1"/>
      <c r="ARS3624" s="1"/>
      <c r="ART3624" s="1"/>
      <c r="ARU3624" s="1"/>
      <c r="ARV3624" s="1"/>
      <c r="ARW3624" s="1"/>
      <c r="ARX3624" s="1"/>
      <c r="ARY3624" s="1"/>
      <c r="ARZ3624" s="1"/>
      <c r="ASA3624" s="1"/>
      <c r="ASB3624" s="1"/>
      <c r="ASC3624" s="1"/>
      <c r="ASD3624" s="1"/>
      <c r="ASE3624" s="1"/>
      <c r="ASF3624" s="1"/>
      <c r="ASG3624" s="1"/>
      <c r="ASH3624" s="1"/>
      <c r="ASI3624" s="1"/>
      <c r="ASJ3624" s="1"/>
      <c r="ASK3624" s="1"/>
      <c r="ASL3624" s="1"/>
      <c r="ASM3624" s="1"/>
      <c r="ASN3624" s="1"/>
      <c r="ASO3624" s="1"/>
      <c r="ASP3624" s="1"/>
      <c r="ASQ3624" s="1"/>
      <c r="ASR3624" s="1"/>
      <c r="ASS3624" s="1"/>
      <c r="AST3624" s="1"/>
      <c r="ASU3624" s="1"/>
      <c r="ASV3624" s="1"/>
      <c r="ASW3624" s="1"/>
      <c r="ASX3624" s="1"/>
      <c r="ASY3624" s="1"/>
      <c r="ASZ3624" s="1"/>
      <c r="ATA3624" s="1"/>
      <c r="ATB3624" s="1"/>
      <c r="ATC3624" s="1"/>
      <c r="ATD3624" s="1"/>
      <c r="ATE3624" s="1"/>
      <c r="ATF3624" s="1"/>
      <c r="ATG3624" s="1"/>
      <c r="ATH3624" s="1"/>
      <c r="ATI3624" s="1"/>
      <c r="ATJ3624" s="1"/>
      <c r="ATK3624" s="1"/>
      <c r="ATL3624" s="1"/>
      <c r="ATM3624" s="1"/>
      <c r="ATN3624" s="1"/>
      <c r="ATO3624" s="1"/>
      <c r="ATP3624" s="1"/>
      <c r="ATQ3624" s="1"/>
      <c r="ATR3624" s="1"/>
      <c r="ATS3624" s="1"/>
      <c r="ATT3624" s="1"/>
      <c r="ATU3624" s="1"/>
      <c r="ATV3624" s="1"/>
      <c r="ATW3624" s="1"/>
      <c r="ATX3624" s="1"/>
      <c r="ATY3624" s="1"/>
      <c r="ATZ3624" s="1"/>
      <c r="AUA3624" s="1"/>
      <c r="AUB3624" s="1"/>
      <c r="AUC3624" s="1"/>
      <c r="AUD3624" s="1"/>
      <c r="AUE3624" s="1"/>
      <c r="AUF3624" s="1"/>
      <c r="AUG3624" s="1"/>
      <c r="AUH3624" s="1"/>
      <c r="AUI3624" s="1"/>
      <c r="AUJ3624" s="1"/>
      <c r="AUK3624" s="1"/>
      <c r="AUL3624" s="1"/>
      <c r="AUM3624" s="1"/>
      <c r="AUN3624" s="1"/>
      <c r="AUO3624" s="1"/>
      <c r="AUP3624" s="1"/>
      <c r="AUQ3624" s="1"/>
      <c r="AUR3624" s="1"/>
      <c r="AUS3624" s="1"/>
      <c r="AUT3624" s="1"/>
      <c r="AUU3624" s="1"/>
      <c r="AUV3624" s="1"/>
      <c r="AUW3624" s="1"/>
      <c r="AUX3624" s="1"/>
      <c r="AUY3624" s="1"/>
      <c r="AUZ3624" s="1"/>
      <c r="AVA3624" s="1"/>
      <c r="AVB3624" s="1"/>
      <c r="AVC3624" s="1"/>
      <c r="AVD3624" s="1"/>
      <c r="AVE3624" s="1"/>
      <c r="AVF3624" s="1"/>
      <c r="AVG3624" s="1"/>
      <c r="AVH3624" s="1"/>
      <c r="AVI3624" s="1"/>
      <c r="AVJ3624" s="1"/>
      <c r="AVK3624" s="1"/>
      <c r="AVL3624" s="1"/>
      <c r="AVM3624" s="1"/>
      <c r="AVN3624" s="1"/>
      <c r="AVO3624" s="1"/>
      <c r="AVP3624" s="1"/>
      <c r="AVQ3624" s="1"/>
      <c r="AVR3624" s="1"/>
      <c r="AVS3624" s="1"/>
      <c r="AVT3624" s="1"/>
      <c r="AVU3624" s="1"/>
      <c r="AVV3624" s="1"/>
      <c r="AVW3624" s="1"/>
      <c r="AVX3624" s="1"/>
      <c r="AVY3624" s="1"/>
      <c r="AVZ3624" s="1"/>
      <c r="AWA3624" s="1"/>
      <c r="AWB3624" s="1"/>
      <c r="AWC3624" s="1"/>
      <c r="AWD3624" s="1"/>
      <c r="AWE3624" s="1"/>
      <c r="AWF3624" s="1"/>
      <c r="AWG3624" s="1"/>
      <c r="AWH3624" s="1"/>
      <c r="AWI3624" s="1"/>
      <c r="AWJ3624" s="1"/>
      <c r="AWK3624" s="1"/>
      <c r="AWL3624" s="1"/>
      <c r="AWM3624" s="1"/>
      <c r="AWN3624" s="1"/>
      <c r="AWO3624" s="1"/>
      <c r="AWP3624" s="1"/>
      <c r="AWQ3624" s="1"/>
      <c r="AWR3624" s="1"/>
      <c r="AWS3624" s="1"/>
      <c r="AWT3624" s="1"/>
      <c r="AWU3624" s="1"/>
      <c r="AWV3624" s="1"/>
      <c r="AWW3624" s="1"/>
      <c r="AWX3624" s="1"/>
      <c r="AWY3624" s="1"/>
      <c r="AWZ3624" s="1"/>
      <c r="AXA3624" s="1"/>
      <c r="AXB3624" s="1"/>
      <c r="AXC3624" s="1"/>
      <c r="AXD3624" s="1"/>
      <c r="AXE3624" s="1"/>
      <c r="AXF3624" s="1"/>
      <c r="AXG3624" s="1"/>
      <c r="AXH3624" s="1"/>
      <c r="AXI3624" s="1"/>
      <c r="AXJ3624" s="1"/>
      <c r="AXK3624" s="1"/>
      <c r="AXL3624" s="1"/>
      <c r="AXM3624" s="1"/>
      <c r="AXN3624" s="1"/>
      <c r="AXO3624" s="1"/>
      <c r="AXP3624" s="1"/>
      <c r="AXQ3624" s="1"/>
      <c r="AXR3624" s="1"/>
      <c r="AXS3624" s="1"/>
      <c r="AXT3624" s="1"/>
      <c r="AXU3624" s="1"/>
      <c r="AXV3624" s="1"/>
      <c r="AXW3624" s="1"/>
      <c r="AXX3624" s="1"/>
      <c r="AXY3624" s="1"/>
      <c r="AXZ3624" s="1"/>
      <c r="AYA3624" s="1"/>
      <c r="AYB3624" s="1"/>
      <c r="AYC3624" s="1"/>
      <c r="AYD3624" s="1"/>
      <c r="AYE3624" s="1"/>
      <c r="AYF3624" s="1"/>
      <c r="AYG3624" s="1"/>
      <c r="AYH3624" s="1"/>
      <c r="AYI3624" s="1"/>
      <c r="AYJ3624" s="1"/>
      <c r="AYK3624" s="1"/>
      <c r="AYL3624" s="1"/>
      <c r="AYM3624" s="1"/>
      <c r="AYN3624" s="1"/>
      <c r="AYO3624" s="1"/>
      <c r="AYP3624" s="1"/>
      <c r="AYQ3624" s="1"/>
      <c r="AYR3624" s="1"/>
      <c r="AYS3624" s="1"/>
      <c r="AYT3624" s="1"/>
      <c r="AYU3624" s="1"/>
      <c r="AYV3624" s="1"/>
      <c r="AYW3624" s="1"/>
      <c r="AYX3624" s="1"/>
      <c r="AYY3624" s="1"/>
      <c r="AYZ3624" s="1"/>
      <c r="AZA3624" s="1"/>
      <c r="AZB3624" s="1"/>
      <c r="AZC3624" s="1"/>
      <c r="AZD3624" s="1"/>
      <c r="AZE3624" s="1"/>
      <c r="AZF3624" s="1"/>
      <c r="AZG3624" s="1"/>
      <c r="AZH3624" s="1"/>
      <c r="AZI3624" s="1"/>
      <c r="AZJ3624" s="1"/>
      <c r="AZK3624" s="1"/>
      <c r="AZL3624" s="1"/>
      <c r="AZM3624" s="1"/>
      <c r="AZN3624" s="1"/>
      <c r="AZO3624" s="1"/>
      <c r="AZP3624" s="1"/>
      <c r="AZQ3624" s="1"/>
      <c r="AZR3624" s="1"/>
      <c r="AZS3624" s="1"/>
      <c r="AZT3624" s="1"/>
      <c r="AZU3624" s="1"/>
      <c r="AZV3624" s="1"/>
      <c r="AZW3624" s="1"/>
      <c r="AZX3624" s="1"/>
      <c r="AZY3624" s="1"/>
      <c r="AZZ3624" s="1"/>
      <c r="BAA3624" s="1"/>
      <c r="BAB3624" s="1"/>
      <c r="BAC3624" s="1"/>
      <c r="BAD3624" s="1"/>
      <c r="BAE3624" s="1"/>
      <c r="BAF3624" s="1"/>
      <c r="BAG3624" s="1"/>
      <c r="BAH3624" s="1"/>
      <c r="BAI3624" s="1"/>
      <c r="BAJ3624" s="1"/>
      <c r="BAK3624" s="1"/>
      <c r="BAL3624" s="1"/>
      <c r="BAM3624" s="1"/>
      <c r="BAN3624" s="1"/>
      <c r="BAO3624" s="1"/>
      <c r="BAP3624" s="1"/>
      <c r="BAQ3624" s="1"/>
      <c r="BAR3624" s="1"/>
      <c r="BAS3624" s="1"/>
      <c r="BAT3624" s="1"/>
      <c r="BAU3624" s="1"/>
      <c r="BAV3624" s="1"/>
      <c r="BAW3624" s="1"/>
      <c r="BAX3624" s="1"/>
      <c r="BAY3624" s="1"/>
      <c r="BAZ3624" s="1"/>
      <c r="BBA3624" s="1"/>
      <c r="BBB3624" s="1"/>
      <c r="BBC3624" s="1"/>
      <c r="BBD3624" s="1"/>
      <c r="BBE3624" s="1"/>
      <c r="BBF3624" s="1"/>
      <c r="BBG3624" s="1"/>
      <c r="BBH3624" s="1"/>
      <c r="BBI3624" s="1"/>
      <c r="BBJ3624" s="1"/>
      <c r="BBK3624" s="1"/>
      <c r="BBL3624" s="1"/>
      <c r="BBM3624" s="1"/>
      <c r="BBN3624" s="1"/>
      <c r="BBO3624" s="1"/>
      <c r="BBP3624" s="1"/>
      <c r="BBQ3624" s="1"/>
      <c r="BBR3624" s="1"/>
      <c r="BBS3624" s="1"/>
      <c r="BBT3624" s="1"/>
      <c r="BBU3624" s="1"/>
      <c r="BBV3624" s="1"/>
      <c r="BBW3624" s="1"/>
      <c r="BBX3624" s="1"/>
      <c r="BBY3624" s="1"/>
      <c r="BBZ3624" s="1"/>
      <c r="BCA3624" s="1"/>
      <c r="BCB3624" s="1"/>
      <c r="BCC3624" s="1"/>
      <c r="BCD3624" s="1"/>
      <c r="BCE3624" s="1"/>
      <c r="BCF3624" s="1"/>
      <c r="BCG3624" s="1"/>
      <c r="BCH3624" s="1"/>
      <c r="BCI3624" s="1"/>
      <c r="BCJ3624" s="1"/>
      <c r="BCK3624" s="1"/>
      <c r="BCL3624" s="1"/>
      <c r="BCM3624" s="1"/>
      <c r="BCN3624" s="1"/>
      <c r="BCO3624" s="1"/>
      <c r="BCP3624" s="1"/>
      <c r="BCQ3624" s="1"/>
      <c r="BCR3624" s="1"/>
      <c r="BCS3624" s="1"/>
      <c r="BCT3624" s="1"/>
      <c r="BCU3624" s="1"/>
      <c r="BCV3624" s="1"/>
      <c r="BCW3624" s="1"/>
      <c r="BCX3624" s="1"/>
      <c r="BCY3624" s="1"/>
      <c r="BCZ3624" s="1"/>
      <c r="BDA3624" s="1"/>
      <c r="BDB3624" s="1"/>
      <c r="BDC3624" s="1"/>
      <c r="BDD3624" s="1"/>
      <c r="BDE3624" s="1"/>
      <c r="BDF3624" s="1"/>
      <c r="BDG3624" s="1"/>
      <c r="BDH3624" s="1"/>
      <c r="BDI3624" s="1"/>
      <c r="BDJ3624" s="1"/>
      <c r="BDK3624" s="1"/>
      <c r="BDL3624" s="1"/>
      <c r="BDM3624" s="1"/>
      <c r="BDN3624" s="1"/>
      <c r="BDO3624" s="1"/>
      <c r="BDP3624" s="1"/>
      <c r="BDQ3624" s="1"/>
      <c r="BDR3624" s="1"/>
      <c r="BDS3624" s="1"/>
      <c r="BDT3624" s="1"/>
      <c r="BDU3624" s="1"/>
      <c r="BDV3624" s="1"/>
      <c r="BDW3624" s="1"/>
      <c r="BDX3624" s="1"/>
      <c r="BDY3624" s="1"/>
      <c r="BDZ3624" s="1"/>
      <c r="BEA3624" s="1"/>
      <c r="BEB3624" s="1"/>
      <c r="BEC3624" s="1"/>
      <c r="BED3624" s="1"/>
      <c r="BEE3624" s="1"/>
      <c r="BEF3624" s="1"/>
      <c r="BEG3624" s="1"/>
      <c r="BEH3624" s="1"/>
      <c r="BEI3624" s="1"/>
      <c r="BEJ3624" s="1"/>
      <c r="BEK3624" s="1"/>
      <c r="BEL3624" s="1"/>
      <c r="BEM3624" s="1"/>
      <c r="BEN3624" s="1"/>
      <c r="BEO3624" s="1"/>
      <c r="BEP3624" s="1"/>
      <c r="BEQ3624" s="1"/>
      <c r="BER3624" s="1"/>
      <c r="BES3624" s="1"/>
      <c r="BET3624" s="1"/>
      <c r="BEU3624" s="1"/>
      <c r="BEV3624" s="1"/>
      <c r="BEW3624" s="1"/>
      <c r="BEX3624" s="1"/>
      <c r="BEY3624" s="1"/>
      <c r="BEZ3624" s="1"/>
      <c r="BFA3624" s="1"/>
      <c r="BFB3624" s="1"/>
      <c r="BFC3624" s="1"/>
      <c r="BFD3624" s="1"/>
      <c r="BFE3624" s="1"/>
      <c r="BFF3624" s="1"/>
      <c r="BFG3624" s="1"/>
      <c r="BFH3624" s="1"/>
      <c r="BFI3624" s="1"/>
      <c r="BFJ3624" s="1"/>
      <c r="BFK3624" s="1"/>
      <c r="BFL3624" s="1"/>
      <c r="BFM3624" s="1"/>
      <c r="BFN3624" s="1"/>
      <c r="BFO3624" s="1"/>
      <c r="BFP3624" s="1"/>
      <c r="BFQ3624" s="1"/>
      <c r="BFR3624" s="1"/>
      <c r="BFS3624" s="1"/>
      <c r="BFT3624" s="1"/>
      <c r="BFU3624" s="1"/>
      <c r="BFV3624" s="1"/>
      <c r="BFW3624" s="1"/>
      <c r="BFX3624" s="1"/>
      <c r="BFY3624" s="1"/>
      <c r="BFZ3624" s="1"/>
      <c r="BGA3624" s="1"/>
      <c r="BGB3624" s="1"/>
      <c r="BGC3624" s="1"/>
      <c r="BGD3624" s="1"/>
      <c r="BGE3624" s="1"/>
      <c r="BGF3624" s="1"/>
      <c r="BGG3624" s="1"/>
      <c r="BGH3624" s="1"/>
      <c r="BGI3624" s="1"/>
      <c r="BGJ3624" s="1"/>
      <c r="BGK3624" s="1"/>
      <c r="BGL3624" s="1"/>
      <c r="BGM3624" s="1"/>
      <c r="BGN3624" s="1"/>
      <c r="BGO3624" s="1"/>
      <c r="BGP3624" s="1"/>
      <c r="BGQ3624" s="1"/>
      <c r="BGR3624" s="1"/>
      <c r="BGS3624" s="1"/>
      <c r="BGT3624" s="1"/>
      <c r="BGU3624" s="1"/>
      <c r="BGV3624" s="1"/>
      <c r="BGW3624" s="1"/>
      <c r="BGX3624" s="1"/>
      <c r="BGY3624" s="1"/>
      <c r="BGZ3624" s="1"/>
      <c r="BHA3624" s="1"/>
      <c r="BHB3624" s="1"/>
      <c r="BHC3624" s="1"/>
      <c r="BHD3624" s="1"/>
      <c r="BHE3624" s="1"/>
      <c r="BHF3624" s="1"/>
      <c r="BHG3624" s="1"/>
      <c r="BHH3624" s="1"/>
      <c r="BHI3624" s="1"/>
      <c r="BHJ3624" s="1"/>
      <c r="BHK3624" s="1"/>
      <c r="BHL3624" s="1"/>
      <c r="BHM3624" s="1"/>
      <c r="BHN3624" s="1"/>
      <c r="BHO3624" s="1"/>
      <c r="BHP3624" s="1"/>
      <c r="BHQ3624" s="1"/>
      <c r="BHR3624" s="1"/>
      <c r="BHS3624" s="1"/>
      <c r="BHT3624" s="1"/>
      <c r="BHU3624" s="1"/>
      <c r="BHV3624" s="1"/>
      <c r="BHW3624" s="1"/>
      <c r="BHX3624" s="1"/>
      <c r="BHY3624" s="1"/>
      <c r="BHZ3624" s="1"/>
      <c r="BIA3624" s="1"/>
      <c r="BIB3624" s="1"/>
      <c r="BIC3624" s="1"/>
      <c r="BID3624" s="1"/>
      <c r="BIE3624" s="1"/>
      <c r="BIF3624" s="1"/>
      <c r="BIG3624" s="1"/>
      <c r="BIH3624" s="1"/>
      <c r="BII3624" s="1"/>
      <c r="BIJ3624" s="1"/>
      <c r="BIK3624" s="1"/>
      <c r="BIL3624" s="1"/>
      <c r="BIM3624" s="1"/>
      <c r="BIN3624" s="1"/>
      <c r="BIO3624" s="1"/>
      <c r="BIP3624" s="1"/>
      <c r="BIQ3624" s="1"/>
      <c r="BIR3624" s="1"/>
      <c r="BIS3624" s="1"/>
      <c r="BIT3624" s="1"/>
      <c r="BIU3624" s="1"/>
      <c r="BIV3624" s="1"/>
      <c r="BIW3624" s="1"/>
      <c r="BIX3624" s="1"/>
      <c r="BIY3624" s="1"/>
      <c r="BIZ3624" s="1"/>
      <c r="BJA3624" s="1"/>
      <c r="BJB3624" s="1"/>
      <c r="BJC3624" s="1"/>
      <c r="BJD3624" s="1"/>
      <c r="BJE3624" s="1"/>
      <c r="BJF3624" s="1"/>
      <c r="BJG3624" s="1"/>
      <c r="BJH3624" s="1"/>
      <c r="BJI3624" s="1"/>
      <c r="BJJ3624" s="1"/>
      <c r="BJK3624" s="1"/>
      <c r="BJL3624" s="1"/>
      <c r="BJM3624" s="1"/>
      <c r="BJN3624" s="1"/>
      <c r="BJO3624" s="1"/>
      <c r="BJP3624" s="1"/>
      <c r="BJQ3624" s="1"/>
      <c r="BJR3624" s="1"/>
      <c r="BJS3624" s="1"/>
      <c r="BJT3624" s="1"/>
      <c r="BJU3624" s="1"/>
      <c r="BJV3624" s="1"/>
      <c r="BJW3624" s="1"/>
      <c r="BJX3624" s="1"/>
      <c r="BJY3624" s="1"/>
      <c r="BJZ3624" s="1"/>
      <c r="BKA3624" s="1"/>
      <c r="BKB3624" s="1"/>
      <c r="BKC3624" s="1"/>
      <c r="BKD3624" s="1"/>
      <c r="BKE3624" s="1"/>
      <c r="BKF3624" s="1"/>
      <c r="BKG3624" s="1"/>
      <c r="BKH3624" s="1"/>
      <c r="BKI3624" s="1"/>
      <c r="BKJ3624" s="1"/>
      <c r="BKK3624" s="1"/>
      <c r="BKL3624" s="1"/>
      <c r="BKM3624" s="1"/>
      <c r="BKN3624" s="1"/>
      <c r="BKO3624" s="1"/>
      <c r="BKP3624" s="1"/>
      <c r="BKQ3624" s="1"/>
      <c r="BKR3624" s="1"/>
      <c r="BKS3624" s="1"/>
      <c r="BKT3624" s="1"/>
      <c r="BKU3624" s="1"/>
      <c r="BKV3624" s="1"/>
      <c r="BKW3624" s="1"/>
      <c r="BKX3624" s="1"/>
      <c r="BKY3624" s="1"/>
      <c r="BKZ3624" s="1"/>
      <c r="BLA3624" s="1"/>
      <c r="BLB3624" s="1"/>
      <c r="BLC3624" s="1"/>
      <c r="BLD3624" s="1"/>
      <c r="BLE3624" s="1"/>
      <c r="BLF3624" s="1"/>
      <c r="BLG3624" s="1"/>
      <c r="BLH3624" s="1"/>
      <c r="BLI3624" s="1"/>
      <c r="BLJ3624" s="1"/>
      <c r="BLK3624" s="1"/>
      <c r="BLL3624" s="1"/>
      <c r="BLM3624" s="1"/>
      <c r="BLN3624" s="1"/>
      <c r="BLO3624" s="1"/>
      <c r="BLP3624" s="1"/>
      <c r="BLQ3624" s="1"/>
      <c r="BLR3624" s="1"/>
      <c r="BLS3624" s="1"/>
      <c r="BLT3624" s="1"/>
      <c r="BLU3624" s="1"/>
      <c r="BLV3624" s="1"/>
      <c r="BLW3624" s="1"/>
      <c r="BLX3624" s="1"/>
      <c r="BLY3624" s="1"/>
      <c r="BLZ3624" s="1"/>
      <c r="BMA3624" s="1"/>
      <c r="BMB3624" s="1"/>
      <c r="BMC3624" s="1"/>
      <c r="BMD3624" s="1"/>
      <c r="BME3624" s="1"/>
      <c r="BMF3624" s="1"/>
      <c r="BMG3624" s="1"/>
      <c r="BMH3624" s="1"/>
      <c r="BMI3624" s="1"/>
      <c r="BMJ3624" s="1"/>
      <c r="BMK3624" s="1"/>
      <c r="BML3624" s="1"/>
      <c r="BMM3624" s="1"/>
      <c r="BMN3624" s="1"/>
      <c r="BMO3624" s="1"/>
      <c r="BMP3624" s="1"/>
      <c r="BMQ3624" s="1"/>
      <c r="BMR3624" s="1"/>
      <c r="BMS3624" s="1"/>
      <c r="BMT3624" s="1"/>
      <c r="BMU3624" s="1"/>
      <c r="BMV3624" s="1"/>
      <c r="BMW3624" s="1"/>
      <c r="BMX3624" s="1"/>
      <c r="BMY3624" s="1"/>
      <c r="BMZ3624" s="1"/>
      <c r="BNA3624" s="1"/>
      <c r="BNB3624" s="1"/>
      <c r="BNC3624" s="1"/>
      <c r="BND3624" s="1"/>
      <c r="BNE3624" s="1"/>
      <c r="BNF3624" s="1"/>
      <c r="BNG3624" s="1"/>
      <c r="BNH3624" s="1"/>
      <c r="BNI3624" s="1"/>
      <c r="BNJ3624" s="1"/>
      <c r="BNK3624" s="1"/>
      <c r="BNL3624" s="1"/>
      <c r="BNM3624" s="1"/>
      <c r="BNN3624" s="1"/>
      <c r="BNO3624" s="1"/>
      <c r="BNP3624" s="1"/>
      <c r="BNQ3624" s="1"/>
      <c r="BNR3624" s="1"/>
      <c r="BNS3624" s="1"/>
      <c r="BNT3624" s="1"/>
      <c r="BNU3624" s="1"/>
      <c r="BNV3624" s="1"/>
      <c r="BNW3624" s="1"/>
      <c r="BNX3624" s="1"/>
      <c r="BNY3624" s="1"/>
      <c r="BNZ3624" s="1"/>
      <c r="BOA3624" s="1"/>
      <c r="BOB3624" s="1"/>
      <c r="BOC3624" s="1"/>
      <c r="BOD3624" s="1"/>
      <c r="BOE3624" s="1"/>
      <c r="BOF3624" s="1"/>
      <c r="BOG3624" s="1"/>
      <c r="BOH3624" s="1"/>
      <c r="BOI3624" s="1"/>
      <c r="BOJ3624" s="1"/>
      <c r="BOK3624" s="1"/>
      <c r="BOL3624" s="1"/>
      <c r="BOM3624" s="1"/>
      <c r="BON3624" s="1"/>
      <c r="BOO3624" s="1"/>
      <c r="BOP3624" s="1"/>
      <c r="BOQ3624" s="1"/>
      <c r="BOR3624" s="1"/>
      <c r="BOS3624" s="1"/>
      <c r="BOT3624" s="1"/>
      <c r="BOU3624" s="1"/>
      <c r="BOV3624" s="1"/>
      <c r="BOW3624" s="1"/>
      <c r="BOX3624" s="1"/>
      <c r="BOY3624" s="1"/>
      <c r="BOZ3624" s="1"/>
      <c r="BPA3624" s="1"/>
      <c r="BPB3624" s="1"/>
      <c r="BPC3624" s="1"/>
      <c r="BPD3624" s="1"/>
      <c r="BPE3624" s="1"/>
      <c r="BPF3624" s="1"/>
      <c r="BPG3624" s="1"/>
      <c r="BPH3624" s="1"/>
      <c r="BPI3624" s="1"/>
      <c r="BPJ3624" s="1"/>
      <c r="BPK3624" s="1"/>
      <c r="BPL3624" s="1"/>
      <c r="BPM3624" s="1"/>
      <c r="BPN3624" s="1"/>
      <c r="BPO3624" s="1"/>
      <c r="BPP3624" s="1"/>
      <c r="BPQ3624" s="1"/>
      <c r="BPR3624" s="1"/>
      <c r="BPS3624" s="1"/>
      <c r="BPT3624" s="1"/>
      <c r="BPU3624" s="1"/>
      <c r="BPV3624" s="1"/>
      <c r="BPW3624" s="1"/>
      <c r="BPX3624" s="1"/>
      <c r="BPY3624" s="1"/>
      <c r="BPZ3624" s="1"/>
      <c r="BQA3624" s="1"/>
      <c r="BQB3624" s="1"/>
      <c r="BQC3624" s="1"/>
      <c r="BQD3624" s="1"/>
      <c r="BQE3624" s="1"/>
      <c r="BQF3624" s="1"/>
      <c r="BQG3624" s="1"/>
      <c r="BQH3624" s="1"/>
      <c r="BQI3624" s="1"/>
      <c r="BQJ3624" s="1"/>
      <c r="BQK3624" s="1"/>
      <c r="BQL3624" s="1"/>
      <c r="BQM3624" s="1"/>
      <c r="BQN3624" s="1"/>
      <c r="BQO3624" s="1"/>
      <c r="BQP3624" s="1"/>
      <c r="BQQ3624" s="1"/>
      <c r="BQR3624" s="1"/>
      <c r="BQS3624" s="1"/>
      <c r="BQT3624" s="1"/>
      <c r="BQU3624" s="1"/>
      <c r="BQV3624" s="1"/>
      <c r="BQW3624" s="1"/>
      <c r="BQX3624" s="1"/>
      <c r="BQY3624" s="1"/>
      <c r="BQZ3624" s="1"/>
      <c r="BRA3624" s="1"/>
      <c r="BRB3624" s="1"/>
      <c r="BRC3624" s="1"/>
      <c r="BRD3624" s="1"/>
      <c r="BRE3624" s="1"/>
      <c r="BRF3624" s="1"/>
      <c r="BRG3624" s="1"/>
      <c r="BRH3624" s="1"/>
      <c r="BRI3624" s="1"/>
      <c r="BRJ3624" s="1"/>
      <c r="BRK3624" s="1"/>
      <c r="BRL3624" s="1"/>
      <c r="BRM3624" s="1"/>
      <c r="BRN3624" s="1"/>
      <c r="BRO3624" s="1"/>
      <c r="BRP3624" s="1"/>
      <c r="BRQ3624" s="1"/>
      <c r="BRR3624" s="1"/>
      <c r="BRS3624" s="1"/>
      <c r="BRT3624" s="1"/>
      <c r="BRU3624" s="1"/>
      <c r="BRV3624" s="1"/>
      <c r="BRW3624" s="1"/>
      <c r="BRX3624" s="1"/>
      <c r="BRY3624" s="1"/>
      <c r="BRZ3624" s="1"/>
      <c r="BSA3624" s="1"/>
      <c r="BSB3624" s="1"/>
      <c r="BSC3624" s="1"/>
      <c r="BSD3624" s="1"/>
      <c r="BSE3624" s="1"/>
      <c r="BSF3624" s="1"/>
      <c r="BSG3624" s="1"/>
      <c r="BSH3624" s="1"/>
      <c r="BSI3624" s="1"/>
      <c r="BSJ3624" s="1"/>
      <c r="BSK3624" s="1"/>
      <c r="BSL3624" s="1"/>
      <c r="BSM3624" s="1"/>
      <c r="BSN3624" s="1"/>
      <c r="BSO3624" s="1"/>
      <c r="BSP3624" s="1"/>
      <c r="BSQ3624" s="1"/>
      <c r="BSR3624" s="1"/>
      <c r="BSS3624" s="1"/>
      <c r="BST3624" s="1"/>
      <c r="BSU3624" s="1"/>
      <c r="BSV3624" s="1"/>
      <c r="BSW3624" s="1"/>
      <c r="BSX3624" s="1"/>
      <c r="BSY3624" s="1"/>
      <c r="BSZ3624" s="1"/>
      <c r="BTA3624" s="1"/>
      <c r="BTB3624" s="1"/>
      <c r="BTC3624" s="1"/>
      <c r="BTD3624" s="1"/>
      <c r="BTE3624" s="1"/>
      <c r="BTF3624" s="1"/>
      <c r="BTG3624" s="1"/>
      <c r="BTH3624" s="1"/>
      <c r="BTI3624" s="1"/>
      <c r="BTJ3624" s="1"/>
      <c r="BTK3624" s="1"/>
      <c r="BTL3624" s="1"/>
      <c r="BTM3624" s="1"/>
      <c r="BTN3624" s="1"/>
      <c r="BTO3624" s="1"/>
      <c r="BTP3624" s="1"/>
      <c r="BTQ3624" s="1"/>
      <c r="BTR3624" s="1"/>
      <c r="BTS3624" s="1"/>
      <c r="BTT3624" s="1"/>
      <c r="BTU3624" s="1"/>
      <c r="BTV3624" s="1"/>
      <c r="BTW3624" s="1"/>
      <c r="BTX3624" s="1"/>
      <c r="BTY3624" s="1"/>
      <c r="BTZ3624" s="1"/>
      <c r="BUA3624" s="1"/>
      <c r="BUB3624" s="1"/>
      <c r="BUC3624" s="1"/>
      <c r="BUD3624" s="1"/>
      <c r="BUE3624" s="1"/>
      <c r="BUF3624" s="1"/>
      <c r="BUG3624" s="1"/>
      <c r="BUH3624" s="1"/>
      <c r="BUI3624" s="1"/>
      <c r="BUJ3624" s="1"/>
      <c r="BUK3624" s="1"/>
      <c r="BUL3624" s="1"/>
      <c r="BUM3624" s="1"/>
      <c r="BUN3624" s="1"/>
      <c r="BUO3624" s="1"/>
      <c r="BUP3624" s="1"/>
      <c r="BUQ3624" s="1"/>
      <c r="BUR3624" s="1"/>
      <c r="BUS3624" s="1"/>
      <c r="BUT3624" s="1"/>
      <c r="BUU3624" s="1"/>
      <c r="BUV3624" s="1"/>
      <c r="BUW3624" s="1"/>
      <c r="BUX3624" s="1"/>
      <c r="BUY3624" s="1"/>
      <c r="BUZ3624" s="1"/>
      <c r="BVA3624" s="1"/>
      <c r="BVB3624" s="1"/>
      <c r="BVC3624" s="1"/>
      <c r="BVD3624" s="1"/>
      <c r="BVE3624" s="1"/>
      <c r="BVF3624" s="1"/>
      <c r="BVG3624" s="1"/>
      <c r="BVH3624" s="1"/>
      <c r="BVI3624" s="1"/>
      <c r="BVJ3624" s="1"/>
      <c r="BVK3624" s="1"/>
      <c r="BVL3624" s="1"/>
      <c r="BVM3624" s="1"/>
      <c r="BVN3624" s="1"/>
      <c r="BVO3624" s="1"/>
      <c r="BVP3624" s="1"/>
      <c r="BVQ3624" s="1"/>
      <c r="BVR3624" s="1"/>
      <c r="BVS3624" s="1"/>
      <c r="BVT3624" s="1"/>
      <c r="BVU3624" s="1"/>
      <c r="BVV3624" s="1"/>
      <c r="BVW3624" s="1"/>
      <c r="BVX3624" s="1"/>
      <c r="BVY3624" s="1"/>
      <c r="BVZ3624" s="1"/>
      <c r="BWA3624" s="1"/>
      <c r="BWB3624" s="1"/>
      <c r="BWC3624" s="1"/>
      <c r="BWD3624" s="1"/>
      <c r="BWE3624" s="1"/>
      <c r="BWF3624" s="1"/>
      <c r="BWG3624" s="1"/>
      <c r="BWH3624" s="1"/>
      <c r="BWI3624" s="1"/>
      <c r="BWJ3624" s="1"/>
      <c r="BWK3624" s="1"/>
      <c r="BWL3624" s="1"/>
      <c r="BWM3624" s="1"/>
      <c r="BWN3624" s="1"/>
      <c r="BWO3624" s="1"/>
      <c r="BWP3624" s="1"/>
      <c r="BWQ3624" s="1"/>
      <c r="BWR3624" s="1"/>
      <c r="BWS3624" s="1"/>
      <c r="BWT3624" s="1"/>
      <c r="BWU3624" s="1"/>
      <c r="BWV3624" s="1"/>
      <c r="BWW3624" s="1"/>
      <c r="BWX3624" s="1"/>
      <c r="BWY3624" s="1"/>
      <c r="BWZ3624" s="1"/>
      <c r="BXA3624" s="1"/>
      <c r="BXB3624" s="1"/>
      <c r="BXC3624" s="1"/>
      <c r="BXD3624" s="1"/>
      <c r="BXE3624" s="1"/>
      <c r="BXF3624" s="1"/>
      <c r="BXG3624" s="1"/>
      <c r="BXH3624" s="1"/>
      <c r="BXI3624" s="1"/>
      <c r="BXJ3624" s="1"/>
      <c r="BXK3624" s="1"/>
      <c r="BXL3624" s="1"/>
      <c r="BXM3624" s="1"/>
      <c r="BXN3624" s="1"/>
      <c r="BXO3624" s="1"/>
      <c r="BXP3624" s="1"/>
      <c r="BXQ3624" s="1"/>
      <c r="BXR3624" s="1"/>
      <c r="BXS3624" s="1"/>
      <c r="BXT3624" s="1"/>
      <c r="BXU3624" s="1"/>
      <c r="BXV3624" s="1"/>
      <c r="BXW3624" s="1"/>
      <c r="BXX3624" s="1"/>
      <c r="BXY3624" s="1"/>
      <c r="BXZ3624" s="1"/>
      <c r="BYA3624" s="1"/>
      <c r="BYB3624" s="1"/>
      <c r="BYC3624" s="1"/>
      <c r="BYD3624" s="1"/>
      <c r="BYE3624" s="1"/>
      <c r="BYF3624" s="1"/>
      <c r="BYG3624" s="1"/>
      <c r="BYH3624" s="1"/>
      <c r="BYI3624" s="1"/>
      <c r="BYJ3624" s="1"/>
      <c r="BYK3624" s="1"/>
      <c r="BYL3624" s="1"/>
      <c r="BYM3624" s="1"/>
      <c r="BYN3624" s="1"/>
      <c r="BYO3624" s="1"/>
      <c r="BYP3624" s="1"/>
      <c r="BYQ3624" s="1"/>
      <c r="BYR3624" s="1"/>
      <c r="BYS3624" s="1"/>
      <c r="BYT3624" s="1"/>
      <c r="BYU3624" s="1"/>
      <c r="BYV3624" s="1"/>
      <c r="BYW3624" s="1"/>
      <c r="BYX3624" s="1"/>
      <c r="BYY3624" s="1"/>
      <c r="BYZ3624" s="1"/>
      <c r="BZA3624" s="1"/>
      <c r="BZB3624" s="1"/>
      <c r="BZC3624" s="1"/>
      <c r="BZD3624" s="1"/>
      <c r="BZE3624" s="1"/>
      <c r="BZF3624" s="1"/>
      <c r="BZG3624" s="1"/>
      <c r="BZH3624" s="1"/>
      <c r="BZI3624" s="1"/>
      <c r="BZJ3624" s="1"/>
      <c r="BZK3624" s="1"/>
      <c r="BZL3624" s="1"/>
      <c r="BZM3624" s="1"/>
      <c r="BZN3624" s="1"/>
      <c r="BZO3624" s="1"/>
      <c r="BZP3624" s="1"/>
      <c r="BZQ3624" s="1"/>
      <c r="BZR3624" s="1"/>
      <c r="BZS3624" s="1"/>
      <c r="BZT3624" s="1"/>
      <c r="BZU3624" s="1"/>
      <c r="BZV3624" s="1"/>
      <c r="BZW3624" s="1"/>
      <c r="BZX3624" s="1"/>
      <c r="BZY3624" s="1"/>
      <c r="BZZ3624" s="1"/>
      <c r="CAA3624" s="1"/>
      <c r="CAB3624" s="1"/>
      <c r="CAC3624" s="1"/>
      <c r="CAD3624" s="1"/>
      <c r="CAE3624" s="1"/>
      <c r="CAF3624" s="1"/>
      <c r="CAG3624" s="1"/>
      <c r="CAH3624" s="1"/>
      <c r="CAI3624" s="1"/>
      <c r="CAJ3624" s="1"/>
      <c r="CAK3624" s="1"/>
      <c r="CAL3624" s="1"/>
      <c r="CAM3624" s="1"/>
      <c r="CAN3624" s="1"/>
      <c r="CAO3624" s="1"/>
      <c r="CAP3624" s="1"/>
      <c r="CAQ3624" s="1"/>
      <c r="CAR3624" s="1"/>
      <c r="CAS3624" s="1"/>
      <c r="CAT3624" s="1"/>
      <c r="CAU3624" s="1"/>
      <c r="CAV3624" s="1"/>
      <c r="CAW3624" s="1"/>
      <c r="CAX3624" s="1"/>
      <c r="CAY3624" s="1"/>
      <c r="CAZ3624" s="1"/>
      <c r="CBA3624" s="1"/>
      <c r="CBB3624" s="1"/>
      <c r="CBC3624" s="1"/>
      <c r="CBD3624" s="1"/>
      <c r="CBE3624" s="1"/>
      <c r="CBF3624" s="1"/>
      <c r="CBG3624" s="1"/>
      <c r="CBH3624" s="1"/>
      <c r="CBI3624" s="1"/>
      <c r="CBJ3624" s="1"/>
      <c r="CBK3624" s="1"/>
      <c r="CBL3624" s="1"/>
      <c r="CBM3624" s="1"/>
      <c r="CBN3624" s="1"/>
      <c r="CBO3624" s="1"/>
      <c r="CBP3624" s="1"/>
      <c r="CBQ3624" s="1"/>
      <c r="CBR3624" s="1"/>
      <c r="CBS3624" s="1"/>
      <c r="CBT3624" s="1"/>
      <c r="CBU3624" s="1"/>
      <c r="CBV3624" s="1"/>
      <c r="CBW3624" s="1"/>
      <c r="CBX3624" s="1"/>
      <c r="CBY3624" s="1"/>
      <c r="CBZ3624" s="1"/>
      <c r="CCA3624" s="1"/>
      <c r="CCB3624" s="1"/>
      <c r="CCC3624" s="1"/>
      <c r="CCD3624" s="1"/>
      <c r="CCE3624" s="1"/>
      <c r="CCF3624" s="1"/>
      <c r="CCG3624" s="1"/>
      <c r="CCH3624" s="1"/>
      <c r="CCI3624" s="1"/>
      <c r="CCJ3624" s="1"/>
      <c r="CCK3624" s="1"/>
      <c r="CCL3624" s="1"/>
      <c r="CCM3624" s="1"/>
      <c r="CCN3624" s="1"/>
      <c r="CCO3624" s="1"/>
      <c r="CCP3624" s="1"/>
      <c r="CCQ3624" s="1"/>
      <c r="CCR3624" s="1"/>
      <c r="CCS3624" s="1"/>
      <c r="CCT3624" s="1"/>
      <c r="CCU3624" s="1"/>
      <c r="CCV3624" s="1"/>
      <c r="CCW3624" s="1"/>
      <c r="CCX3624" s="1"/>
      <c r="CCY3624" s="1"/>
      <c r="CCZ3624" s="1"/>
      <c r="CDA3624" s="1"/>
      <c r="CDB3624" s="1"/>
      <c r="CDC3624" s="1"/>
      <c r="CDD3624" s="1"/>
      <c r="CDE3624" s="1"/>
      <c r="CDF3624" s="1"/>
      <c r="CDG3624" s="1"/>
      <c r="CDH3624" s="1"/>
      <c r="CDI3624" s="1"/>
      <c r="CDJ3624" s="1"/>
      <c r="CDK3624" s="1"/>
      <c r="CDL3624" s="1"/>
      <c r="CDM3624" s="1"/>
      <c r="CDN3624" s="1"/>
      <c r="CDO3624" s="1"/>
      <c r="CDP3624" s="1"/>
      <c r="CDQ3624" s="1"/>
      <c r="CDR3624" s="1"/>
      <c r="CDS3624" s="1"/>
      <c r="CDT3624" s="1"/>
      <c r="CDU3624" s="1"/>
      <c r="CDV3624" s="1"/>
      <c r="CDW3624" s="1"/>
      <c r="CDX3624" s="1"/>
      <c r="CDY3624" s="1"/>
      <c r="CDZ3624" s="1"/>
      <c r="CEA3624" s="1"/>
      <c r="CEB3624" s="1"/>
      <c r="CEC3624" s="1"/>
      <c r="CED3624" s="1"/>
      <c r="CEE3624" s="1"/>
      <c r="CEF3624" s="1"/>
      <c r="CEG3624" s="1"/>
      <c r="CEH3624" s="1"/>
      <c r="CEI3624" s="1"/>
      <c r="CEJ3624" s="1"/>
      <c r="CEK3624" s="1"/>
      <c r="CEL3624" s="1"/>
      <c r="CEM3624" s="1"/>
      <c r="CEN3624" s="1"/>
      <c r="CEO3624" s="1"/>
      <c r="CEP3624" s="1"/>
      <c r="CEQ3624" s="1"/>
      <c r="CER3624" s="1"/>
      <c r="CES3624" s="1"/>
      <c r="CET3624" s="1"/>
      <c r="CEU3624" s="1"/>
      <c r="CEV3624" s="1"/>
      <c r="CEW3624" s="1"/>
      <c r="CEX3624" s="1"/>
      <c r="CEY3624" s="1"/>
      <c r="CEZ3624" s="1"/>
      <c r="CFA3624" s="1"/>
      <c r="CFB3624" s="1"/>
      <c r="CFC3624" s="1"/>
      <c r="CFD3624" s="1"/>
      <c r="CFE3624" s="1"/>
      <c r="CFF3624" s="1"/>
      <c r="CFG3624" s="1"/>
      <c r="CFH3624" s="1"/>
      <c r="CFI3624" s="1"/>
      <c r="CFJ3624" s="1"/>
      <c r="CFK3624" s="1"/>
      <c r="CFL3624" s="1"/>
      <c r="CFM3624" s="1"/>
      <c r="CFN3624" s="1"/>
      <c r="CFO3624" s="1"/>
      <c r="CFP3624" s="1"/>
      <c r="CFQ3624" s="1"/>
      <c r="CFR3624" s="1"/>
      <c r="CFS3624" s="1"/>
      <c r="CFT3624" s="1"/>
      <c r="CFU3624" s="1"/>
      <c r="CFV3624" s="1"/>
      <c r="CFW3624" s="1"/>
      <c r="CFX3624" s="1"/>
      <c r="CFY3624" s="1"/>
      <c r="CFZ3624" s="1"/>
      <c r="CGA3624" s="1"/>
      <c r="CGB3624" s="1"/>
      <c r="CGC3624" s="1"/>
      <c r="CGD3624" s="1"/>
      <c r="CGE3624" s="1"/>
      <c r="CGF3624" s="1"/>
      <c r="CGG3624" s="1"/>
      <c r="CGH3624" s="1"/>
      <c r="CGI3624" s="1"/>
      <c r="CGJ3624" s="1"/>
      <c r="CGK3624" s="1"/>
      <c r="CGL3624" s="1"/>
      <c r="CGM3624" s="1"/>
      <c r="CGN3624" s="1"/>
      <c r="CGO3624" s="1"/>
      <c r="CGP3624" s="1"/>
      <c r="CGQ3624" s="1"/>
      <c r="CGR3624" s="1"/>
      <c r="CGS3624" s="1"/>
      <c r="CGT3624" s="1"/>
      <c r="CGU3624" s="1"/>
      <c r="CGV3624" s="1"/>
      <c r="CGW3624" s="1"/>
      <c r="CGX3624" s="1"/>
      <c r="CGY3624" s="1"/>
      <c r="CGZ3624" s="1"/>
      <c r="CHA3624" s="1"/>
      <c r="CHB3624" s="1"/>
      <c r="CHC3624" s="1"/>
      <c r="CHD3624" s="1"/>
      <c r="CHE3624" s="1"/>
      <c r="CHF3624" s="1"/>
      <c r="CHG3624" s="1"/>
      <c r="CHH3624" s="1"/>
      <c r="CHI3624" s="1"/>
      <c r="CHJ3624" s="1"/>
      <c r="CHK3624" s="1"/>
      <c r="CHL3624" s="1"/>
      <c r="CHM3624" s="1"/>
      <c r="CHN3624" s="1"/>
      <c r="CHO3624" s="1"/>
      <c r="CHP3624" s="1"/>
      <c r="CHQ3624" s="1"/>
      <c r="CHR3624" s="1"/>
      <c r="CHS3624" s="1"/>
      <c r="CHT3624" s="1"/>
      <c r="CHU3624" s="1"/>
      <c r="CHV3624" s="1"/>
      <c r="CHW3624" s="1"/>
      <c r="CHX3624" s="1"/>
      <c r="CHY3624" s="1"/>
      <c r="CHZ3624" s="1"/>
      <c r="CIA3624" s="1"/>
      <c r="CIB3624" s="1"/>
      <c r="CIC3624" s="1"/>
      <c r="CID3624" s="1"/>
      <c r="CIE3624" s="1"/>
      <c r="CIF3624" s="1"/>
      <c r="CIG3624" s="1"/>
      <c r="CIH3624" s="1"/>
      <c r="CII3624" s="1"/>
      <c r="CIJ3624" s="1"/>
      <c r="CIK3624" s="1"/>
      <c r="CIL3624" s="1"/>
      <c r="CIM3624" s="1"/>
      <c r="CIN3624" s="1"/>
      <c r="CIO3624" s="1"/>
      <c r="CIP3624" s="1"/>
      <c r="CIQ3624" s="1"/>
      <c r="CIR3624" s="1"/>
      <c r="CIS3624" s="1"/>
      <c r="CIT3624" s="1"/>
      <c r="CIU3624" s="1"/>
      <c r="CIV3624" s="1"/>
      <c r="CIW3624" s="1"/>
      <c r="CIX3624" s="1"/>
      <c r="CIY3624" s="1"/>
      <c r="CIZ3624" s="1"/>
      <c r="CJA3624" s="1"/>
      <c r="CJB3624" s="1"/>
      <c r="CJC3624" s="1"/>
      <c r="CJD3624" s="1"/>
      <c r="CJE3624" s="1"/>
      <c r="CJF3624" s="1"/>
      <c r="CJG3624" s="1"/>
      <c r="CJH3624" s="1"/>
      <c r="CJI3624" s="1"/>
      <c r="CJJ3624" s="1"/>
      <c r="CJK3624" s="1"/>
      <c r="CJL3624" s="1"/>
      <c r="CJM3624" s="1"/>
      <c r="CJN3624" s="1"/>
      <c r="CJO3624" s="1"/>
      <c r="CJP3624" s="1"/>
      <c r="CJQ3624" s="1"/>
      <c r="CJR3624" s="1"/>
      <c r="CJS3624" s="1"/>
      <c r="CJT3624" s="1"/>
      <c r="CJU3624" s="1"/>
      <c r="CJV3624" s="1"/>
      <c r="CJW3624" s="1"/>
      <c r="CJX3624" s="1"/>
      <c r="CJY3624" s="1"/>
      <c r="CJZ3624" s="1"/>
      <c r="CKA3624" s="1"/>
      <c r="CKB3624" s="1"/>
      <c r="CKC3624" s="1"/>
      <c r="CKD3624" s="1"/>
      <c r="CKE3624" s="1"/>
      <c r="CKF3624" s="1"/>
      <c r="CKG3624" s="1"/>
      <c r="CKH3624" s="1"/>
      <c r="CKI3624" s="1"/>
      <c r="CKJ3624" s="1"/>
      <c r="CKK3624" s="1"/>
      <c r="CKL3624" s="1"/>
      <c r="CKM3624" s="1"/>
      <c r="CKN3624" s="1"/>
      <c r="CKO3624" s="1"/>
      <c r="CKP3624" s="1"/>
      <c r="CKQ3624" s="1"/>
      <c r="CKR3624" s="1"/>
      <c r="CKS3624" s="1"/>
      <c r="CKT3624" s="1"/>
      <c r="CKU3624" s="1"/>
      <c r="CKV3624" s="1"/>
      <c r="CKW3624" s="1"/>
      <c r="CKX3624" s="1"/>
      <c r="CKY3624" s="1"/>
      <c r="CKZ3624" s="1"/>
      <c r="CLA3624" s="1"/>
      <c r="CLB3624" s="1"/>
      <c r="CLC3624" s="1"/>
      <c r="CLD3624" s="1"/>
      <c r="CLE3624" s="1"/>
      <c r="CLF3624" s="1"/>
      <c r="CLG3624" s="1"/>
      <c r="CLH3624" s="1"/>
      <c r="CLI3624" s="1"/>
      <c r="CLJ3624" s="1"/>
      <c r="CLK3624" s="1"/>
      <c r="CLL3624" s="1"/>
      <c r="CLM3624" s="1"/>
      <c r="CLN3624" s="1"/>
      <c r="CLO3624" s="1"/>
      <c r="CLP3624" s="1"/>
      <c r="CLQ3624" s="1"/>
      <c r="CLR3624" s="1"/>
      <c r="CLS3624" s="1"/>
      <c r="CLT3624" s="1"/>
      <c r="CLU3624" s="1"/>
      <c r="CLV3624" s="1"/>
      <c r="CLW3624" s="1"/>
      <c r="CLX3624" s="1"/>
      <c r="CLY3624" s="1"/>
      <c r="CLZ3624" s="1"/>
      <c r="CMA3624" s="1"/>
      <c r="CMB3624" s="1"/>
      <c r="CMC3624" s="1"/>
      <c r="CMD3624" s="1"/>
      <c r="CME3624" s="1"/>
      <c r="CMF3624" s="1"/>
      <c r="CMG3624" s="1"/>
      <c r="CMH3624" s="1"/>
      <c r="CMI3624" s="1"/>
      <c r="CMJ3624" s="1"/>
      <c r="CMK3624" s="1"/>
      <c r="CML3624" s="1"/>
      <c r="CMM3624" s="1"/>
      <c r="CMN3624" s="1"/>
      <c r="CMO3624" s="1"/>
      <c r="CMP3624" s="1"/>
      <c r="CMQ3624" s="1"/>
      <c r="CMR3624" s="1"/>
      <c r="CMS3624" s="1"/>
      <c r="CMT3624" s="1"/>
      <c r="CMU3624" s="1"/>
      <c r="CMV3624" s="1"/>
      <c r="CMW3624" s="1"/>
      <c r="CMX3624" s="1"/>
      <c r="CMY3624" s="1"/>
      <c r="CMZ3624" s="1"/>
      <c r="CNA3624" s="1"/>
      <c r="CNB3624" s="1"/>
      <c r="CNC3624" s="1"/>
      <c r="CND3624" s="1"/>
      <c r="CNE3624" s="1"/>
      <c r="CNF3624" s="1"/>
      <c r="CNG3624" s="1"/>
      <c r="CNH3624" s="1"/>
      <c r="CNI3624" s="1"/>
      <c r="CNJ3624" s="1"/>
      <c r="CNK3624" s="1"/>
      <c r="CNL3624" s="1"/>
      <c r="CNM3624" s="1"/>
      <c r="CNN3624" s="1"/>
      <c r="CNO3624" s="1"/>
      <c r="CNP3624" s="1"/>
      <c r="CNQ3624" s="1"/>
      <c r="CNR3624" s="1"/>
      <c r="CNS3624" s="1"/>
      <c r="CNT3624" s="1"/>
      <c r="CNU3624" s="1"/>
      <c r="CNV3624" s="1"/>
      <c r="CNW3624" s="1"/>
      <c r="CNX3624" s="1"/>
      <c r="CNY3624" s="1"/>
      <c r="CNZ3624" s="1"/>
      <c r="COA3624" s="1"/>
      <c r="COB3624" s="1"/>
      <c r="COC3624" s="1"/>
      <c r="COD3624" s="1"/>
      <c r="COE3624" s="1"/>
      <c r="COF3624" s="1"/>
      <c r="COG3624" s="1"/>
      <c r="COH3624" s="1"/>
      <c r="COI3624" s="1"/>
      <c r="COJ3624" s="1"/>
      <c r="COK3624" s="1"/>
      <c r="COL3624" s="1"/>
      <c r="COM3624" s="1"/>
      <c r="CON3624" s="1"/>
      <c r="COO3624" s="1"/>
      <c r="COP3624" s="1"/>
      <c r="COQ3624" s="1"/>
      <c r="COR3624" s="1"/>
      <c r="COS3624" s="1"/>
      <c r="COT3624" s="1"/>
      <c r="COU3624" s="1"/>
      <c r="COV3624" s="1"/>
      <c r="COW3624" s="1"/>
      <c r="COX3624" s="1"/>
      <c r="COY3624" s="1"/>
      <c r="COZ3624" s="1"/>
      <c r="CPA3624" s="1"/>
      <c r="CPB3624" s="1"/>
      <c r="CPC3624" s="1"/>
      <c r="CPD3624" s="1"/>
      <c r="CPE3624" s="1"/>
      <c r="CPF3624" s="1"/>
      <c r="CPG3624" s="1"/>
      <c r="CPH3624" s="1"/>
      <c r="CPI3624" s="1"/>
      <c r="CPJ3624" s="1"/>
      <c r="CPK3624" s="1"/>
      <c r="CPL3624" s="1"/>
      <c r="CPM3624" s="1"/>
      <c r="CPN3624" s="1"/>
      <c r="CPO3624" s="1"/>
      <c r="CPP3624" s="1"/>
      <c r="CPQ3624" s="1"/>
      <c r="CPR3624" s="1"/>
      <c r="CPS3624" s="1"/>
      <c r="CPT3624" s="1"/>
      <c r="CPU3624" s="1"/>
      <c r="CPV3624" s="1"/>
      <c r="CPW3624" s="1"/>
      <c r="CPX3624" s="1"/>
      <c r="CPY3624" s="1"/>
      <c r="CPZ3624" s="1"/>
      <c r="CQA3624" s="1"/>
      <c r="CQB3624" s="1"/>
      <c r="CQC3624" s="1"/>
      <c r="CQD3624" s="1"/>
      <c r="CQE3624" s="1"/>
      <c r="CQF3624" s="1"/>
      <c r="CQG3624" s="1"/>
      <c r="CQH3624" s="1"/>
      <c r="CQI3624" s="1"/>
      <c r="CQJ3624" s="1"/>
      <c r="CQK3624" s="1"/>
      <c r="CQL3624" s="1"/>
      <c r="CQM3624" s="1"/>
      <c r="CQN3624" s="1"/>
      <c r="CQO3624" s="1"/>
      <c r="CQP3624" s="1"/>
      <c r="CQQ3624" s="1"/>
      <c r="CQR3624" s="1"/>
      <c r="CQS3624" s="1"/>
      <c r="CQT3624" s="1"/>
      <c r="CQU3624" s="1"/>
      <c r="CQV3624" s="1"/>
      <c r="CQW3624" s="1"/>
      <c r="CQX3624" s="1"/>
      <c r="CQY3624" s="1"/>
      <c r="CQZ3624" s="1"/>
      <c r="CRA3624" s="1"/>
      <c r="CRB3624" s="1"/>
      <c r="CRC3624" s="1"/>
      <c r="CRD3624" s="1"/>
      <c r="CRE3624" s="1"/>
      <c r="CRF3624" s="1"/>
      <c r="CRG3624" s="1"/>
      <c r="CRH3624" s="1"/>
      <c r="CRI3624" s="1"/>
      <c r="CRJ3624" s="1"/>
      <c r="CRK3624" s="1"/>
      <c r="CRL3624" s="1"/>
      <c r="CRM3624" s="1"/>
      <c r="CRN3624" s="1"/>
      <c r="CRO3624" s="1"/>
      <c r="CRP3624" s="1"/>
      <c r="CRQ3624" s="1"/>
      <c r="CRR3624" s="1"/>
      <c r="CRS3624" s="1"/>
      <c r="CRT3624" s="1"/>
      <c r="CRU3624" s="1"/>
      <c r="CRV3624" s="1"/>
      <c r="CRW3624" s="1"/>
      <c r="CRX3624" s="1"/>
      <c r="CRY3624" s="1"/>
      <c r="CRZ3624" s="1"/>
      <c r="CSA3624" s="1"/>
      <c r="CSB3624" s="1"/>
      <c r="CSC3624" s="1"/>
      <c r="CSD3624" s="1"/>
      <c r="CSE3624" s="1"/>
      <c r="CSF3624" s="1"/>
      <c r="CSG3624" s="1"/>
      <c r="CSH3624" s="1"/>
      <c r="CSI3624" s="1"/>
      <c r="CSJ3624" s="1"/>
      <c r="CSK3624" s="1"/>
      <c r="CSL3624" s="1"/>
      <c r="CSM3624" s="1"/>
      <c r="CSN3624" s="1"/>
      <c r="CSO3624" s="1"/>
      <c r="CSP3624" s="1"/>
      <c r="CSQ3624" s="1"/>
      <c r="CSR3624" s="1"/>
      <c r="CSS3624" s="1"/>
      <c r="CST3624" s="1"/>
      <c r="CSU3624" s="1"/>
      <c r="CSV3624" s="1"/>
      <c r="CSW3624" s="1"/>
      <c r="CSX3624" s="1"/>
      <c r="CSY3624" s="1"/>
      <c r="CSZ3624" s="1"/>
      <c r="CTA3624" s="1"/>
      <c r="CTB3624" s="1"/>
      <c r="CTC3624" s="1"/>
      <c r="CTD3624" s="1"/>
      <c r="CTE3624" s="1"/>
      <c r="CTF3624" s="1"/>
      <c r="CTG3624" s="1"/>
      <c r="CTH3624" s="1"/>
      <c r="CTI3624" s="1"/>
      <c r="CTJ3624" s="1"/>
      <c r="CTK3624" s="1"/>
      <c r="CTL3624" s="1"/>
      <c r="CTM3624" s="1"/>
      <c r="CTN3624" s="1"/>
      <c r="CTO3624" s="1"/>
      <c r="CTP3624" s="1"/>
      <c r="CTQ3624" s="1"/>
      <c r="CTR3624" s="1"/>
      <c r="CTS3624" s="1"/>
      <c r="CTT3624" s="1"/>
      <c r="CTU3624" s="1"/>
      <c r="CTV3624" s="1"/>
      <c r="CTW3624" s="1"/>
      <c r="CTX3624" s="1"/>
      <c r="CTY3624" s="1"/>
      <c r="CTZ3624" s="1"/>
      <c r="CUA3624" s="1"/>
      <c r="CUB3624" s="1"/>
      <c r="CUC3624" s="1"/>
      <c r="CUD3624" s="1"/>
      <c r="CUE3624" s="1"/>
      <c r="CUF3624" s="1"/>
      <c r="CUG3624" s="1"/>
      <c r="CUH3624" s="1"/>
      <c r="CUI3624" s="1"/>
      <c r="CUJ3624" s="1"/>
      <c r="CUK3624" s="1"/>
      <c r="CUL3624" s="1"/>
      <c r="CUM3624" s="1"/>
      <c r="CUN3624" s="1"/>
      <c r="CUO3624" s="1"/>
      <c r="CUP3624" s="1"/>
      <c r="CUQ3624" s="1"/>
      <c r="CUR3624" s="1"/>
      <c r="CUS3624" s="1"/>
      <c r="CUT3624" s="1"/>
      <c r="CUU3624" s="1"/>
      <c r="CUV3624" s="1"/>
      <c r="CUW3624" s="1"/>
      <c r="CUX3624" s="1"/>
      <c r="CUY3624" s="1"/>
      <c r="CUZ3624" s="1"/>
      <c r="CVA3624" s="1"/>
      <c r="CVB3624" s="1"/>
      <c r="CVC3624" s="1"/>
      <c r="CVD3624" s="1"/>
      <c r="CVE3624" s="1"/>
      <c r="CVF3624" s="1"/>
      <c r="CVG3624" s="1"/>
      <c r="CVH3624" s="1"/>
      <c r="CVI3624" s="1"/>
      <c r="CVJ3624" s="1"/>
      <c r="CVK3624" s="1"/>
      <c r="CVL3624" s="1"/>
      <c r="CVM3624" s="1"/>
      <c r="CVN3624" s="1"/>
      <c r="CVO3624" s="1"/>
      <c r="CVP3624" s="1"/>
      <c r="CVQ3624" s="1"/>
      <c r="CVR3624" s="1"/>
      <c r="CVS3624" s="1"/>
      <c r="CVT3624" s="1"/>
      <c r="CVU3624" s="1"/>
      <c r="CVV3624" s="1"/>
      <c r="CVW3624" s="1"/>
      <c r="CVX3624" s="1"/>
      <c r="CVY3624" s="1"/>
      <c r="CVZ3624" s="1"/>
      <c r="CWA3624" s="1"/>
      <c r="CWB3624" s="1"/>
      <c r="CWC3624" s="1"/>
      <c r="CWD3624" s="1"/>
      <c r="CWE3624" s="1"/>
      <c r="CWF3624" s="1"/>
      <c r="CWG3624" s="1"/>
      <c r="CWH3624" s="1"/>
      <c r="CWI3624" s="1"/>
      <c r="CWJ3624" s="1"/>
      <c r="CWK3624" s="1"/>
      <c r="CWL3624" s="1"/>
      <c r="CWM3624" s="1"/>
      <c r="CWN3624" s="1"/>
      <c r="CWO3624" s="1"/>
      <c r="CWP3624" s="1"/>
      <c r="CWQ3624" s="1"/>
      <c r="CWR3624" s="1"/>
      <c r="CWS3624" s="1"/>
      <c r="CWT3624" s="1"/>
      <c r="CWU3624" s="1"/>
      <c r="CWV3624" s="1"/>
      <c r="CWW3624" s="1"/>
      <c r="CWX3624" s="1"/>
      <c r="CWY3624" s="1"/>
      <c r="CWZ3624" s="1"/>
      <c r="CXA3624" s="1"/>
      <c r="CXB3624" s="1"/>
      <c r="CXC3624" s="1"/>
      <c r="CXD3624" s="1"/>
      <c r="CXE3624" s="1"/>
      <c r="CXF3624" s="1"/>
      <c r="CXG3624" s="1"/>
      <c r="CXH3624" s="1"/>
      <c r="CXI3624" s="1"/>
      <c r="CXJ3624" s="1"/>
      <c r="CXK3624" s="1"/>
      <c r="CXL3624" s="1"/>
      <c r="CXM3624" s="1"/>
      <c r="CXN3624" s="1"/>
      <c r="CXO3624" s="1"/>
      <c r="CXP3624" s="1"/>
      <c r="CXQ3624" s="1"/>
      <c r="CXR3624" s="1"/>
      <c r="CXS3624" s="1"/>
      <c r="CXT3624" s="1"/>
      <c r="CXU3624" s="1"/>
      <c r="CXV3624" s="1"/>
      <c r="CXW3624" s="1"/>
      <c r="CXX3624" s="1"/>
      <c r="CXY3624" s="1"/>
      <c r="CXZ3624" s="1"/>
      <c r="CYA3624" s="1"/>
      <c r="CYB3624" s="1"/>
      <c r="CYC3624" s="1"/>
      <c r="CYD3624" s="1"/>
      <c r="CYE3624" s="1"/>
      <c r="CYF3624" s="1"/>
      <c r="CYG3624" s="1"/>
      <c r="CYH3624" s="1"/>
      <c r="CYI3624" s="1"/>
      <c r="CYJ3624" s="1"/>
      <c r="CYK3624" s="1"/>
      <c r="CYL3624" s="1"/>
      <c r="CYM3624" s="1"/>
      <c r="CYN3624" s="1"/>
      <c r="CYO3624" s="1"/>
      <c r="CYP3624" s="1"/>
      <c r="CYQ3624" s="1"/>
      <c r="CYR3624" s="1"/>
      <c r="CYS3624" s="1"/>
      <c r="CYT3624" s="1"/>
      <c r="CYU3624" s="1"/>
      <c r="CYV3624" s="1"/>
      <c r="CYW3624" s="1"/>
      <c r="CYX3624" s="1"/>
      <c r="CYY3624" s="1"/>
      <c r="CYZ3624" s="1"/>
      <c r="CZA3624" s="1"/>
      <c r="CZB3624" s="1"/>
      <c r="CZC3624" s="1"/>
      <c r="CZD3624" s="1"/>
      <c r="CZE3624" s="1"/>
      <c r="CZF3624" s="1"/>
      <c r="CZG3624" s="1"/>
      <c r="CZH3624" s="1"/>
      <c r="CZI3624" s="1"/>
      <c r="CZJ3624" s="1"/>
      <c r="CZK3624" s="1"/>
      <c r="CZL3624" s="1"/>
      <c r="CZM3624" s="1"/>
      <c r="CZN3624" s="1"/>
      <c r="CZO3624" s="1"/>
      <c r="CZP3624" s="1"/>
      <c r="CZQ3624" s="1"/>
      <c r="CZR3624" s="1"/>
      <c r="CZS3624" s="1"/>
      <c r="CZT3624" s="1"/>
      <c r="CZU3624" s="1"/>
      <c r="CZV3624" s="1"/>
      <c r="CZW3624" s="1"/>
      <c r="CZX3624" s="1"/>
      <c r="CZY3624" s="1"/>
      <c r="CZZ3624" s="1"/>
      <c r="DAA3624" s="1"/>
      <c r="DAB3624" s="1"/>
      <c r="DAC3624" s="1"/>
      <c r="DAD3624" s="1"/>
      <c r="DAE3624" s="1"/>
      <c r="DAF3624" s="1"/>
      <c r="DAG3624" s="1"/>
      <c r="DAH3624" s="1"/>
      <c r="DAI3624" s="1"/>
      <c r="DAJ3624" s="1"/>
      <c r="DAK3624" s="1"/>
      <c r="DAL3624" s="1"/>
      <c r="DAM3624" s="1"/>
      <c r="DAN3624" s="1"/>
      <c r="DAO3624" s="1"/>
      <c r="DAP3624" s="1"/>
      <c r="DAQ3624" s="1"/>
      <c r="DAR3624" s="1"/>
      <c r="DAS3624" s="1"/>
      <c r="DAT3624" s="1"/>
      <c r="DAU3624" s="1"/>
      <c r="DAV3624" s="1"/>
      <c r="DAW3624" s="1"/>
      <c r="DAX3624" s="1"/>
      <c r="DAY3624" s="1"/>
      <c r="DAZ3624" s="1"/>
      <c r="DBA3624" s="1"/>
      <c r="DBB3624" s="1"/>
      <c r="DBC3624" s="1"/>
      <c r="DBD3624" s="1"/>
      <c r="DBE3624" s="1"/>
      <c r="DBF3624" s="1"/>
      <c r="DBG3624" s="1"/>
      <c r="DBH3624" s="1"/>
      <c r="DBI3624" s="1"/>
      <c r="DBJ3624" s="1"/>
      <c r="DBK3624" s="1"/>
      <c r="DBL3624" s="1"/>
      <c r="DBM3624" s="1"/>
      <c r="DBN3624" s="1"/>
      <c r="DBO3624" s="1"/>
      <c r="DBP3624" s="1"/>
      <c r="DBQ3624" s="1"/>
      <c r="DBR3624" s="1"/>
      <c r="DBS3624" s="1"/>
      <c r="DBT3624" s="1"/>
      <c r="DBU3624" s="1"/>
      <c r="DBV3624" s="1"/>
      <c r="DBW3624" s="1"/>
      <c r="DBX3624" s="1"/>
      <c r="DBY3624" s="1"/>
      <c r="DBZ3624" s="1"/>
      <c r="DCA3624" s="1"/>
      <c r="DCB3624" s="1"/>
      <c r="DCC3624" s="1"/>
      <c r="DCD3624" s="1"/>
      <c r="DCE3624" s="1"/>
      <c r="DCF3624" s="1"/>
      <c r="DCG3624" s="1"/>
      <c r="DCH3624" s="1"/>
      <c r="DCI3624" s="1"/>
      <c r="DCJ3624" s="1"/>
      <c r="DCK3624" s="1"/>
      <c r="DCL3624" s="1"/>
      <c r="DCM3624" s="1"/>
      <c r="DCN3624" s="1"/>
      <c r="DCO3624" s="1"/>
      <c r="DCP3624" s="1"/>
      <c r="DCQ3624" s="1"/>
      <c r="DCR3624" s="1"/>
      <c r="DCS3624" s="1"/>
      <c r="DCT3624" s="1"/>
      <c r="DCU3624" s="1"/>
      <c r="DCV3624" s="1"/>
      <c r="DCW3624" s="1"/>
      <c r="DCX3624" s="1"/>
      <c r="DCY3624" s="1"/>
      <c r="DCZ3624" s="1"/>
      <c r="DDA3624" s="1"/>
      <c r="DDB3624" s="1"/>
      <c r="DDC3624" s="1"/>
      <c r="DDD3624" s="1"/>
      <c r="DDE3624" s="1"/>
      <c r="DDF3624" s="1"/>
      <c r="DDG3624" s="1"/>
      <c r="DDH3624" s="1"/>
      <c r="DDI3624" s="1"/>
      <c r="DDJ3624" s="1"/>
      <c r="DDK3624" s="1"/>
      <c r="DDL3624" s="1"/>
      <c r="DDM3624" s="1"/>
      <c r="DDN3624" s="1"/>
      <c r="DDO3624" s="1"/>
      <c r="DDP3624" s="1"/>
      <c r="DDQ3624" s="1"/>
      <c r="DDR3624" s="1"/>
      <c r="DDS3624" s="1"/>
      <c r="DDT3624" s="1"/>
      <c r="DDU3624" s="1"/>
      <c r="DDV3624" s="1"/>
      <c r="DDW3624" s="1"/>
      <c r="DDX3624" s="1"/>
      <c r="DDY3624" s="1"/>
      <c r="DDZ3624" s="1"/>
      <c r="DEA3624" s="1"/>
      <c r="DEB3624" s="1"/>
      <c r="DEC3624" s="1"/>
      <c r="DED3624" s="1"/>
      <c r="DEE3624" s="1"/>
      <c r="DEF3624" s="1"/>
      <c r="DEG3624" s="1"/>
      <c r="DEH3624" s="1"/>
      <c r="DEI3624" s="1"/>
      <c r="DEJ3624" s="1"/>
      <c r="DEK3624" s="1"/>
      <c r="DEL3624" s="1"/>
      <c r="DEM3624" s="1"/>
      <c r="DEN3624" s="1"/>
      <c r="DEO3624" s="1"/>
      <c r="DEP3624" s="1"/>
      <c r="DEQ3624" s="1"/>
      <c r="DER3624" s="1"/>
      <c r="DES3624" s="1"/>
      <c r="DET3624" s="1"/>
      <c r="DEU3624" s="1"/>
      <c r="DEV3624" s="1"/>
      <c r="DEW3624" s="1"/>
      <c r="DEX3624" s="1"/>
      <c r="DEY3624" s="1"/>
      <c r="DEZ3624" s="1"/>
      <c r="DFA3624" s="1"/>
      <c r="DFB3624" s="1"/>
      <c r="DFC3624" s="1"/>
      <c r="DFD3624" s="1"/>
      <c r="DFE3624" s="1"/>
      <c r="DFF3624" s="1"/>
      <c r="DFG3624" s="1"/>
      <c r="DFH3624" s="1"/>
      <c r="DFI3624" s="1"/>
      <c r="DFJ3624" s="1"/>
      <c r="DFK3624" s="1"/>
      <c r="DFL3624" s="1"/>
      <c r="DFM3624" s="1"/>
      <c r="DFN3624" s="1"/>
      <c r="DFO3624" s="1"/>
      <c r="DFP3624" s="1"/>
      <c r="DFQ3624" s="1"/>
      <c r="DFR3624" s="1"/>
      <c r="DFS3624" s="1"/>
      <c r="DFT3624" s="1"/>
      <c r="DFU3624" s="1"/>
      <c r="DFV3624" s="1"/>
      <c r="DFW3624" s="1"/>
      <c r="DFX3624" s="1"/>
      <c r="DFY3624" s="1"/>
      <c r="DFZ3624" s="1"/>
      <c r="DGA3624" s="1"/>
      <c r="DGB3624" s="1"/>
      <c r="DGC3624" s="1"/>
      <c r="DGD3624" s="1"/>
      <c r="DGE3624" s="1"/>
      <c r="DGF3624" s="1"/>
      <c r="DGG3624" s="1"/>
      <c r="DGH3624" s="1"/>
      <c r="DGI3624" s="1"/>
      <c r="DGJ3624" s="1"/>
      <c r="DGK3624" s="1"/>
      <c r="DGL3624" s="1"/>
      <c r="DGM3624" s="1"/>
      <c r="DGN3624" s="1"/>
      <c r="DGO3624" s="1"/>
      <c r="DGP3624" s="1"/>
      <c r="DGQ3624" s="1"/>
      <c r="DGR3624" s="1"/>
      <c r="DGS3624" s="1"/>
      <c r="DGT3624" s="1"/>
      <c r="DGU3624" s="1"/>
      <c r="DGV3624" s="1"/>
      <c r="DGW3624" s="1"/>
      <c r="DGX3624" s="1"/>
      <c r="DGY3624" s="1"/>
      <c r="DGZ3624" s="1"/>
      <c r="DHA3624" s="1"/>
      <c r="DHB3624" s="1"/>
      <c r="DHC3624" s="1"/>
      <c r="DHD3624" s="1"/>
      <c r="DHE3624" s="1"/>
      <c r="DHF3624" s="1"/>
      <c r="DHG3624" s="1"/>
      <c r="DHH3624" s="1"/>
      <c r="DHI3624" s="1"/>
      <c r="DHJ3624" s="1"/>
      <c r="DHK3624" s="1"/>
      <c r="DHL3624" s="1"/>
      <c r="DHM3624" s="1"/>
      <c r="DHN3624" s="1"/>
      <c r="DHO3624" s="1"/>
      <c r="DHP3624" s="1"/>
      <c r="DHQ3624" s="1"/>
      <c r="DHR3624" s="1"/>
      <c r="DHS3624" s="1"/>
      <c r="DHT3624" s="1"/>
      <c r="DHU3624" s="1"/>
      <c r="DHV3624" s="1"/>
      <c r="DHW3624" s="1"/>
      <c r="DHX3624" s="1"/>
      <c r="DHY3624" s="1"/>
      <c r="DHZ3624" s="1"/>
      <c r="DIA3624" s="1"/>
      <c r="DIB3624" s="1"/>
      <c r="DIC3624" s="1"/>
      <c r="DID3624" s="1"/>
      <c r="DIE3624" s="1"/>
      <c r="DIF3624" s="1"/>
      <c r="DIG3624" s="1"/>
      <c r="DIH3624" s="1"/>
      <c r="DII3624" s="1"/>
      <c r="DIJ3624" s="1"/>
      <c r="DIK3624" s="1"/>
      <c r="DIL3624" s="1"/>
      <c r="DIM3624" s="1"/>
      <c r="DIN3624" s="1"/>
      <c r="DIO3624" s="1"/>
      <c r="DIP3624" s="1"/>
      <c r="DIQ3624" s="1"/>
      <c r="DIR3624" s="1"/>
      <c r="DIS3624" s="1"/>
      <c r="DIT3624" s="1"/>
      <c r="DIU3624" s="1"/>
      <c r="DIV3624" s="1"/>
      <c r="DIW3624" s="1"/>
      <c r="DIX3624" s="1"/>
      <c r="DIY3624" s="1"/>
      <c r="DIZ3624" s="1"/>
      <c r="DJA3624" s="1"/>
      <c r="DJB3624" s="1"/>
      <c r="DJC3624" s="1"/>
      <c r="DJD3624" s="1"/>
      <c r="DJE3624" s="1"/>
      <c r="DJF3624" s="1"/>
      <c r="DJG3624" s="1"/>
      <c r="DJH3624" s="1"/>
      <c r="DJI3624" s="1"/>
      <c r="DJJ3624" s="1"/>
      <c r="DJK3624" s="1"/>
      <c r="DJL3624" s="1"/>
      <c r="DJM3624" s="1"/>
      <c r="DJN3624" s="1"/>
      <c r="DJO3624" s="1"/>
      <c r="DJP3624" s="1"/>
      <c r="DJQ3624" s="1"/>
      <c r="DJR3624" s="1"/>
      <c r="DJS3624" s="1"/>
      <c r="DJT3624" s="1"/>
      <c r="DJU3624" s="1"/>
      <c r="DJV3624" s="1"/>
      <c r="DJW3624" s="1"/>
      <c r="DJX3624" s="1"/>
      <c r="DJY3624" s="1"/>
      <c r="DJZ3624" s="1"/>
      <c r="DKA3624" s="1"/>
      <c r="DKB3624" s="1"/>
      <c r="DKC3624" s="1"/>
      <c r="DKD3624" s="1"/>
      <c r="DKE3624" s="1"/>
      <c r="DKF3624" s="1"/>
      <c r="DKG3624" s="1"/>
      <c r="DKH3624" s="1"/>
      <c r="DKI3624" s="1"/>
      <c r="DKJ3624" s="1"/>
      <c r="DKK3624" s="1"/>
      <c r="DKL3624" s="1"/>
      <c r="DKM3624" s="1"/>
      <c r="DKN3624" s="1"/>
      <c r="DKO3624" s="1"/>
      <c r="DKP3624" s="1"/>
      <c r="DKQ3624" s="1"/>
      <c r="DKR3624" s="1"/>
      <c r="DKS3624" s="1"/>
      <c r="DKT3624" s="1"/>
      <c r="DKU3624" s="1"/>
      <c r="DKV3624" s="1"/>
      <c r="DKW3624" s="1"/>
      <c r="DKX3624" s="1"/>
      <c r="DKY3624" s="1"/>
      <c r="DKZ3624" s="1"/>
      <c r="DLA3624" s="1"/>
      <c r="DLB3624" s="1"/>
      <c r="DLC3624" s="1"/>
      <c r="DLD3624" s="1"/>
      <c r="DLE3624" s="1"/>
      <c r="DLF3624" s="1"/>
      <c r="DLG3624" s="1"/>
      <c r="DLH3624" s="1"/>
      <c r="DLI3624" s="1"/>
      <c r="DLJ3624" s="1"/>
      <c r="DLK3624" s="1"/>
      <c r="DLL3624" s="1"/>
      <c r="DLM3624" s="1"/>
      <c r="DLN3624" s="1"/>
      <c r="DLO3624" s="1"/>
      <c r="DLP3624" s="1"/>
      <c r="DLQ3624" s="1"/>
      <c r="DLR3624" s="1"/>
      <c r="DLS3624" s="1"/>
      <c r="DLT3624" s="1"/>
      <c r="DLU3624" s="1"/>
      <c r="DLV3624" s="1"/>
      <c r="DLW3624" s="1"/>
      <c r="DLX3624" s="1"/>
      <c r="DLY3624" s="1"/>
      <c r="DLZ3624" s="1"/>
      <c r="DMA3624" s="1"/>
      <c r="DMB3624" s="1"/>
      <c r="DMC3624" s="1"/>
      <c r="DMD3624" s="1"/>
      <c r="DME3624" s="1"/>
      <c r="DMF3624" s="1"/>
      <c r="DMG3624" s="1"/>
      <c r="DMH3624" s="1"/>
      <c r="DMI3624" s="1"/>
      <c r="DMJ3624" s="1"/>
      <c r="DMK3624" s="1"/>
      <c r="DML3624" s="1"/>
      <c r="DMM3624" s="1"/>
      <c r="DMN3624" s="1"/>
      <c r="DMO3624" s="1"/>
      <c r="DMP3624" s="1"/>
      <c r="DMQ3624" s="1"/>
      <c r="DMR3624" s="1"/>
      <c r="DMS3624" s="1"/>
      <c r="DMT3624" s="1"/>
      <c r="DMU3624" s="1"/>
      <c r="DMV3624" s="1"/>
      <c r="DMW3624" s="1"/>
      <c r="DMX3624" s="1"/>
      <c r="DMY3624" s="1"/>
      <c r="DMZ3624" s="1"/>
      <c r="DNA3624" s="1"/>
      <c r="DNB3624" s="1"/>
      <c r="DNC3624" s="1"/>
      <c r="DND3624" s="1"/>
      <c r="DNE3624" s="1"/>
      <c r="DNF3624" s="1"/>
      <c r="DNG3624" s="1"/>
      <c r="DNH3624" s="1"/>
      <c r="DNI3624" s="1"/>
      <c r="DNJ3624" s="1"/>
      <c r="DNK3624" s="1"/>
      <c r="DNL3624" s="1"/>
      <c r="DNM3624" s="1"/>
      <c r="DNN3624" s="1"/>
      <c r="DNO3624" s="1"/>
      <c r="DNP3624" s="1"/>
      <c r="DNQ3624" s="1"/>
      <c r="DNR3624" s="1"/>
      <c r="DNS3624" s="1"/>
      <c r="DNT3624" s="1"/>
      <c r="DNU3624" s="1"/>
      <c r="DNV3624" s="1"/>
      <c r="DNW3624" s="1"/>
      <c r="DNX3624" s="1"/>
      <c r="DNY3624" s="1"/>
      <c r="DNZ3624" s="1"/>
      <c r="DOA3624" s="1"/>
      <c r="DOB3624" s="1"/>
      <c r="DOC3624" s="1"/>
      <c r="DOD3624" s="1"/>
      <c r="DOE3624" s="1"/>
      <c r="DOF3624" s="1"/>
      <c r="DOG3624" s="1"/>
      <c r="DOH3624" s="1"/>
      <c r="DOI3624" s="1"/>
      <c r="DOJ3624" s="1"/>
      <c r="DOK3624" s="1"/>
      <c r="DOL3624" s="1"/>
      <c r="DOM3624" s="1"/>
      <c r="DON3624" s="1"/>
      <c r="DOO3624" s="1"/>
      <c r="DOP3624" s="1"/>
      <c r="DOQ3624" s="1"/>
      <c r="DOR3624" s="1"/>
      <c r="DOS3624" s="1"/>
      <c r="DOT3624" s="1"/>
      <c r="DOU3624" s="1"/>
      <c r="DOV3624" s="1"/>
      <c r="DOW3624" s="1"/>
      <c r="DOX3624" s="1"/>
      <c r="DOY3624" s="1"/>
      <c r="DOZ3624" s="1"/>
      <c r="DPA3624" s="1"/>
      <c r="DPB3624" s="1"/>
      <c r="DPC3624" s="1"/>
      <c r="DPD3624" s="1"/>
      <c r="DPE3624" s="1"/>
      <c r="DPF3624" s="1"/>
      <c r="DPG3624" s="1"/>
      <c r="DPH3624" s="1"/>
      <c r="DPI3624" s="1"/>
      <c r="DPJ3624" s="1"/>
      <c r="DPK3624" s="1"/>
      <c r="DPL3624" s="1"/>
      <c r="DPM3624" s="1"/>
      <c r="DPN3624" s="1"/>
      <c r="DPO3624" s="1"/>
      <c r="DPP3624" s="1"/>
      <c r="DPQ3624" s="1"/>
      <c r="DPR3624" s="1"/>
      <c r="DPS3624" s="1"/>
      <c r="DPT3624" s="1"/>
      <c r="DPU3624" s="1"/>
      <c r="DPV3624" s="1"/>
      <c r="DPW3624" s="1"/>
      <c r="DPX3624" s="1"/>
      <c r="DPY3624" s="1"/>
      <c r="DPZ3624" s="1"/>
      <c r="DQA3624" s="1"/>
      <c r="DQB3624" s="1"/>
      <c r="DQC3624" s="1"/>
      <c r="DQD3624" s="1"/>
      <c r="DQE3624" s="1"/>
      <c r="DQF3624" s="1"/>
      <c r="DQG3624" s="1"/>
      <c r="DQH3624" s="1"/>
      <c r="DQI3624" s="1"/>
      <c r="DQJ3624" s="1"/>
      <c r="DQK3624" s="1"/>
      <c r="DQL3624" s="1"/>
      <c r="DQM3624" s="1"/>
      <c r="DQN3624" s="1"/>
      <c r="DQO3624" s="1"/>
      <c r="DQP3624" s="1"/>
      <c r="DQQ3624" s="1"/>
      <c r="DQR3624" s="1"/>
      <c r="DQS3624" s="1"/>
      <c r="DQT3624" s="1"/>
      <c r="DQU3624" s="1"/>
      <c r="DQV3624" s="1"/>
      <c r="DQW3624" s="1"/>
      <c r="DQX3624" s="1"/>
      <c r="DQY3624" s="1"/>
      <c r="DQZ3624" s="1"/>
      <c r="DRA3624" s="1"/>
      <c r="DRB3624" s="1"/>
      <c r="DRC3624" s="1"/>
      <c r="DRD3624" s="1"/>
      <c r="DRE3624" s="1"/>
      <c r="DRF3624" s="1"/>
      <c r="DRG3624" s="1"/>
      <c r="DRH3624" s="1"/>
      <c r="DRI3624" s="1"/>
      <c r="DRJ3624" s="1"/>
      <c r="DRK3624" s="1"/>
      <c r="DRL3624" s="1"/>
      <c r="DRM3624" s="1"/>
      <c r="DRN3624" s="1"/>
      <c r="DRO3624" s="1"/>
      <c r="DRP3624" s="1"/>
      <c r="DRQ3624" s="1"/>
      <c r="DRR3624" s="1"/>
      <c r="DRS3624" s="1"/>
      <c r="DRT3624" s="1"/>
      <c r="DRU3624" s="1"/>
      <c r="DRV3624" s="1"/>
      <c r="DRW3624" s="1"/>
      <c r="DRX3624" s="1"/>
      <c r="DRY3624" s="1"/>
      <c r="DRZ3624" s="1"/>
      <c r="DSA3624" s="1"/>
      <c r="DSB3624" s="1"/>
      <c r="DSC3624" s="1"/>
      <c r="DSD3624" s="1"/>
      <c r="DSE3624" s="1"/>
      <c r="DSF3624" s="1"/>
      <c r="DSG3624" s="1"/>
      <c r="DSH3624" s="1"/>
      <c r="DSI3624" s="1"/>
      <c r="DSJ3624" s="1"/>
      <c r="DSK3624" s="1"/>
      <c r="DSL3624" s="1"/>
      <c r="DSM3624" s="1"/>
      <c r="DSN3624" s="1"/>
      <c r="DSO3624" s="1"/>
      <c r="DSP3624" s="1"/>
      <c r="DSQ3624" s="1"/>
      <c r="DSR3624" s="1"/>
      <c r="DSS3624" s="1"/>
      <c r="DST3624" s="1"/>
      <c r="DSU3624" s="1"/>
      <c r="DSV3624" s="1"/>
      <c r="DSW3624" s="1"/>
      <c r="DSX3624" s="1"/>
      <c r="DSY3624" s="1"/>
      <c r="DSZ3624" s="1"/>
      <c r="DTA3624" s="1"/>
      <c r="DTB3624" s="1"/>
      <c r="DTC3624" s="1"/>
      <c r="DTD3624" s="1"/>
      <c r="DTE3624" s="1"/>
      <c r="DTF3624" s="1"/>
      <c r="DTG3624" s="1"/>
      <c r="DTH3624" s="1"/>
      <c r="DTI3624" s="1"/>
      <c r="DTJ3624" s="1"/>
      <c r="DTK3624" s="1"/>
      <c r="DTL3624" s="1"/>
      <c r="DTM3624" s="1"/>
      <c r="DTN3624" s="1"/>
      <c r="DTO3624" s="1"/>
      <c r="DTP3624" s="1"/>
      <c r="DTQ3624" s="1"/>
      <c r="DTR3624" s="1"/>
      <c r="DTS3624" s="1"/>
      <c r="DTT3624" s="1"/>
      <c r="DTU3624" s="1"/>
      <c r="DTV3624" s="1"/>
      <c r="DTW3624" s="1"/>
      <c r="DTX3624" s="1"/>
      <c r="DTY3624" s="1"/>
      <c r="DTZ3624" s="1"/>
      <c r="DUA3624" s="1"/>
      <c r="DUB3624" s="1"/>
      <c r="DUC3624" s="1"/>
      <c r="DUD3624" s="1"/>
      <c r="DUE3624" s="1"/>
      <c r="DUF3624" s="1"/>
      <c r="DUG3624" s="1"/>
      <c r="DUH3624" s="1"/>
      <c r="DUI3624" s="1"/>
      <c r="DUJ3624" s="1"/>
      <c r="DUK3624" s="1"/>
      <c r="DUL3624" s="1"/>
      <c r="DUM3624" s="1"/>
      <c r="DUN3624" s="1"/>
      <c r="DUO3624" s="1"/>
      <c r="DUP3624" s="1"/>
      <c r="DUQ3624" s="1"/>
      <c r="DUR3624" s="1"/>
      <c r="DUS3624" s="1"/>
      <c r="DUT3624" s="1"/>
      <c r="DUU3624" s="1"/>
      <c r="DUV3624" s="1"/>
      <c r="DUW3624" s="1"/>
      <c r="DUX3624" s="1"/>
      <c r="DUY3624" s="1"/>
      <c r="DUZ3624" s="1"/>
      <c r="DVA3624" s="1"/>
      <c r="DVB3624" s="1"/>
      <c r="DVC3624" s="1"/>
      <c r="DVD3624" s="1"/>
      <c r="DVE3624" s="1"/>
      <c r="DVF3624" s="1"/>
      <c r="DVG3624" s="1"/>
      <c r="DVH3624" s="1"/>
      <c r="DVI3624" s="1"/>
      <c r="DVJ3624" s="1"/>
      <c r="DVK3624" s="1"/>
      <c r="DVL3624" s="1"/>
      <c r="DVM3624" s="1"/>
      <c r="DVN3624" s="1"/>
      <c r="DVO3624" s="1"/>
      <c r="DVP3624" s="1"/>
      <c r="DVQ3624" s="1"/>
      <c r="DVR3624" s="1"/>
      <c r="DVS3624" s="1"/>
      <c r="DVT3624" s="1"/>
      <c r="DVU3624" s="1"/>
      <c r="DVV3624" s="1"/>
      <c r="DVW3624" s="1"/>
      <c r="DVX3624" s="1"/>
      <c r="DVY3624" s="1"/>
      <c r="DVZ3624" s="1"/>
      <c r="DWA3624" s="1"/>
      <c r="DWB3624" s="1"/>
      <c r="DWC3624" s="1"/>
      <c r="DWD3624" s="1"/>
      <c r="DWE3624" s="1"/>
      <c r="DWF3624" s="1"/>
      <c r="DWG3624" s="1"/>
      <c r="DWH3624" s="1"/>
      <c r="DWI3624" s="1"/>
      <c r="DWJ3624" s="1"/>
      <c r="DWK3624" s="1"/>
      <c r="DWL3624" s="1"/>
      <c r="DWM3624" s="1"/>
      <c r="DWN3624" s="1"/>
      <c r="DWO3624" s="1"/>
      <c r="DWP3624" s="1"/>
      <c r="DWQ3624" s="1"/>
      <c r="DWR3624" s="1"/>
      <c r="DWS3624" s="1"/>
      <c r="DWT3624" s="1"/>
      <c r="DWU3624" s="1"/>
      <c r="DWV3624" s="1"/>
      <c r="DWW3624" s="1"/>
      <c r="DWX3624" s="1"/>
      <c r="DWY3624" s="1"/>
      <c r="DWZ3624" s="1"/>
      <c r="DXA3624" s="1"/>
      <c r="DXB3624" s="1"/>
      <c r="DXC3624" s="1"/>
      <c r="DXD3624" s="1"/>
      <c r="DXE3624" s="1"/>
      <c r="DXF3624" s="1"/>
      <c r="DXG3624" s="1"/>
      <c r="DXH3624" s="1"/>
      <c r="DXI3624" s="1"/>
      <c r="DXJ3624" s="1"/>
      <c r="DXK3624" s="1"/>
      <c r="DXL3624" s="1"/>
      <c r="DXM3624" s="1"/>
      <c r="DXN3624" s="1"/>
      <c r="DXO3624" s="1"/>
      <c r="DXP3624" s="1"/>
      <c r="DXQ3624" s="1"/>
      <c r="DXR3624" s="1"/>
      <c r="DXS3624" s="1"/>
      <c r="DXT3624" s="1"/>
      <c r="DXU3624" s="1"/>
      <c r="DXV3624" s="1"/>
      <c r="DXW3624" s="1"/>
      <c r="DXX3624" s="1"/>
      <c r="DXY3624" s="1"/>
      <c r="DXZ3624" s="1"/>
      <c r="DYA3624" s="1"/>
      <c r="DYB3624" s="1"/>
      <c r="DYC3624" s="1"/>
      <c r="DYD3624" s="1"/>
      <c r="DYE3624" s="1"/>
      <c r="DYF3624" s="1"/>
      <c r="DYG3624" s="1"/>
      <c r="DYH3624" s="1"/>
      <c r="DYI3624" s="1"/>
      <c r="DYJ3624" s="1"/>
      <c r="DYK3624" s="1"/>
      <c r="DYL3624" s="1"/>
      <c r="DYM3624" s="1"/>
      <c r="DYN3624" s="1"/>
      <c r="DYO3624" s="1"/>
      <c r="DYP3624" s="1"/>
      <c r="DYQ3624" s="1"/>
      <c r="DYR3624" s="1"/>
      <c r="DYS3624" s="1"/>
      <c r="DYT3624" s="1"/>
      <c r="DYU3624" s="1"/>
      <c r="DYV3624" s="1"/>
      <c r="DYW3624" s="1"/>
      <c r="DYX3624" s="1"/>
      <c r="DYY3624" s="1"/>
      <c r="DYZ3624" s="1"/>
      <c r="DZA3624" s="1"/>
      <c r="DZB3624" s="1"/>
      <c r="DZC3624" s="1"/>
      <c r="DZD3624" s="1"/>
      <c r="DZE3624" s="1"/>
      <c r="DZF3624" s="1"/>
      <c r="DZG3624" s="1"/>
      <c r="DZH3624" s="1"/>
      <c r="DZI3624" s="1"/>
      <c r="DZJ3624" s="1"/>
      <c r="DZK3624" s="1"/>
      <c r="DZL3624" s="1"/>
      <c r="DZM3624" s="1"/>
      <c r="DZN3624" s="1"/>
      <c r="DZO3624" s="1"/>
      <c r="DZP3624" s="1"/>
      <c r="DZQ3624" s="1"/>
      <c r="DZR3624" s="1"/>
      <c r="DZS3624" s="1"/>
      <c r="DZT3624" s="1"/>
      <c r="DZU3624" s="1"/>
      <c r="DZV3624" s="1"/>
      <c r="DZW3624" s="1"/>
      <c r="DZX3624" s="1"/>
      <c r="DZY3624" s="1"/>
      <c r="DZZ3624" s="1"/>
      <c r="EAA3624" s="1"/>
      <c r="EAB3624" s="1"/>
      <c r="EAC3624" s="1"/>
      <c r="EAD3624" s="1"/>
      <c r="EAE3624" s="1"/>
      <c r="EAF3624" s="1"/>
      <c r="EAG3624" s="1"/>
      <c r="EAH3624" s="1"/>
      <c r="EAI3624" s="1"/>
      <c r="EAJ3624" s="1"/>
      <c r="EAK3624" s="1"/>
      <c r="EAL3624" s="1"/>
      <c r="EAM3624" s="1"/>
      <c r="EAN3624" s="1"/>
      <c r="EAO3624" s="1"/>
      <c r="EAP3624" s="1"/>
      <c r="EAQ3624" s="1"/>
      <c r="EAR3624" s="1"/>
      <c r="EAS3624" s="1"/>
      <c r="EAT3624" s="1"/>
      <c r="EAU3624" s="1"/>
      <c r="EAV3624" s="1"/>
      <c r="EAW3624" s="1"/>
      <c r="EAX3624" s="1"/>
      <c r="EAY3624" s="1"/>
      <c r="EAZ3624" s="1"/>
      <c r="EBA3624" s="1"/>
      <c r="EBB3624" s="1"/>
      <c r="EBC3624" s="1"/>
      <c r="EBD3624" s="1"/>
      <c r="EBE3624" s="1"/>
      <c r="EBF3624" s="1"/>
      <c r="EBG3624" s="1"/>
      <c r="EBH3624" s="1"/>
      <c r="EBI3624" s="1"/>
      <c r="EBJ3624" s="1"/>
      <c r="EBK3624" s="1"/>
      <c r="EBL3624" s="1"/>
      <c r="EBM3624" s="1"/>
      <c r="EBN3624" s="1"/>
      <c r="EBO3624" s="1"/>
      <c r="EBP3624" s="1"/>
      <c r="EBQ3624" s="1"/>
      <c r="EBR3624" s="1"/>
      <c r="EBS3624" s="1"/>
      <c r="EBT3624" s="1"/>
      <c r="EBU3624" s="1"/>
      <c r="EBV3624" s="1"/>
      <c r="EBW3624" s="1"/>
      <c r="EBX3624" s="1"/>
      <c r="EBY3624" s="1"/>
      <c r="EBZ3624" s="1"/>
      <c r="ECA3624" s="1"/>
      <c r="ECB3624" s="1"/>
      <c r="ECC3624" s="1"/>
      <c r="ECD3624" s="1"/>
      <c r="ECE3624" s="1"/>
      <c r="ECF3624" s="1"/>
      <c r="ECG3624" s="1"/>
      <c r="ECH3624" s="1"/>
      <c r="ECI3624" s="1"/>
      <c r="ECJ3624" s="1"/>
      <c r="ECK3624" s="1"/>
      <c r="ECL3624" s="1"/>
      <c r="ECM3624" s="1"/>
      <c r="ECN3624" s="1"/>
      <c r="ECO3624" s="1"/>
      <c r="ECP3624" s="1"/>
      <c r="ECQ3624" s="1"/>
      <c r="ECR3624" s="1"/>
      <c r="ECS3624" s="1"/>
      <c r="ECT3624" s="1"/>
      <c r="ECU3624" s="1"/>
      <c r="ECV3624" s="1"/>
      <c r="ECW3624" s="1"/>
      <c r="ECX3624" s="1"/>
      <c r="ECY3624" s="1"/>
      <c r="ECZ3624" s="1"/>
      <c r="EDA3624" s="1"/>
      <c r="EDB3624" s="1"/>
      <c r="EDC3624" s="1"/>
      <c r="EDD3624" s="1"/>
      <c r="EDE3624" s="1"/>
      <c r="EDF3624" s="1"/>
      <c r="EDG3624" s="1"/>
      <c r="EDH3624" s="1"/>
      <c r="EDI3624" s="1"/>
      <c r="EDJ3624" s="1"/>
      <c r="EDK3624" s="1"/>
      <c r="EDL3624" s="1"/>
      <c r="EDM3624" s="1"/>
      <c r="EDN3624" s="1"/>
      <c r="EDO3624" s="1"/>
      <c r="EDP3624" s="1"/>
      <c r="EDQ3624" s="1"/>
      <c r="EDR3624" s="1"/>
      <c r="EDS3624" s="1"/>
      <c r="EDT3624" s="1"/>
      <c r="EDU3624" s="1"/>
      <c r="EDV3624" s="1"/>
      <c r="EDW3624" s="1"/>
      <c r="EDX3624" s="1"/>
      <c r="EDY3624" s="1"/>
      <c r="EDZ3624" s="1"/>
      <c r="EEA3624" s="1"/>
      <c r="EEB3624" s="1"/>
      <c r="EEC3624" s="1"/>
      <c r="EED3624" s="1"/>
      <c r="EEE3624" s="1"/>
      <c r="EEF3624" s="1"/>
      <c r="EEG3624" s="1"/>
      <c r="EEH3624" s="1"/>
      <c r="EEI3624" s="1"/>
      <c r="EEJ3624" s="1"/>
      <c r="EEK3624" s="1"/>
      <c r="EEL3624" s="1"/>
      <c r="EEM3624" s="1"/>
      <c r="EEN3624" s="1"/>
      <c r="EEO3624" s="1"/>
      <c r="EEP3624" s="1"/>
      <c r="EEQ3624" s="1"/>
      <c r="EER3624" s="1"/>
      <c r="EES3624" s="1"/>
      <c r="EET3624" s="1"/>
      <c r="EEU3624" s="1"/>
      <c r="EEV3624" s="1"/>
      <c r="EEW3624" s="1"/>
      <c r="EEX3624" s="1"/>
      <c r="EEY3624" s="1"/>
      <c r="EEZ3624" s="1"/>
      <c r="EFA3624" s="1"/>
      <c r="EFB3624" s="1"/>
      <c r="EFC3624" s="1"/>
      <c r="EFD3624" s="1"/>
      <c r="EFE3624" s="1"/>
      <c r="EFF3624" s="1"/>
      <c r="EFG3624" s="1"/>
      <c r="EFH3624" s="1"/>
      <c r="EFI3624" s="1"/>
      <c r="EFJ3624" s="1"/>
      <c r="EFK3624" s="1"/>
      <c r="EFL3624" s="1"/>
      <c r="EFM3624" s="1"/>
      <c r="EFN3624" s="1"/>
      <c r="EFO3624" s="1"/>
      <c r="EFP3624" s="1"/>
      <c r="EFQ3624" s="1"/>
      <c r="EFR3624" s="1"/>
      <c r="EFS3624" s="1"/>
      <c r="EFT3624" s="1"/>
      <c r="EFU3624" s="1"/>
      <c r="EFV3624" s="1"/>
      <c r="EFW3624" s="1"/>
      <c r="EFX3624" s="1"/>
      <c r="EFY3624" s="1"/>
      <c r="EFZ3624" s="1"/>
      <c r="EGA3624" s="1"/>
      <c r="EGB3624" s="1"/>
      <c r="EGC3624" s="1"/>
      <c r="EGD3624" s="1"/>
      <c r="EGE3624" s="1"/>
      <c r="EGF3624" s="1"/>
      <c r="EGG3624" s="1"/>
      <c r="EGH3624" s="1"/>
      <c r="EGI3624" s="1"/>
      <c r="EGJ3624" s="1"/>
      <c r="EGK3624" s="1"/>
      <c r="EGL3624" s="1"/>
      <c r="EGM3624" s="1"/>
      <c r="EGN3624" s="1"/>
      <c r="EGO3624" s="1"/>
      <c r="EGP3624" s="1"/>
      <c r="EGQ3624" s="1"/>
      <c r="EGR3624" s="1"/>
      <c r="EGS3624" s="1"/>
      <c r="EGT3624" s="1"/>
      <c r="EGU3624" s="1"/>
      <c r="EGV3624" s="1"/>
      <c r="EGW3624" s="1"/>
      <c r="EGX3624" s="1"/>
      <c r="EGY3624" s="1"/>
      <c r="EGZ3624" s="1"/>
      <c r="EHA3624" s="1"/>
      <c r="EHB3624" s="1"/>
      <c r="EHC3624" s="1"/>
      <c r="EHD3624" s="1"/>
      <c r="EHE3624" s="1"/>
      <c r="EHF3624" s="1"/>
      <c r="EHG3624" s="1"/>
      <c r="EHH3624" s="1"/>
      <c r="EHI3624" s="1"/>
      <c r="EHJ3624" s="1"/>
      <c r="EHK3624" s="1"/>
      <c r="EHL3624" s="1"/>
      <c r="EHM3624" s="1"/>
      <c r="EHN3624" s="1"/>
      <c r="EHO3624" s="1"/>
      <c r="EHP3624" s="1"/>
      <c r="EHQ3624" s="1"/>
      <c r="EHR3624" s="1"/>
      <c r="EHS3624" s="1"/>
      <c r="EHT3624" s="1"/>
      <c r="EHU3624" s="1"/>
      <c r="EHV3624" s="1"/>
      <c r="EHW3624" s="1"/>
      <c r="EHX3624" s="1"/>
      <c r="EHY3624" s="1"/>
      <c r="EHZ3624" s="1"/>
      <c r="EIA3624" s="1"/>
      <c r="EIB3624" s="1"/>
      <c r="EIC3624" s="1"/>
      <c r="EID3624" s="1"/>
      <c r="EIE3624" s="1"/>
      <c r="EIF3624" s="1"/>
      <c r="EIG3624" s="1"/>
      <c r="EIH3624" s="1"/>
      <c r="EII3624" s="1"/>
      <c r="EIJ3624" s="1"/>
      <c r="EIK3624" s="1"/>
      <c r="EIL3624" s="1"/>
      <c r="EIM3624" s="1"/>
      <c r="EIN3624" s="1"/>
      <c r="EIO3624" s="1"/>
      <c r="EIP3624" s="1"/>
      <c r="EIQ3624" s="1"/>
      <c r="EIR3624" s="1"/>
      <c r="EIS3624" s="1"/>
      <c r="EIT3624" s="1"/>
      <c r="EIU3624" s="1"/>
      <c r="EIV3624" s="1"/>
      <c r="EIW3624" s="1"/>
      <c r="EIX3624" s="1"/>
      <c r="EIY3624" s="1"/>
      <c r="EIZ3624" s="1"/>
      <c r="EJA3624" s="1"/>
      <c r="EJB3624" s="1"/>
      <c r="EJC3624" s="1"/>
      <c r="EJD3624" s="1"/>
      <c r="EJE3624" s="1"/>
      <c r="EJF3624" s="1"/>
      <c r="EJG3624" s="1"/>
      <c r="EJH3624" s="1"/>
      <c r="EJI3624" s="1"/>
      <c r="EJJ3624" s="1"/>
      <c r="EJK3624" s="1"/>
      <c r="EJL3624" s="1"/>
      <c r="EJM3624" s="1"/>
      <c r="EJN3624" s="1"/>
      <c r="EJO3624" s="1"/>
      <c r="EJP3624" s="1"/>
      <c r="EJQ3624" s="1"/>
      <c r="EJR3624" s="1"/>
      <c r="EJS3624" s="1"/>
      <c r="EJT3624" s="1"/>
      <c r="EJU3624" s="1"/>
      <c r="EJV3624" s="1"/>
      <c r="EJW3624" s="1"/>
      <c r="EJX3624" s="1"/>
      <c r="EJY3624" s="1"/>
      <c r="EJZ3624" s="1"/>
      <c r="EKA3624" s="1"/>
      <c r="EKB3624" s="1"/>
      <c r="EKC3624" s="1"/>
      <c r="EKD3624" s="1"/>
      <c r="EKE3624" s="1"/>
      <c r="EKF3624" s="1"/>
      <c r="EKG3624" s="1"/>
      <c r="EKH3624" s="1"/>
      <c r="EKI3624" s="1"/>
      <c r="EKJ3624" s="1"/>
      <c r="EKK3624" s="1"/>
      <c r="EKL3624" s="1"/>
      <c r="EKM3624" s="1"/>
      <c r="EKN3624" s="1"/>
      <c r="EKO3624" s="1"/>
      <c r="EKP3624" s="1"/>
      <c r="EKQ3624" s="1"/>
      <c r="EKR3624" s="1"/>
      <c r="EKS3624" s="1"/>
      <c r="EKT3624" s="1"/>
      <c r="EKU3624" s="1"/>
      <c r="EKV3624" s="1"/>
      <c r="EKW3624" s="1"/>
      <c r="EKX3624" s="1"/>
      <c r="EKY3624" s="1"/>
      <c r="EKZ3624" s="1"/>
      <c r="ELA3624" s="1"/>
      <c r="ELB3624" s="1"/>
      <c r="ELC3624" s="1"/>
      <c r="ELD3624" s="1"/>
      <c r="ELE3624" s="1"/>
      <c r="ELF3624" s="1"/>
      <c r="ELG3624" s="1"/>
      <c r="ELH3624" s="1"/>
      <c r="ELI3624" s="1"/>
      <c r="ELJ3624" s="1"/>
      <c r="ELK3624" s="1"/>
      <c r="ELL3624" s="1"/>
      <c r="ELM3624" s="1"/>
      <c r="ELN3624" s="1"/>
      <c r="ELO3624" s="1"/>
      <c r="ELP3624" s="1"/>
      <c r="ELQ3624" s="1"/>
      <c r="ELR3624" s="1"/>
      <c r="ELS3624" s="1"/>
      <c r="ELT3624" s="1"/>
      <c r="ELU3624" s="1"/>
      <c r="ELV3624" s="1"/>
      <c r="ELW3624" s="1"/>
      <c r="ELX3624" s="1"/>
      <c r="ELY3624" s="1"/>
      <c r="ELZ3624" s="1"/>
      <c r="EMA3624" s="1"/>
      <c r="EMB3624" s="1"/>
      <c r="EMC3624" s="1"/>
      <c r="EMD3624" s="1"/>
      <c r="EME3624" s="1"/>
      <c r="EMF3624" s="1"/>
      <c r="EMG3624" s="1"/>
      <c r="EMH3624" s="1"/>
      <c r="EMI3624" s="1"/>
      <c r="EMJ3624" s="1"/>
      <c r="EMK3624" s="1"/>
      <c r="EML3624" s="1"/>
      <c r="EMM3624" s="1"/>
      <c r="EMN3624" s="1"/>
      <c r="EMO3624" s="1"/>
      <c r="EMP3624" s="1"/>
      <c r="EMQ3624" s="1"/>
      <c r="EMR3624" s="1"/>
      <c r="EMS3624" s="1"/>
      <c r="EMT3624" s="1"/>
      <c r="EMU3624" s="1"/>
      <c r="EMV3624" s="1"/>
      <c r="EMW3624" s="1"/>
      <c r="EMX3624" s="1"/>
      <c r="EMY3624" s="1"/>
      <c r="EMZ3624" s="1"/>
      <c r="ENA3624" s="1"/>
      <c r="ENB3624" s="1"/>
      <c r="ENC3624" s="1"/>
      <c r="END3624" s="1"/>
      <c r="ENE3624" s="1"/>
      <c r="ENF3624" s="1"/>
      <c r="ENG3624" s="1"/>
      <c r="ENH3624" s="1"/>
      <c r="ENI3624" s="1"/>
      <c r="ENJ3624" s="1"/>
      <c r="ENK3624" s="1"/>
      <c r="ENL3624" s="1"/>
      <c r="ENM3624" s="1"/>
      <c r="ENN3624" s="1"/>
      <c r="ENO3624" s="1"/>
      <c r="ENP3624" s="1"/>
      <c r="ENQ3624" s="1"/>
      <c r="ENR3624" s="1"/>
      <c r="ENS3624" s="1"/>
      <c r="ENT3624" s="1"/>
      <c r="ENU3624" s="1"/>
      <c r="ENV3624" s="1"/>
      <c r="ENW3624" s="1"/>
      <c r="ENX3624" s="1"/>
      <c r="ENY3624" s="1"/>
      <c r="ENZ3624" s="1"/>
      <c r="EOA3624" s="1"/>
      <c r="EOB3624" s="1"/>
      <c r="EOC3624" s="1"/>
      <c r="EOD3624" s="1"/>
      <c r="EOE3624" s="1"/>
      <c r="EOF3624" s="1"/>
      <c r="EOG3624" s="1"/>
      <c r="EOH3624" s="1"/>
      <c r="EOI3624" s="1"/>
      <c r="EOJ3624" s="1"/>
      <c r="EOK3624" s="1"/>
      <c r="EOL3624" s="1"/>
      <c r="EOM3624" s="1"/>
      <c r="EON3624" s="1"/>
      <c r="EOO3624" s="1"/>
      <c r="EOP3624" s="1"/>
      <c r="EOQ3624" s="1"/>
      <c r="EOR3624" s="1"/>
      <c r="EOS3624" s="1"/>
      <c r="EOT3624" s="1"/>
      <c r="EOU3624" s="1"/>
      <c r="EOV3624" s="1"/>
      <c r="EOW3624" s="1"/>
      <c r="EOX3624" s="1"/>
      <c r="EOY3624" s="1"/>
      <c r="EOZ3624" s="1"/>
      <c r="EPA3624" s="1"/>
      <c r="EPB3624" s="1"/>
      <c r="EPC3624" s="1"/>
      <c r="EPD3624" s="1"/>
      <c r="EPE3624" s="1"/>
      <c r="EPF3624" s="1"/>
      <c r="EPG3624" s="1"/>
      <c r="EPH3624" s="1"/>
      <c r="EPI3624" s="1"/>
      <c r="EPJ3624" s="1"/>
      <c r="EPK3624" s="1"/>
      <c r="EPL3624" s="1"/>
      <c r="EPM3624" s="1"/>
      <c r="EPN3624" s="1"/>
      <c r="EPO3624" s="1"/>
      <c r="EPP3624" s="1"/>
      <c r="EPQ3624" s="1"/>
      <c r="EPR3624" s="1"/>
      <c r="EPS3624" s="1"/>
      <c r="EPT3624" s="1"/>
      <c r="EPU3624" s="1"/>
      <c r="EPV3624" s="1"/>
      <c r="EPW3624" s="1"/>
      <c r="EPX3624" s="1"/>
      <c r="EPY3624" s="1"/>
      <c r="EPZ3624" s="1"/>
      <c r="EQA3624" s="1"/>
      <c r="EQB3624" s="1"/>
      <c r="EQC3624" s="1"/>
      <c r="EQD3624" s="1"/>
      <c r="EQE3624" s="1"/>
      <c r="EQF3624" s="1"/>
      <c r="EQG3624" s="1"/>
      <c r="EQH3624" s="1"/>
      <c r="EQI3624" s="1"/>
      <c r="EQJ3624" s="1"/>
      <c r="EQK3624" s="1"/>
      <c r="EQL3624" s="1"/>
      <c r="EQM3624" s="1"/>
      <c r="EQN3624" s="1"/>
      <c r="EQO3624" s="1"/>
      <c r="EQP3624" s="1"/>
      <c r="EQQ3624" s="1"/>
      <c r="EQR3624" s="1"/>
      <c r="EQS3624" s="1"/>
      <c r="EQT3624" s="1"/>
      <c r="EQU3624" s="1"/>
      <c r="EQV3624" s="1"/>
      <c r="EQW3624" s="1"/>
      <c r="EQX3624" s="1"/>
      <c r="EQY3624" s="1"/>
      <c r="EQZ3624" s="1"/>
      <c r="ERA3624" s="1"/>
      <c r="ERB3624" s="1"/>
      <c r="ERC3624" s="1"/>
      <c r="ERD3624" s="1"/>
      <c r="ERE3624" s="1"/>
      <c r="ERF3624" s="1"/>
      <c r="ERG3624" s="1"/>
      <c r="ERH3624" s="1"/>
      <c r="ERI3624" s="1"/>
      <c r="ERJ3624" s="1"/>
      <c r="ERK3624" s="1"/>
      <c r="ERL3624" s="1"/>
      <c r="ERM3624" s="1"/>
      <c r="ERN3624" s="1"/>
      <c r="ERO3624" s="1"/>
      <c r="ERP3624" s="1"/>
      <c r="ERQ3624" s="1"/>
      <c r="ERR3624" s="1"/>
      <c r="ERS3624" s="1"/>
      <c r="ERT3624" s="1"/>
      <c r="ERU3624" s="1"/>
      <c r="ERV3624" s="1"/>
      <c r="ERW3624" s="1"/>
      <c r="ERX3624" s="1"/>
      <c r="ERY3624" s="1"/>
      <c r="ERZ3624" s="1"/>
      <c r="ESA3624" s="1"/>
      <c r="ESB3624" s="1"/>
      <c r="ESC3624" s="1"/>
      <c r="ESD3624" s="1"/>
      <c r="ESE3624" s="1"/>
      <c r="ESF3624" s="1"/>
      <c r="ESG3624" s="1"/>
      <c r="ESH3624" s="1"/>
      <c r="ESI3624" s="1"/>
      <c r="ESJ3624" s="1"/>
      <c r="ESK3624" s="1"/>
      <c r="ESL3624" s="1"/>
      <c r="ESM3624" s="1"/>
      <c r="ESN3624" s="1"/>
      <c r="ESO3624" s="1"/>
      <c r="ESP3624" s="1"/>
      <c r="ESQ3624" s="1"/>
      <c r="ESR3624" s="1"/>
      <c r="ESS3624" s="1"/>
      <c r="EST3624" s="1"/>
      <c r="ESU3624" s="1"/>
      <c r="ESV3624" s="1"/>
      <c r="ESW3624" s="1"/>
      <c r="ESX3624" s="1"/>
      <c r="ESY3624" s="1"/>
      <c r="ESZ3624" s="1"/>
      <c r="ETA3624" s="1"/>
      <c r="ETB3624" s="1"/>
      <c r="ETC3624" s="1"/>
      <c r="ETD3624" s="1"/>
      <c r="ETE3624" s="1"/>
      <c r="ETF3624" s="1"/>
      <c r="ETG3624" s="1"/>
      <c r="ETH3624" s="1"/>
      <c r="ETI3624" s="1"/>
      <c r="ETJ3624" s="1"/>
      <c r="ETK3624" s="1"/>
      <c r="ETL3624" s="1"/>
      <c r="ETM3624" s="1"/>
      <c r="ETN3624" s="1"/>
      <c r="ETO3624" s="1"/>
      <c r="ETP3624" s="1"/>
      <c r="ETQ3624" s="1"/>
      <c r="ETR3624" s="1"/>
      <c r="ETS3624" s="1"/>
      <c r="ETT3624" s="1"/>
      <c r="ETU3624" s="1"/>
      <c r="ETV3624" s="1"/>
      <c r="ETW3624" s="1"/>
      <c r="ETX3624" s="1"/>
      <c r="ETY3624" s="1"/>
      <c r="ETZ3624" s="1"/>
      <c r="EUA3624" s="1"/>
      <c r="EUB3624" s="1"/>
      <c r="EUC3624" s="1"/>
      <c r="EUD3624" s="1"/>
      <c r="EUE3624" s="1"/>
      <c r="EUF3624" s="1"/>
      <c r="EUG3624" s="1"/>
      <c r="EUH3624" s="1"/>
      <c r="EUI3624" s="1"/>
      <c r="EUJ3624" s="1"/>
      <c r="EUK3624" s="1"/>
      <c r="EUL3624" s="1"/>
      <c r="EUM3624" s="1"/>
      <c r="EUN3624" s="1"/>
      <c r="EUO3624" s="1"/>
      <c r="EUP3624" s="1"/>
      <c r="EUQ3624" s="1"/>
      <c r="EUR3624" s="1"/>
      <c r="EUS3624" s="1"/>
      <c r="EUT3624" s="1"/>
      <c r="EUU3624" s="1"/>
      <c r="EUV3624" s="1"/>
      <c r="EUW3624" s="1"/>
      <c r="EUX3624" s="1"/>
      <c r="EUY3624" s="1"/>
      <c r="EUZ3624" s="1"/>
      <c r="EVA3624" s="1"/>
      <c r="EVB3624" s="1"/>
      <c r="EVC3624" s="1"/>
      <c r="EVD3624" s="1"/>
      <c r="EVE3624" s="1"/>
      <c r="EVF3624" s="1"/>
      <c r="EVG3624" s="1"/>
      <c r="EVH3624" s="1"/>
      <c r="EVI3624" s="1"/>
      <c r="EVJ3624" s="1"/>
      <c r="EVK3624" s="1"/>
      <c r="EVL3624" s="1"/>
      <c r="EVM3624" s="1"/>
      <c r="EVN3624" s="1"/>
      <c r="EVO3624" s="1"/>
      <c r="EVP3624" s="1"/>
      <c r="EVQ3624" s="1"/>
      <c r="EVR3624" s="1"/>
      <c r="EVS3624" s="1"/>
      <c r="EVT3624" s="1"/>
      <c r="EVU3624" s="1"/>
      <c r="EVV3624" s="1"/>
      <c r="EVW3624" s="1"/>
      <c r="EVX3624" s="1"/>
      <c r="EVY3624" s="1"/>
      <c r="EVZ3624" s="1"/>
      <c r="EWA3624" s="1"/>
      <c r="EWB3624" s="1"/>
      <c r="EWC3624" s="1"/>
      <c r="EWD3624" s="1"/>
      <c r="EWE3624" s="1"/>
      <c r="EWF3624" s="1"/>
      <c r="EWG3624" s="1"/>
      <c r="EWH3624" s="1"/>
      <c r="EWI3624" s="1"/>
      <c r="EWJ3624" s="1"/>
      <c r="EWK3624" s="1"/>
      <c r="EWL3624" s="1"/>
      <c r="EWM3624" s="1"/>
      <c r="EWN3624" s="1"/>
      <c r="EWO3624" s="1"/>
      <c r="EWP3624" s="1"/>
      <c r="EWQ3624" s="1"/>
      <c r="EWR3624" s="1"/>
      <c r="EWS3624" s="1"/>
      <c r="EWT3624" s="1"/>
      <c r="EWU3624" s="1"/>
      <c r="EWV3624" s="1"/>
      <c r="EWW3624" s="1"/>
      <c r="EWX3624" s="1"/>
      <c r="EWY3624" s="1"/>
      <c r="EWZ3624" s="1"/>
      <c r="EXA3624" s="1"/>
      <c r="EXB3624" s="1"/>
      <c r="EXC3624" s="1"/>
      <c r="EXD3624" s="1"/>
      <c r="EXE3624" s="1"/>
      <c r="EXF3624" s="1"/>
      <c r="EXG3624" s="1"/>
      <c r="EXH3624" s="1"/>
      <c r="EXI3624" s="1"/>
      <c r="EXJ3624" s="1"/>
      <c r="EXK3624" s="1"/>
      <c r="EXL3624" s="1"/>
      <c r="EXM3624" s="1"/>
      <c r="EXN3624" s="1"/>
      <c r="EXO3624" s="1"/>
      <c r="EXP3624" s="1"/>
      <c r="EXQ3624" s="1"/>
      <c r="EXR3624" s="1"/>
      <c r="EXS3624" s="1"/>
      <c r="EXT3624" s="1"/>
      <c r="EXU3624" s="1"/>
      <c r="EXV3624" s="1"/>
      <c r="EXW3624" s="1"/>
      <c r="EXX3624" s="1"/>
      <c r="EXY3624" s="1"/>
      <c r="EXZ3624" s="1"/>
      <c r="EYA3624" s="1"/>
      <c r="EYB3624" s="1"/>
      <c r="EYC3624" s="1"/>
      <c r="EYD3624" s="1"/>
      <c r="EYE3624" s="1"/>
      <c r="EYF3624" s="1"/>
      <c r="EYG3624" s="1"/>
      <c r="EYH3624" s="1"/>
      <c r="EYI3624" s="1"/>
      <c r="EYJ3624" s="1"/>
      <c r="EYK3624" s="1"/>
      <c r="EYL3624" s="1"/>
      <c r="EYM3624" s="1"/>
      <c r="EYN3624" s="1"/>
      <c r="EYO3624" s="1"/>
      <c r="EYP3624" s="1"/>
      <c r="EYQ3624" s="1"/>
      <c r="EYR3624" s="1"/>
      <c r="EYS3624" s="1"/>
      <c r="EYT3624" s="1"/>
      <c r="EYU3624" s="1"/>
      <c r="EYV3624" s="1"/>
      <c r="EYW3624" s="1"/>
      <c r="EYX3624" s="1"/>
      <c r="EYY3624" s="1"/>
      <c r="EYZ3624" s="1"/>
      <c r="EZA3624" s="1"/>
      <c r="EZB3624" s="1"/>
      <c r="EZC3624" s="1"/>
      <c r="EZD3624" s="1"/>
      <c r="EZE3624" s="1"/>
      <c r="EZF3624" s="1"/>
      <c r="EZG3624" s="1"/>
      <c r="EZH3624" s="1"/>
      <c r="EZI3624" s="1"/>
      <c r="EZJ3624" s="1"/>
      <c r="EZK3624" s="1"/>
      <c r="EZL3624" s="1"/>
      <c r="EZM3624" s="1"/>
      <c r="EZN3624" s="1"/>
      <c r="EZO3624" s="1"/>
      <c r="EZP3624" s="1"/>
      <c r="EZQ3624" s="1"/>
      <c r="EZR3624" s="1"/>
      <c r="EZS3624" s="1"/>
      <c r="EZT3624" s="1"/>
      <c r="EZU3624" s="1"/>
      <c r="EZV3624" s="1"/>
      <c r="EZW3624" s="1"/>
      <c r="EZX3624" s="1"/>
      <c r="EZY3624" s="1"/>
      <c r="EZZ3624" s="1"/>
      <c r="FAA3624" s="1"/>
      <c r="FAB3624" s="1"/>
      <c r="FAC3624" s="1"/>
      <c r="FAD3624" s="1"/>
      <c r="FAE3624" s="1"/>
      <c r="FAF3624" s="1"/>
      <c r="FAG3624" s="1"/>
      <c r="FAH3624" s="1"/>
      <c r="FAI3624" s="1"/>
      <c r="FAJ3624" s="1"/>
      <c r="FAK3624" s="1"/>
      <c r="FAL3624" s="1"/>
      <c r="FAM3624" s="1"/>
      <c r="FAN3624" s="1"/>
      <c r="FAO3624" s="1"/>
      <c r="FAP3624" s="1"/>
      <c r="FAQ3624" s="1"/>
      <c r="FAR3624" s="1"/>
      <c r="FAS3624" s="1"/>
      <c r="FAT3624" s="1"/>
      <c r="FAU3624" s="1"/>
      <c r="FAV3624" s="1"/>
      <c r="FAW3624" s="1"/>
      <c r="FAX3624" s="1"/>
      <c r="FAY3624" s="1"/>
      <c r="FAZ3624" s="1"/>
      <c r="FBA3624" s="1"/>
      <c r="FBB3624" s="1"/>
      <c r="FBC3624" s="1"/>
      <c r="FBD3624" s="1"/>
      <c r="FBE3624" s="1"/>
      <c r="FBF3624" s="1"/>
      <c r="FBG3624" s="1"/>
      <c r="FBH3624" s="1"/>
      <c r="FBI3624" s="1"/>
      <c r="FBJ3624" s="1"/>
      <c r="FBK3624" s="1"/>
      <c r="FBL3624" s="1"/>
      <c r="FBM3624" s="1"/>
      <c r="FBN3624" s="1"/>
      <c r="FBO3624" s="1"/>
      <c r="FBP3624" s="1"/>
      <c r="FBQ3624" s="1"/>
      <c r="FBR3624" s="1"/>
      <c r="FBS3624" s="1"/>
      <c r="FBT3624" s="1"/>
      <c r="FBU3624" s="1"/>
      <c r="FBV3624" s="1"/>
      <c r="FBW3624" s="1"/>
      <c r="FBX3624" s="1"/>
      <c r="FBY3624" s="1"/>
      <c r="FBZ3624" s="1"/>
      <c r="FCA3624" s="1"/>
      <c r="FCB3624" s="1"/>
      <c r="FCC3624" s="1"/>
      <c r="FCD3624" s="1"/>
      <c r="FCE3624" s="1"/>
      <c r="FCF3624" s="1"/>
      <c r="FCG3624" s="1"/>
      <c r="FCH3624" s="1"/>
      <c r="FCI3624" s="1"/>
      <c r="FCJ3624" s="1"/>
      <c r="FCK3624" s="1"/>
      <c r="FCL3624" s="1"/>
      <c r="FCM3624" s="1"/>
      <c r="FCN3624" s="1"/>
      <c r="FCO3624" s="1"/>
      <c r="FCP3624" s="1"/>
      <c r="FCQ3624" s="1"/>
      <c r="FCR3624" s="1"/>
      <c r="FCS3624" s="1"/>
      <c r="FCT3624" s="1"/>
      <c r="FCU3624" s="1"/>
      <c r="FCV3624" s="1"/>
      <c r="FCW3624" s="1"/>
      <c r="FCX3624" s="1"/>
      <c r="FCY3624" s="1"/>
      <c r="FCZ3624" s="1"/>
      <c r="FDA3624" s="1"/>
      <c r="FDB3624" s="1"/>
      <c r="FDC3624" s="1"/>
      <c r="FDD3624" s="1"/>
      <c r="FDE3624" s="1"/>
      <c r="FDF3624" s="1"/>
      <c r="FDG3624" s="1"/>
      <c r="FDH3624" s="1"/>
      <c r="FDI3624" s="1"/>
      <c r="FDJ3624" s="1"/>
      <c r="FDK3624" s="1"/>
      <c r="FDL3624" s="1"/>
      <c r="FDM3624" s="1"/>
      <c r="FDN3624" s="1"/>
      <c r="FDO3624" s="1"/>
      <c r="FDP3624" s="1"/>
      <c r="FDQ3624" s="1"/>
      <c r="FDR3624" s="1"/>
      <c r="FDS3624" s="1"/>
      <c r="FDT3624" s="1"/>
      <c r="FDU3624" s="1"/>
      <c r="FDV3624" s="1"/>
      <c r="FDW3624" s="1"/>
      <c r="FDX3624" s="1"/>
      <c r="FDY3624" s="1"/>
      <c r="FDZ3624" s="1"/>
      <c r="FEA3624" s="1"/>
      <c r="FEB3624" s="1"/>
      <c r="FEC3624" s="1"/>
      <c r="FED3624" s="1"/>
      <c r="FEE3624" s="1"/>
      <c r="FEF3624" s="1"/>
      <c r="FEG3624" s="1"/>
      <c r="FEH3624" s="1"/>
      <c r="FEI3624" s="1"/>
      <c r="FEJ3624" s="1"/>
      <c r="FEK3624" s="1"/>
      <c r="FEL3624" s="1"/>
      <c r="FEM3624" s="1"/>
      <c r="FEN3624" s="1"/>
      <c r="FEO3624" s="1"/>
      <c r="FEP3624" s="1"/>
      <c r="FEQ3624" s="1"/>
      <c r="FER3624" s="1"/>
      <c r="FES3624" s="1"/>
      <c r="FET3624" s="1"/>
      <c r="FEU3624" s="1"/>
      <c r="FEV3624" s="1"/>
      <c r="FEW3624" s="1"/>
      <c r="FEX3624" s="1"/>
      <c r="FEY3624" s="1"/>
      <c r="FEZ3624" s="1"/>
      <c r="FFA3624" s="1"/>
      <c r="FFB3624" s="1"/>
      <c r="FFC3624" s="1"/>
      <c r="FFD3624" s="1"/>
      <c r="FFE3624" s="1"/>
      <c r="FFF3624" s="1"/>
      <c r="FFG3624" s="1"/>
      <c r="FFH3624" s="1"/>
      <c r="FFI3624" s="1"/>
      <c r="FFJ3624" s="1"/>
      <c r="FFK3624" s="1"/>
      <c r="FFL3624" s="1"/>
      <c r="FFM3624" s="1"/>
      <c r="FFN3624" s="1"/>
      <c r="FFO3624" s="1"/>
      <c r="FFP3624" s="1"/>
      <c r="FFQ3624" s="1"/>
      <c r="FFR3624" s="1"/>
      <c r="FFS3624" s="1"/>
      <c r="FFT3624" s="1"/>
      <c r="FFU3624" s="1"/>
      <c r="FFV3624" s="1"/>
      <c r="FFW3624" s="1"/>
      <c r="FFX3624" s="1"/>
      <c r="FFY3624" s="1"/>
      <c r="FFZ3624" s="1"/>
      <c r="FGA3624" s="1"/>
      <c r="FGB3624" s="1"/>
      <c r="FGC3624" s="1"/>
      <c r="FGD3624" s="1"/>
      <c r="FGE3624" s="1"/>
      <c r="FGF3624" s="1"/>
      <c r="FGG3624" s="1"/>
      <c r="FGH3624" s="1"/>
      <c r="FGI3624" s="1"/>
      <c r="FGJ3624" s="1"/>
      <c r="FGK3624" s="1"/>
      <c r="FGL3624" s="1"/>
      <c r="FGM3624" s="1"/>
      <c r="FGN3624" s="1"/>
      <c r="FGO3624" s="1"/>
      <c r="FGP3624" s="1"/>
      <c r="FGQ3624" s="1"/>
      <c r="FGR3624" s="1"/>
      <c r="FGS3624" s="1"/>
      <c r="FGT3624" s="1"/>
      <c r="FGU3624" s="1"/>
      <c r="FGV3624" s="1"/>
      <c r="FGW3624" s="1"/>
      <c r="FGX3624" s="1"/>
      <c r="FGY3624" s="1"/>
      <c r="FGZ3624" s="1"/>
      <c r="FHA3624" s="1"/>
      <c r="FHB3624" s="1"/>
      <c r="FHC3624" s="1"/>
      <c r="FHD3624" s="1"/>
      <c r="FHE3624" s="1"/>
      <c r="FHF3624" s="1"/>
      <c r="FHG3624" s="1"/>
      <c r="FHH3624" s="1"/>
      <c r="FHI3624" s="1"/>
      <c r="FHJ3624" s="1"/>
      <c r="FHK3624" s="1"/>
      <c r="FHL3624" s="1"/>
      <c r="FHM3624" s="1"/>
      <c r="FHN3624" s="1"/>
      <c r="FHO3624" s="1"/>
      <c r="FHP3624" s="1"/>
      <c r="FHQ3624" s="1"/>
      <c r="FHR3624" s="1"/>
      <c r="FHS3624" s="1"/>
      <c r="FHT3624" s="1"/>
      <c r="FHU3624" s="1"/>
      <c r="FHV3624" s="1"/>
      <c r="FHW3624" s="1"/>
      <c r="FHX3624" s="1"/>
      <c r="FHY3624" s="1"/>
      <c r="FHZ3624" s="1"/>
      <c r="FIA3624" s="1"/>
      <c r="FIB3624" s="1"/>
      <c r="FIC3624" s="1"/>
      <c r="FID3624" s="1"/>
      <c r="FIE3624" s="1"/>
      <c r="FIF3624" s="1"/>
      <c r="FIG3624" s="1"/>
      <c r="FIH3624" s="1"/>
      <c r="FII3624" s="1"/>
      <c r="FIJ3624" s="1"/>
      <c r="FIK3624" s="1"/>
      <c r="FIL3624" s="1"/>
      <c r="FIM3624" s="1"/>
      <c r="FIN3624" s="1"/>
      <c r="FIO3624" s="1"/>
      <c r="FIP3624" s="1"/>
      <c r="FIQ3624" s="1"/>
      <c r="FIR3624" s="1"/>
      <c r="FIS3624" s="1"/>
      <c r="FIT3624" s="1"/>
      <c r="FIU3624" s="1"/>
      <c r="FIV3624" s="1"/>
      <c r="FIW3624" s="1"/>
      <c r="FIX3624" s="1"/>
      <c r="FIY3624" s="1"/>
      <c r="FIZ3624" s="1"/>
      <c r="FJA3624" s="1"/>
      <c r="FJB3624" s="1"/>
      <c r="FJC3624" s="1"/>
      <c r="FJD3624" s="1"/>
      <c r="FJE3624" s="1"/>
      <c r="FJF3624" s="1"/>
      <c r="FJG3624" s="1"/>
      <c r="FJH3624" s="1"/>
      <c r="FJI3624" s="1"/>
      <c r="FJJ3624" s="1"/>
      <c r="FJK3624" s="1"/>
      <c r="FJL3624" s="1"/>
      <c r="FJM3624" s="1"/>
      <c r="FJN3624" s="1"/>
      <c r="FJO3624" s="1"/>
      <c r="FJP3624" s="1"/>
      <c r="FJQ3624" s="1"/>
      <c r="FJR3624" s="1"/>
      <c r="FJS3624" s="1"/>
      <c r="FJT3624" s="1"/>
      <c r="FJU3624" s="1"/>
      <c r="FJV3624" s="1"/>
      <c r="FJW3624" s="1"/>
      <c r="FJX3624" s="1"/>
      <c r="FJY3624" s="1"/>
      <c r="FJZ3624" s="1"/>
      <c r="FKA3624" s="1"/>
      <c r="FKB3624" s="1"/>
      <c r="FKC3624" s="1"/>
      <c r="FKD3624" s="1"/>
      <c r="FKE3624" s="1"/>
      <c r="FKF3624" s="1"/>
      <c r="FKG3624" s="1"/>
      <c r="FKH3624" s="1"/>
      <c r="FKI3624" s="1"/>
      <c r="FKJ3624" s="1"/>
      <c r="FKK3624" s="1"/>
      <c r="FKL3624" s="1"/>
      <c r="FKM3624" s="1"/>
      <c r="FKN3624" s="1"/>
      <c r="FKO3624" s="1"/>
      <c r="FKP3624" s="1"/>
      <c r="FKQ3624" s="1"/>
      <c r="FKR3624" s="1"/>
      <c r="FKS3624" s="1"/>
      <c r="FKT3624" s="1"/>
      <c r="FKU3624" s="1"/>
      <c r="FKV3624" s="1"/>
      <c r="FKW3624" s="1"/>
      <c r="FKX3624" s="1"/>
      <c r="FKY3624" s="1"/>
      <c r="FKZ3624" s="1"/>
      <c r="FLA3624" s="1"/>
      <c r="FLB3624" s="1"/>
      <c r="FLC3624" s="1"/>
      <c r="FLD3624" s="1"/>
      <c r="FLE3624" s="1"/>
      <c r="FLF3624" s="1"/>
      <c r="FLG3624" s="1"/>
      <c r="FLH3624" s="1"/>
      <c r="FLI3624" s="1"/>
      <c r="FLJ3624" s="1"/>
      <c r="FLK3624" s="1"/>
      <c r="FLL3624" s="1"/>
      <c r="FLM3624" s="1"/>
      <c r="FLN3624" s="1"/>
      <c r="FLO3624" s="1"/>
      <c r="FLP3624" s="1"/>
      <c r="FLQ3624" s="1"/>
      <c r="FLR3624" s="1"/>
      <c r="FLS3624" s="1"/>
      <c r="FLT3624" s="1"/>
      <c r="FLU3624" s="1"/>
      <c r="FLV3624" s="1"/>
      <c r="FLW3624" s="1"/>
      <c r="FLX3624" s="1"/>
      <c r="FLY3624" s="1"/>
      <c r="FLZ3624" s="1"/>
      <c r="FMA3624" s="1"/>
      <c r="FMB3624" s="1"/>
      <c r="FMC3624" s="1"/>
      <c r="FMD3624" s="1"/>
      <c r="FME3624" s="1"/>
      <c r="FMF3624" s="1"/>
      <c r="FMG3624" s="1"/>
      <c r="FMH3624" s="1"/>
      <c r="FMI3624" s="1"/>
      <c r="FMJ3624" s="1"/>
      <c r="FMK3624" s="1"/>
      <c r="FML3624" s="1"/>
      <c r="FMM3624" s="1"/>
      <c r="FMN3624" s="1"/>
      <c r="FMO3624" s="1"/>
      <c r="FMP3624" s="1"/>
      <c r="FMQ3624" s="1"/>
      <c r="FMR3624" s="1"/>
      <c r="FMS3624" s="1"/>
      <c r="FMT3624" s="1"/>
      <c r="FMU3624" s="1"/>
      <c r="FMV3624" s="1"/>
      <c r="FMW3624" s="1"/>
      <c r="FMX3624" s="1"/>
      <c r="FMY3624" s="1"/>
      <c r="FMZ3624" s="1"/>
      <c r="FNA3624" s="1"/>
      <c r="FNB3624" s="1"/>
      <c r="FNC3624" s="1"/>
      <c r="FND3624" s="1"/>
      <c r="FNE3624" s="1"/>
      <c r="FNF3624" s="1"/>
      <c r="FNG3624" s="1"/>
      <c r="FNH3624" s="1"/>
      <c r="FNI3624" s="1"/>
      <c r="FNJ3624" s="1"/>
      <c r="FNK3624" s="1"/>
      <c r="FNL3624" s="1"/>
      <c r="FNM3624" s="1"/>
      <c r="FNN3624" s="1"/>
      <c r="FNO3624" s="1"/>
      <c r="FNP3624" s="1"/>
      <c r="FNQ3624" s="1"/>
      <c r="FNR3624" s="1"/>
      <c r="FNS3624" s="1"/>
      <c r="FNT3624" s="1"/>
      <c r="FNU3624" s="1"/>
      <c r="FNV3624" s="1"/>
      <c r="FNW3624" s="1"/>
      <c r="FNX3624" s="1"/>
      <c r="FNY3624" s="1"/>
      <c r="FNZ3624" s="1"/>
      <c r="FOA3624" s="1"/>
      <c r="FOB3624" s="1"/>
      <c r="FOC3624" s="1"/>
      <c r="FOD3624" s="1"/>
      <c r="FOE3624" s="1"/>
      <c r="FOF3624" s="1"/>
      <c r="FOG3624" s="1"/>
      <c r="FOH3624" s="1"/>
      <c r="FOI3624" s="1"/>
      <c r="FOJ3624" s="1"/>
      <c r="FOK3624" s="1"/>
      <c r="FOL3624" s="1"/>
      <c r="FOM3624" s="1"/>
      <c r="FON3624" s="1"/>
      <c r="FOO3624" s="1"/>
      <c r="FOP3624" s="1"/>
      <c r="FOQ3624" s="1"/>
      <c r="FOR3624" s="1"/>
      <c r="FOS3624" s="1"/>
      <c r="FOT3624" s="1"/>
      <c r="FOU3624" s="1"/>
      <c r="FOV3624" s="1"/>
      <c r="FOW3624" s="1"/>
      <c r="FOX3624" s="1"/>
      <c r="FOY3624" s="1"/>
      <c r="FOZ3624" s="1"/>
      <c r="FPA3624" s="1"/>
      <c r="FPB3624" s="1"/>
      <c r="FPC3624" s="1"/>
      <c r="FPD3624" s="1"/>
      <c r="FPE3624" s="1"/>
      <c r="FPF3624" s="1"/>
      <c r="FPG3624" s="1"/>
      <c r="FPH3624" s="1"/>
      <c r="FPI3624" s="1"/>
      <c r="FPJ3624" s="1"/>
      <c r="FPK3624" s="1"/>
      <c r="FPL3624" s="1"/>
      <c r="FPM3624" s="1"/>
      <c r="FPN3624" s="1"/>
      <c r="FPO3624" s="1"/>
      <c r="FPP3624" s="1"/>
      <c r="FPQ3624" s="1"/>
      <c r="FPR3624" s="1"/>
      <c r="FPS3624" s="1"/>
      <c r="FPT3624" s="1"/>
      <c r="FPU3624" s="1"/>
      <c r="FPV3624" s="1"/>
      <c r="FPW3624" s="1"/>
      <c r="FPX3624" s="1"/>
      <c r="FPY3624" s="1"/>
      <c r="FPZ3624" s="1"/>
      <c r="FQA3624" s="1"/>
      <c r="FQB3624" s="1"/>
      <c r="FQC3624" s="1"/>
      <c r="FQD3624" s="1"/>
      <c r="FQE3624" s="1"/>
      <c r="FQF3624" s="1"/>
      <c r="FQG3624" s="1"/>
      <c r="FQH3624" s="1"/>
      <c r="FQI3624" s="1"/>
      <c r="FQJ3624" s="1"/>
      <c r="FQK3624" s="1"/>
      <c r="FQL3624" s="1"/>
      <c r="FQM3624" s="1"/>
      <c r="FQN3624" s="1"/>
      <c r="FQO3624" s="1"/>
      <c r="FQP3624" s="1"/>
      <c r="FQQ3624" s="1"/>
      <c r="FQR3624" s="1"/>
      <c r="FQS3624" s="1"/>
      <c r="FQT3624" s="1"/>
      <c r="FQU3624" s="1"/>
      <c r="FQV3624" s="1"/>
      <c r="FQW3624" s="1"/>
      <c r="FQX3624" s="1"/>
      <c r="FQY3624" s="1"/>
      <c r="FQZ3624" s="1"/>
      <c r="FRA3624" s="1"/>
      <c r="FRB3624" s="1"/>
      <c r="FRC3624" s="1"/>
      <c r="FRD3624" s="1"/>
      <c r="FRE3624" s="1"/>
      <c r="FRF3624" s="1"/>
      <c r="FRG3624" s="1"/>
      <c r="FRH3624" s="1"/>
      <c r="FRI3624" s="1"/>
      <c r="FRJ3624" s="1"/>
      <c r="FRK3624" s="1"/>
      <c r="FRL3624" s="1"/>
      <c r="FRM3624" s="1"/>
      <c r="FRN3624" s="1"/>
      <c r="FRO3624" s="1"/>
      <c r="FRP3624" s="1"/>
      <c r="FRQ3624" s="1"/>
      <c r="FRR3624" s="1"/>
      <c r="FRS3624" s="1"/>
      <c r="FRT3624" s="1"/>
      <c r="FRU3624" s="1"/>
      <c r="FRV3624" s="1"/>
      <c r="FRW3624" s="1"/>
      <c r="FRX3624" s="1"/>
      <c r="FRY3624" s="1"/>
      <c r="FRZ3624" s="1"/>
      <c r="FSA3624" s="1"/>
      <c r="FSB3624" s="1"/>
      <c r="FSC3624" s="1"/>
      <c r="FSD3624" s="1"/>
      <c r="FSE3624" s="1"/>
      <c r="FSF3624" s="1"/>
      <c r="FSG3624" s="1"/>
      <c r="FSH3624" s="1"/>
      <c r="FSI3624" s="1"/>
      <c r="FSJ3624" s="1"/>
      <c r="FSK3624" s="1"/>
      <c r="FSL3624" s="1"/>
      <c r="FSM3624" s="1"/>
      <c r="FSN3624" s="1"/>
      <c r="FSO3624" s="1"/>
      <c r="FSP3624" s="1"/>
      <c r="FSQ3624" s="1"/>
      <c r="FSR3624" s="1"/>
      <c r="FSS3624" s="1"/>
      <c r="FST3624" s="1"/>
      <c r="FSU3624" s="1"/>
      <c r="FSV3624" s="1"/>
      <c r="FSW3624" s="1"/>
      <c r="FSX3624" s="1"/>
      <c r="FSY3624" s="1"/>
      <c r="FSZ3624" s="1"/>
      <c r="FTA3624" s="1"/>
      <c r="FTB3624" s="1"/>
      <c r="FTC3624" s="1"/>
      <c r="FTD3624" s="1"/>
      <c r="FTE3624" s="1"/>
      <c r="FTF3624" s="1"/>
      <c r="FTG3624" s="1"/>
      <c r="FTH3624" s="1"/>
      <c r="FTI3624" s="1"/>
      <c r="FTJ3624" s="1"/>
      <c r="FTK3624" s="1"/>
      <c r="FTL3624" s="1"/>
      <c r="FTM3624" s="1"/>
      <c r="FTN3624" s="1"/>
      <c r="FTO3624" s="1"/>
      <c r="FTP3624" s="1"/>
      <c r="FTQ3624" s="1"/>
      <c r="FTR3624" s="1"/>
      <c r="FTS3624" s="1"/>
      <c r="FTT3624" s="1"/>
      <c r="FTU3624" s="1"/>
      <c r="FTV3624" s="1"/>
      <c r="FTW3624" s="1"/>
      <c r="FTX3624" s="1"/>
      <c r="FTY3624" s="1"/>
      <c r="FTZ3624" s="1"/>
      <c r="FUA3624" s="1"/>
      <c r="FUB3624" s="1"/>
      <c r="FUC3624" s="1"/>
      <c r="FUD3624" s="1"/>
      <c r="FUE3624" s="1"/>
      <c r="FUF3624" s="1"/>
      <c r="FUG3624" s="1"/>
      <c r="FUH3624" s="1"/>
      <c r="FUI3624" s="1"/>
      <c r="FUJ3624" s="1"/>
      <c r="FUK3624" s="1"/>
      <c r="FUL3624" s="1"/>
      <c r="FUM3624" s="1"/>
      <c r="FUN3624" s="1"/>
      <c r="FUO3624" s="1"/>
      <c r="FUP3624" s="1"/>
      <c r="FUQ3624" s="1"/>
      <c r="FUR3624" s="1"/>
      <c r="FUS3624" s="1"/>
      <c r="FUT3624" s="1"/>
      <c r="FUU3624" s="1"/>
      <c r="FUV3624" s="1"/>
      <c r="FUW3624" s="1"/>
      <c r="FUX3624" s="1"/>
      <c r="FUY3624" s="1"/>
      <c r="FUZ3624" s="1"/>
      <c r="FVA3624" s="1"/>
      <c r="FVB3624" s="1"/>
      <c r="FVC3624" s="1"/>
      <c r="FVD3624" s="1"/>
      <c r="FVE3624" s="1"/>
      <c r="FVF3624" s="1"/>
      <c r="FVG3624" s="1"/>
      <c r="FVH3624" s="1"/>
      <c r="FVI3624" s="1"/>
      <c r="FVJ3624" s="1"/>
      <c r="FVK3624" s="1"/>
      <c r="FVL3624" s="1"/>
      <c r="FVM3624" s="1"/>
      <c r="FVN3624" s="1"/>
      <c r="FVO3624" s="1"/>
      <c r="FVP3624" s="1"/>
      <c r="FVQ3624" s="1"/>
      <c r="FVR3624" s="1"/>
      <c r="FVS3624" s="1"/>
      <c r="FVT3624" s="1"/>
      <c r="FVU3624" s="1"/>
      <c r="FVV3624" s="1"/>
      <c r="FVW3624" s="1"/>
      <c r="FVX3624" s="1"/>
      <c r="FVY3624" s="1"/>
      <c r="FVZ3624" s="1"/>
      <c r="FWA3624" s="1"/>
      <c r="FWB3624" s="1"/>
      <c r="FWC3624" s="1"/>
      <c r="FWD3624" s="1"/>
      <c r="FWE3624" s="1"/>
      <c r="FWF3624" s="1"/>
      <c r="FWG3624" s="1"/>
      <c r="FWH3624" s="1"/>
      <c r="FWI3624" s="1"/>
      <c r="FWJ3624" s="1"/>
      <c r="FWK3624" s="1"/>
      <c r="FWL3624" s="1"/>
      <c r="FWM3624" s="1"/>
      <c r="FWN3624" s="1"/>
      <c r="FWO3624" s="1"/>
      <c r="FWP3624" s="1"/>
      <c r="FWQ3624" s="1"/>
      <c r="FWR3624" s="1"/>
      <c r="FWS3624" s="1"/>
      <c r="FWT3624" s="1"/>
      <c r="FWU3624" s="1"/>
      <c r="FWV3624" s="1"/>
      <c r="FWW3624" s="1"/>
      <c r="FWX3624" s="1"/>
      <c r="FWY3624" s="1"/>
      <c r="FWZ3624" s="1"/>
      <c r="FXA3624" s="1"/>
      <c r="FXB3624" s="1"/>
      <c r="FXC3624" s="1"/>
      <c r="FXD3624" s="1"/>
      <c r="FXE3624" s="1"/>
      <c r="FXF3624" s="1"/>
      <c r="FXG3624" s="1"/>
      <c r="FXH3624" s="1"/>
      <c r="FXI3624" s="1"/>
      <c r="FXJ3624" s="1"/>
      <c r="FXK3624" s="1"/>
      <c r="FXL3624" s="1"/>
      <c r="FXM3624" s="1"/>
      <c r="FXN3624" s="1"/>
      <c r="FXO3624" s="1"/>
      <c r="FXP3624" s="1"/>
      <c r="FXQ3624" s="1"/>
      <c r="FXR3624" s="1"/>
      <c r="FXS3624" s="1"/>
      <c r="FXT3624" s="1"/>
      <c r="FXU3624" s="1"/>
      <c r="FXV3624" s="1"/>
      <c r="FXW3624" s="1"/>
      <c r="FXX3624" s="1"/>
      <c r="FXY3624" s="1"/>
      <c r="FXZ3624" s="1"/>
      <c r="FYA3624" s="1"/>
      <c r="FYB3624" s="1"/>
      <c r="FYC3624" s="1"/>
      <c r="FYD3624" s="1"/>
      <c r="FYE3624" s="1"/>
      <c r="FYF3624" s="1"/>
      <c r="FYG3624" s="1"/>
      <c r="FYH3624" s="1"/>
      <c r="FYI3624" s="1"/>
      <c r="FYJ3624" s="1"/>
      <c r="FYK3624" s="1"/>
      <c r="FYL3624" s="1"/>
      <c r="FYM3624" s="1"/>
      <c r="FYN3624" s="1"/>
      <c r="FYO3624" s="1"/>
      <c r="FYP3624" s="1"/>
      <c r="FYQ3624" s="1"/>
      <c r="FYR3624" s="1"/>
      <c r="FYS3624" s="1"/>
      <c r="FYT3624" s="1"/>
      <c r="FYU3624" s="1"/>
      <c r="FYV3624" s="1"/>
      <c r="FYW3624" s="1"/>
      <c r="FYX3624" s="1"/>
      <c r="FYY3624" s="1"/>
      <c r="FYZ3624" s="1"/>
      <c r="FZA3624" s="1"/>
      <c r="FZB3624" s="1"/>
      <c r="FZC3624" s="1"/>
      <c r="FZD3624" s="1"/>
      <c r="FZE3624" s="1"/>
      <c r="FZF3624" s="1"/>
      <c r="FZG3624" s="1"/>
      <c r="FZH3624" s="1"/>
      <c r="FZI3624" s="1"/>
      <c r="FZJ3624" s="1"/>
      <c r="FZK3624" s="1"/>
      <c r="FZL3624" s="1"/>
      <c r="FZM3624" s="1"/>
      <c r="FZN3624" s="1"/>
      <c r="FZO3624" s="1"/>
      <c r="FZP3624" s="1"/>
      <c r="FZQ3624" s="1"/>
      <c r="FZR3624" s="1"/>
      <c r="FZS3624" s="1"/>
      <c r="FZT3624" s="1"/>
      <c r="FZU3624" s="1"/>
      <c r="FZV3624" s="1"/>
      <c r="FZW3624" s="1"/>
      <c r="FZX3624" s="1"/>
      <c r="FZY3624" s="1"/>
      <c r="FZZ3624" s="1"/>
      <c r="GAA3624" s="1"/>
      <c r="GAB3624" s="1"/>
      <c r="GAC3624" s="1"/>
      <c r="GAD3624" s="1"/>
      <c r="GAE3624" s="1"/>
      <c r="GAF3624" s="1"/>
      <c r="GAG3624" s="1"/>
      <c r="GAH3624" s="1"/>
      <c r="GAI3624" s="1"/>
      <c r="GAJ3624" s="1"/>
      <c r="GAK3624" s="1"/>
      <c r="GAL3624" s="1"/>
      <c r="GAM3624" s="1"/>
      <c r="GAN3624" s="1"/>
      <c r="GAO3624" s="1"/>
      <c r="GAP3624" s="1"/>
      <c r="GAQ3624" s="1"/>
      <c r="GAR3624" s="1"/>
      <c r="GAS3624" s="1"/>
      <c r="GAT3624" s="1"/>
      <c r="GAU3624" s="1"/>
      <c r="GAV3624" s="1"/>
      <c r="GAW3624" s="1"/>
      <c r="GAX3624" s="1"/>
      <c r="GAY3624" s="1"/>
      <c r="GAZ3624" s="1"/>
      <c r="GBA3624" s="1"/>
      <c r="GBB3624" s="1"/>
      <c r="GBC3624" s="1"/>
      <c r="GBD3624" s="1"/>
      <c r="GBE3624" s="1"/>
      <c r="GBF3624" s="1"/>
      <c r="GBG3624" s="1"/>
      <c r="GBH3624" s="1"/>
      <c r="GBI3624" s="1"/>
      <c r="GBJ3624" s="1"/>
      <c r="GBK3624" s="1"/>
      <c r="GBL3624" s="1"/>
      <c r="GBM3624" s="1"/>
      <c r="GBN3624" s="1"/>
      <c r="GBO3624" s="1"/>
      <c r="GBP3624" s="1"/>
      <c r="GBQ3624" s="1"/>
      <c r="GBR3624" s="1"/>
      <c r="GBS3624" s="1"/>
      <c r="GBT3624" s="1"/>
      <c r="GBU3624" s="1"/>
      <c r="GBV3624" s="1"/>
      <c r="GBW3624" s="1"/>
      <c r="GBX3624" s="1"/>
      <c r="GBY3624" s="1"/>
      <c r="GBZ3624" s="1"/>
      <c r="GCA3624" s="1"/>
      <c r="GCB3624" s="1"/>
      <c r="GCC3624" s="1"/>
      <c r="GCD3624" s="1"/>
      <c r="GCE3624" s="1"/>
      <c r="GCF3624" s="1"/>
      <c r="GCG3624" s="1"/>
      <c r="GCH3624" s="1"/>
      <c r="GCI3624" s="1"/>
      <c r="GCJ3624" s="1"/>
      <c r="GCK3624" s="1"/>
      <c r="GCL3624" s="1"/>
      <c r="GCM3624" s="1"/>
      <c r="GCN3624" s="1"/>
      <c r="GCO3624" s="1"/>
      <c r="GCP3624" s="1"/>
      <c r="GCQ3624" s="1"/>
      <c r="GCR3624" s="1"/>
      <c r="GCS3624" s="1"/>
      <c r="GCT3624" s="1"/>
      <c r="GCU3624" s="1"/>
      <c r="GCV3624" s="1"/>
      <c r="GCW3624" s="1"/>
      <c r="GCX3624" s="1"/>
      <c r="GCY3624" s="1"/>
      <c r="GCZ3624" s="1"/>
      <c r="GDA3624" s="1"/>
      <c r="GDB3624" s="1"/>
      <c r="GDC3624" s="1"/>
      <c r="GDD3624" s="1"/>
      <c r="GDE3624" s="1"/>
      <c r="GDF3624" s="1"/>
      <c r="GDG3624" s="1"/>
      <c r="GDH3624" s="1"/>
      <c r="GDI3624" s="1"/>
      <c r="GDJ3624" s="1"/>
      <c r="GDK3624" s="1"/>
      <c r="GDL3624" s="1"/>
      <c r="GDM3624" s="1"/>
      <c r="GDN3624" s="1"/>
      <c r="GDO3624" s="1"/>
      <c r="GDP3624" s="1"/>
      <c r="GDQ3624" s="1"/>
      <c r="GDR3624" s="1"/>
      <c r="GDS3624" s="1"/>
      <c r="GDT3624" s="1"/>
      <c r="GDU3624" s="1"/>
      <c r="GDV3624" s="1"/>
      <c r="GDW3624" s="1"/>
      <c r="GDX3624" s="1"/>
      <c r="GDY3624" s="1"/>
      <c r="GDZ3624" s="1"/>
      <c r="GEA3624" s="1"/>
      <c r="GEB3624" s="1"/>
      <c r="GEC3624" s="1"/>
      <c r="GED3624" s="1"/>
      <c r="GEE3624" s="1"/>
      <c r="GEF3624" s="1"/>
      <c r="GEG3624" s="1"/>
      <c r="GEH3624" s="1"/>
      <c r="GEI3624" s="1"/>
      <c r="GEJ3624" s="1"/>
      <c r="GEK3624" s="1"/>
      <c r="GEL3624" s="1"/>
      <c r="GEM3624" s="1"/>
      <c r="GEN3624" s="1"/>
      <c r="GEO3624" s="1"/>
      <c r="GEP3624" s="1"/>
      <c r="GEQ3624" s="1"/>
      <c r="GER3624" s="1"/>
      <c r="GES3624" s="1"/>
      <c r="GET3624" s="1"/>
      <c r="GEU3624" s="1"/>
      <c r="GEV3624" s="1"/>
      <c r="GEW3624" s="1"/>
      <c r="GEX3624" s="1"/>
      <c r="GEY3624" s="1"/>
      <c r="GEZ3624" s="1"/>
      <c r="GFA3624" s="1"/>
      <c r="GFB3624" s="1"/>
      <c r="GFC3624" s="1"/>
      <c r="GFD3624" s="1"/>
      <c r="GFE3624" s="1"/>
      <c r="GFF3624" s="1"/>
      <c r="GFG3624" s="1"/>
      <c r="GFH3624" s="1"/>
      <c r="GFI3624" s="1"/>
      <c r="GFJ3624" s="1"/>
      <c r="GFK3624" s="1"/>
      <c r="GFL3624" s="1"/>
      <c r="GFM3624" s="1"/>
      <c r="GFN3624" s="1"/>
      <c r="GFO3624" s="1"/>
      <c r="GFP3624" s="1"/>
      <c r="GFQ3624" s="1"/>
      <c r="GFR3624" s="1"/>
      <c r="GFS3624" s="1"/>
      <c r="GFT3624" s="1"/>
      <c r="GFU3624" s="1"/>
      <c r="GFV3624" s="1"/>
      <c r="GFW3624" s="1"/>
      <c r="GFX3624" s="1"/>
      <c r="GFY3624" s="1"/>
      <c r="GFZ3624" s="1"/>
      <c r="GGA3624" s="1"/>
      <c r="GGB3624" s="1"/>
      <c r="GGC3624" s="1"/>
      <c r="GGD3624" s="1"/>
      <c r="GGE3624" s="1"/>
      <c r="GGF3624" s="1"/>
      <c r="GGG3624" s="1"/>
      <c r="GGH3624" s="1"/>
      <c r="GGI3624" s="1"/>
      <c r="GGJ3624" s="1"/>
      <c r="GGK3624" s="1"/>
      <c r="GGL3624" s="1"/>
      <c r="GGM3624" s="1"/>
      <c r="GGN3624" s="1"/>
      <c r="GGO3624" s="1"/>
      <c r="GGP3624" s="1"/>
      <c r="GGQ3624" s="1"/>
      <c r="GGR3624" s="1"/>
      <c r="GGS3624" s="1"/>
      <c r="GGT3624" s="1"/>
      <c r="GGU3624" s="1"/>
      <c r="GGV3624" s="1"/>
      <c r="GGW3624" s="1"/>
      <c r="GGX3624" s="1"/>
      <c r="GGY3624" s="1"/>
      <c r="GGZ3624" s="1"/>
      <c r="GHA3624" s="1"/>
      <c r="GHB3624" s="1"/>
      <c r="GHC3624" s="1"/>
      <c r="GHD3624" s="1"/>
      <c r="GHE3624" s="1"/>
      <c r="GHF3624" s="1"/>
      <c r="GHG3624" s="1"/>
      <c r="GHH3624" s="1"/>
      <c r="GHI3624" s="1"/>
      <c r="GHJ3624" s="1"/>
      <c r="GHK3624" s="1"/>
      <c r="GHL3624" s="1"/>
      <c r="GHM3624" s="1"/>
      <c r="GHN3624" s="1"/>
      <c r="GHO3624" s="1"/>
      <c r="GHP3624" s="1"/>
      <c r="GHQ3624" s="1"/>
      <c r="GHR3624" s="1"/>
      <c r="GHS3624" s="1"/>
      <c r="GHT3624" s="1"/>
      <c r="GHU3624" s="1"/>
      <c r="GHV3624" s="1"/>
      <c r="GHW3624" s="1"/>
      <c r="GHX3624" s="1"/>
      <c r="GHY3624" s="1"/>
      <c r="GHZ3624" s="1"/>
      <c r="GIA3624" s="1"/>
      <c r="GIB3624" s="1"/>
      <c r="GIC3624" s="1"/>
      <c r="GID3624" s="1"/>
      <c r="GIE3624" s="1"/>
      <c r="GIF3624" s="1"/>
      <c r="GIG3624" s="1"/>
      <c r="GIH3624" s="1"/>
      <c r="GII3624" s="1"/>
      <c r="GIJ3624" s="1"/>
      <c r="GIK3624" s="1"/>
      <c r="GIL3624" s="1"/>
      <c r="GIM3624" s="1"/>
      <c r="GIN3624" s="1"/>
      <c r="GIO3624" s="1"/>
      <c r="GIP3624" s="1"/>
      <c r="GIQ3624" s="1"/>
      <c r="GIR3624" s="1"/>
      <c r="GIS3624" s="1"/>
      <c r="GIT3624" s="1"/>
      <c r="GIU3624" s="1"/>
      <c r="GIV3624" s="1"/>
      <c r="GIW3624" s="1"/>
      <c r="GIX3624" s="1"/>
      <c r="GIY3624" s="1"/>
      <c r="GIZ3624" s="1"/>
      <c r="GJA3624" s="1"/>
      <c r="GJB3624" s="1"/>
      <c r="GJC3624" s="1"/>
      <c r="GJD3624" s="1"/>
      <c r="GJE3624" s="1"/>
      <c r="GJF3624" s="1"/>
      <c r="GJG3624" s="1"/>
      <c r="GJH3624" s="1"/>
      <c r="GJI3624" s="1"/>
      <c r="GJJ3624" s="1"/>
      <c r="GJK3624" s="1"/>
      <c r="GJL3624" s="1"/>
      <c r="GJM3624" s="1"/>
      <c r="GJN3624" s="1"/>
      <c r="GJO3624" s="1"/>
      <c r="GJP3624" s="1"/>
      <c r="GJQ3624" s="1"/>
      <c r="GJR3624" s="1"/>
      <c r="GJS3624" s="1"/>
      <c r="GJT3624" s="1"/>
      <c r="GJU3624" s="1"/>
      <c r="GJV3624" s="1"/>
      <c r="GJW3624" s="1"/>
      <c r="GJX3624" s="1"/>
      <c r="GJY3624" s="1"/>
      <c r="GJZ3624" s="1"/>
      <c r="GKA3624" s="1"/>
      <c r="GKB3624" s="1"/>
      <c r="GKC3624" s="1"/>
      <c r="GKD3624" s="1"/>
      <c r="GKE3624" s="1"/>
      <c r="GKF3624" s="1"/>
      <c r="GKG3624" s="1"/>
      <c r="GKH3624" s="1"/>
      <c r="GKI3624" s="1"/>
      <c r="GKJ3624" s="1"/>
      <c r="GKK3624" s="1"/>
      <c r="GKL3624" s="1"/>
      <c r="GKM3624" s="1"/>
      <c r="GKN3624" s="1"/>
      <c r="GKO3624" s="1"/>
      <c r="GKP3624" s="1"/>
      <c r="GKQ3624" s="1"/>
      <c r="GKR3624" s="1"/>
      <c r="GKS3624" s="1"/>
      <c r="GKT3624" s="1"/>
      <c r="GKU3624" s="1"/>
      <c r="GKV3624" s="1"/>
      <c r="GKW3624" s="1"/>
      <c r="GKX3624" s="1"/>
      <c r="GKY3624" s="1"/>
      <c r="GKZ3624" s="1"/>
      <c r="GLA3624" s="1"/>
      <c r="GLB3624" s="1"/>
      <c r="GLC3624" s="1"/>
      <c r="GLD3624" s="1"/>
      <c r="GLE3624" s="1"/>
      <c r="GLF3624" s="1"/>
      <c r="GLG3624" s="1"/>
      <c r="GLH3624" s="1"/>
      <c r="GLI3624" s="1"/>
      <c r="GLJ3624" s="1"/>
      <c r="GLK3624" s="1"/>
      <c r="GLL3624" s="1"/>
      <c r="GLM3624" s="1"/>
      <c r="GLN3624" s="1"/>
      <c r="GLO3624" s="1"/>
      <c r="GLP3624" s="1"/>
      <c r="GLQ3624" s="1"/>
      <c r="GLR3624" s="1"/>
      <c r="GLS3624" s="1"/>
      <c r="GLT3624" s="1"/>
      <c r="GLU3624" s="1"/>
      <c r="GLV3624" s="1"/>
      <c r="GLW3624" s="1"/>
      <c r="GLX3624" s="1"/>
      <c r="GLY3624" s="1"/>
      <c r="GLZ3624" s="1"/>
      <c r="GMA3624" s="1"/>
      <c r="GMB3624" s="1"/>
      <c r="GMC3624" s="1"/>
      <c r="GMD3624" s="1"/>
      <c r="GME3624" s="1"/>
      <c r="GMF3624" s="1"/>
      <c r="GMG3624" s="1"/>
      <c r="GMH3624" s="1"/>
      <c r="GMI3624" s="1"/>
      <c r="GMJ3624" s="1"/>
      <c r="GMK3624" s="1"/>
      <c r="GML3624" s="1"/>
      <c r="GMM3624" s="1"/>
      <c r="GMN3624" s="1"/>
      <c r="GMO3624" s="1"/>
      <c r="GMP3624" s="1"/>
      <c r="GMQ3624" s="1"/>
      <c r="GMR3624" s="1"/>
      <c r="GMS3624" s="1"/>
      <c r="GMT3624" s="1"/>
      <c r="GMU3624" s="1"/>
      <c r="GMV3624" s="1"/>
      <c r="GMW3624" s="1"/>
      <c r="GMX3624" s="1"/>
      <c r="GMY3624" s="1"/>
      <c r="GMZ3624" s="1"/>
      <c r="GNA3624" s="1"/>
      <c r="GNB3624" s="1"/>
      <c r="GNC3624" s="1"/>
      <c r="GND3624" s="1"/>
      <c r="GNE3624" s="1"/>
      <c r="GNF3624" s="1"/>
      <c r="GNG3624" s="1"/>
      <c r="GNH3624" s="1"/>
      <c r="GNI3624" s="1"/>
      <c r="GNJ3624" s="1"/>
      <c r="GNK3624" s="1"/>
      <c r="GNL3624" s="1"/>
      <c r="GNM3624" s="1"/>
      <c r="GNN3624" s="1"/>
      <c r="GNO3624" s="1"/>
      <c r="GNP3624" s="1"/>
      <c r="GNQ3624" s="1"/>
      <c r="GNR3624" s="1"/>
      <c r="GNS3624" s="1"/>
      <c r="GNT3624" s="1"/>
      <c r="GNU3624" s="1"/>
      <c r="GNV3624" s="1"/>
      <c r="GNW3624" s="1"/>
      <c r="GNX3624" s="1"/>
      <c r="GNY3624" s="1"/>
      <c r="GNZ3624" s="1"/>
      <c r="GOA3624" s="1"/>
      <c r="GOB3624" s="1"/>
      <c r="GOC3624" s="1"/>
      <c r="GOD3624" s="1"/>
      <c r="GOE3624" s="1"/>
      <c r="GOF3624" s="1"/>
      <c r="GOG3624" s="1"/>
      <c r="GOH3624" s="1"/>
      <c r="GOI3624" s="1"/>
      <c r="GOJ3624" s="1"/>
      <c r="GOK3624" s="1"/>
      <c r="GOL3624" s="1"/>
      <c r="GOM3624" s="1"/>
      <c r="GON3624" s="1"/>
      <c r="GOO3624" s="1"/>
      <c r="GOP3624" s="1"/>
      <c r="GOQ3624" s="1"/>
      <c r="GOR3624" s="1"/>
      <c r="GOS3624" s="1"/>
      <c r="GOT3624" s="1"/>
      <c r="GOU3624" s="1"/>
      <c r="GOV3624" s="1"/>
      <c r="GOW3624" s="1"/>
      <c r="GOX3624" s="1"/>
      <c r="GOY3624" s="1"/>
      <c r="GOZ3624" s="1"/>
      <c r="GPA3624" s="1"/>
      <c r="GPB3624" s="1"/>
      <c r="GPC3624" s="1"/>
      <c r="GPD3624" s="1"/>
      <c r="GPE3624" s="1"/>
      <c r="GPF3624" s="1"/>
      <c r="GPG3624" s="1"/>
      <c r="GPH3624" s="1"/>
      <c r="GPI3624" s="1"/>
      <c r="GPJ3624" s="1"/>
      <c r="GPK3624" s="1"/>
      <c r="GPL3624" s="1"/>
      <c r="GPM3624" s="1"/>
      <c r="GPN3624" s="1"/>
      <c r="GPO3624" s="1"/>
      <c r="GPP3624" s="1"/>
      <c r="GPQ3624" s="1"/>
      <c r="GPR3624" s="1"/>
      <c r="GPS3624" s="1"/>
      <c r="GPT3624" s="1"/>
      <c r="GPU3624" s="1"/>
      <c r="GPV3624" s="1"/>
      <c r="GPW3624" s="1"/>
      <c r="GPX3624" s="1"/>
      <c r="GPY3624" s="1"/>
      <c r="GPZ3624" s="1"/>
      <c r="GQA3624" s="1"/>
      <c r="GQB3624" s="1"/>
      <c r="GQC3624" s="1"/>
      <c r="GQD3624" s="1"/>
      <c r="GQE3624" s="1"/>
      <c r="GQF3624" s="1"/>
      <c r="GQG3624" s="1"/>
      <c r="GQH3624" s="1"/>
      <c r="GQI3624" s="1"/>
      <c r="GQJ3624" s="1"/>
      <c r="GQK3624" s="1"/>
      <c r="GQL3624" s="1"/>
      <c r="GQM3624" s="1"/>
      <c r="GQN3624" s="1"/>
      <c r="GQO3624" s="1"/>
      <c r="GQP3624" s="1"/>
      <c r="GQQ3624" s="1"/>
      <c r="GQR3624" s="1"/>
      <c r="GQS3624" s="1"/>
      <c r="GQT3624" s="1"/>
      <c r="GQU3624" s="1"/>
      <c r="GQV3624" s="1"/>
      <c r="GQW3624" s="1"/>
      <c r="GQX3624" s="1"/>
      <c r="GQY3624" s="1"/>
      <c r="GQZ3624" s="1"/>
      <c r="GRA3624" s="1"/>
      <c r="GRB3624" s="1"/>
      <c r="GRC3624" s="1"/>
      <c r="GRD3624" s="1"/>
      <c r="GRE3624" s="1"/>
      <c r="GRF3624" s="1"/>
      <c r="GRG3624" s="1"/>
      <c r="GRH3624" s="1"/>
      <c r="GRI3624" s="1"/>
      <c r="GRJ3624" s="1"/>
      <c r="GRK3624" s="1"/>
      <c r="GRL3624" s="1"/>
      <c r="GRM3624" s="1"/>
      <c r="GRN3624" s="1"/>
      <c r="GRO3624" s="1"/>
      <c r="GRP3624" s="1"/>
      <c r="GRQ3624" s="1"/>
      <c r="GRR3624" s="1"/>
      <c r="GRS3624" s="1"/>
      <c r="GRT3624" s="1"/>
      <c r="GRU3624" s="1"/>
      <c r="GRV3624" s="1"/>
      <c r="GRW3624" s="1"/>
      <c r="GRX3624" s="1"/>
      <c r="GRY3624" s="1"/>
      <c r="GRZ3624" s="1"/>
      <c r="GSA3624" s="1"/>
      <c r="GSB3624" s="1"/>
      <c r="GSC3624" s="1"/>
      <c r="GSD3624" s="1"/>
      <c r="GSE3624" s="1"/>
      <c r="GSF3624" s="1"/>
      <c r="GSG3624" s="1"/>
      <c r="GSH3624" s="1"/>
      <c r="GSI3624" s="1"/>
      <c r="GSJ3624" s="1"/>
      <c r="GSK3624" s="1"/>
      <c r="GSL3624" s="1"/>
      <c r="GSM3624" s="1"/>
      <c r="GSN3624" s="1"/>
      <c r="GSO3624" s="1"/>
      <c r="GSP3624" s="1"/>
      <c r="GSQ3624" s="1"/>
      <c r="GSR3624" s="1"/>
      <c r="GSS3624" s="1"/>
      <c r="GST3624" s="1"/>
      <c r="GSU3624" s="1"/>
      <c r="GSV3624" s="1"/>
      <c r="GSW3624" s="1"/>
      <c r="GSX3624" s="1"/>
      <c r="GSY3624" s="1"/>
      <c r="GSZ3624" s="1"/>
      <c r="GTA3624" s="1"/>
      <c r="GTB3624" s="1"/>
      <c r="GTC3624" s="1"/>
      <c r="GTD3624" s="1"/>
      <c r="GTE3624" s="1"/>
      <c r="GTF3624" s="1"/>
      <c r="GTG3624" s="1"/>
      <c r="GTH3624" s="1"/>
      <c r="GTI3624" s="1"/>
      <c r="GTJ3624" s="1"/>
      <c r="GTK3624" s="1"/>
      <c r="GTL3624" s="1"/>
      <c r="GTM3624" s="1"/>
      <c r="GTN3624" s="1"/>
      <c r="GTO3624" s="1"/>
      <c r="GTP3624" s="1"/>
      <c r="GTQ3624" s="1"/>
      <c r="GTR3624" s="1"/>
      <c r="GTS3624" s="1"/>
      <c r="GTT3624" s="1"/>
      <c r="GTU3624" s="1"/>
      <c r="GTV3624" s="1"/>
      <c r="GTW3624" s="1"/>
      <c r="GTX3624" s="1"/>
      <c r="GTY3624" s="1"/>
      <c r="GTZ3624" s="1"/>
      <c r="GUA3624" s="1"/>
      <c r="GUB3624" s="1"/>
      <c r="GUC3624" s="1"/>
      <c r="GUD3624" s="1"/>
      <c r="GUE3624" s="1"/>
      <c r="GUF3624" s="1"/>
      <c r="GUG3624" s="1"/>
      <c r="GUH3624" s="1"/>
      <c r="GUI3624" s="1"/>
      <c r="GUJ3624" s="1"/>
      <c r="GUK3624" s="1"/>
      <c r="GUL3624" s="1"/>
      <c r="GUM3624" s="1"/>
      <c r="GUN3624" s="1"/>
      <c r="GUO3624" s="1"/>
      <c r="GUP3624" s="1"/>
      <c r="GUQ3624" s="1"/>
      <c r="GUR3624" s="1"/>
      <c r="GUS3624" s="1"/>
      <c r="GUT3624" s="1"/>
      <c r="GUU3624" s="1"/>
      <c r="GUV3624" s="1"/>
      <c r="GUW3624" s="1"/>
      <c r="GUX3624" s="1"/>
      <c r="GUY3624" s="1"/>
      <c r="GUZ3624" s="1"/>
      <c r="GVA3624" s="1"/>
      <c r="GVB3624" s="1"/>
      <c r="GVC3624" s="1"/>
      <c r="GVD3624" s="1"/>
      <c r="GVE3624" s="1"/>
      <c r="GVF3624" s="1"/>
      <c r="GVG3624" s="1"/>
      <c r="GVH3624" s="1"/>
      <c r="GVI3624" s="1"/>
      <c r="GVJ3624" s="1"/>
      <c r="GVK3624" s="1"/>
      <c r="GVL3624" s="1"/>
      <c r="GVM3624" s="1"/>
      <c r="GVN3624" s="1"/>
      <c r="GVO3624" s="1"/>
      <c r="GVP3624" s="1"/>
      <c r="GVQ3624" s="1"/>
      <c r="GVR3624" s="1"/>
      <c r="GVS3624" s="1"/>
      <c r="GVT3624" s="1"/>
      <c r="GVU3624" s="1"/>
      <c r="GVV3624" s="1"/>
      <c r="GVW3624" s="1"/>
      <c r="GVX3624" s="1"/>
      <c r="GVY3624" s="1"/>
      <c r="GVZ3624" s="1"/>
      <c r="GWA3624" s="1"/>
      <c r="GWB3624" s="1"/>
      <c r="GWC3624" s="1"/>
      <c r="GWD3624" s="1"/>
      <c r="GWE3624" s="1"/>
      <c r="GWF3624" s="1"/>
      <c r="GWG3624" s="1"/>
      <c r="GWH3624" s="1"/>
      <c r="GWI3624" s="1"/>
      <c r="GWJ3624" s="1"/>
      <c r="GWK3624" s="1"/>
      <c r="GWL3624" s="1"/>
      <c r="GWM3624" s="1"/>
      <c r="GWN3624" s="1"/>
      <c r="GWO3624" s="1"/>
      <c r="GWP3624" s="1"/>
      <c r="GWQ3624" s="1"/>
      <c r="GWR3624" s="1"/>
      <c r="GWS3624" s="1"/>
      <c r="GWT3624" s="1"/>
      <c r="GWU3624" s="1"/>
      <c r="GWV3624" s="1"/>
      <c r="GWW3624" s="1"/>
      <c r="GWX3624" s="1"/>
      <c r="GWY3624" s="1"/>
      <c r="GWZ3624" s="1"/>
      <c r="GXA3624" s="1"/>
      <c r="GXB3624" s="1"/>
      <c r="GXC3624" s="1"/>
      <c r="GXD3624" s="1"/>
      <c r="GXE3624" s="1"/>
      <c r="GXF3624" s="1"/>
      <c r="GXG3624" s="1"/>
      <c r="GXH3624" s="1"/>
      <c r="GXI3624" s="1"/>
      <c r="GXJ3624" s="1"/>
      <c r="GXK3624" s="1"/>
      <c r="GXL3624" s="1"/>
      <c r="GXM3624" s="1"/>
      <c r="GXN3624" s="1"/>
      <c r="GXO3624" s="1"/>
      <c r="GXP3624" s="1"/>
      <c r="GXQ3624" s="1"/>
      <c r="GXR3624" s="1"/>
      <c r="GXS3624" s="1"/>
      <c r="GXT3624" s="1"/>
      <c r="GXU3624" s="1"/>
      <c r="GXV3624" s="1"/>
      <c r="GXW3624" s="1"/>
      <c r="GXX3624" s="1"/>
      <c r="GXY3624" s="1"/>
      <c r="GXZ3624" s="1"/>
      <c r="GYA3624" s="1"/>
      <c r="GYB3624" s="1"/>
      <c r="GYC3624" s="1"/>
      <c r="GYD3624" s="1"/>
      <c r="GYE3624" s="1"/>
      <c r="GYF3624" s="1"/>
      <c r="GYG3624" s="1"/>
      <c r="GYH3624" s="1"/>
      <c r="GYI3624" s="1"/>
      <c r="GYJ3624" s="1"/>
      <c r="GYK3624" s="1"/>
      <c r="GYL3624" s="1"/>
      <c r="GYM3624" s="1"/>
      <c r="GYN3624" s="1"/>
      <c r="GYO3624" s="1"/>
      <c r="GYP3624" s="1"/>
      <c r="GYQ3624" s="1"/>
      <c r="GYR3624" s="1"/>
      <c r="GYS3624" s="1"/>
      <c r="GYT3624" s="1"/>
      <c r="GYU3624" s="1"/>
      <c r="GYV3624" s="1"/>
      <c r="GYW3624" s="1"/>
      <c r="GYX3624" s="1"/>
      <c r="GYY3624" s="1"/>
      <c r="GYZ3624" s="1"/>
      <c r="GZA3624" s="1"/>
      <c r="GZB3624" s="1"/>
      <c r="GZC3624" s="1"/>
      <c r="GZD3624" s="1"/>
      <c r="GZE3624" s="1"/>
      <c r="GZF3624" s="1"/>
      <c r="GZG3624" s="1"/>
      <c r="GZH3624" s="1"/>
      <c r="GZI3624" s="1"/>
      <c r="GZJ3624" s="1"/>
      <c r="GZK3624" s="1"/>
      <c r="GZL3624" s="1"/>
      <c r="GZM3624" s="1"/>
      <c r="GZN3624" s="1"/>
      <c r="GZO3624" s="1"/>
      <c r="GZP3624" s="1"/>
      <c r="GZQ3624" s="1"/>
      <c r="GZR3624" s="1"/>
      <c r="GZS3624" s="1"/>
      <c r="GZT3624" s="1"/>
      <c r="GZU3624" s="1"/>
      <c r="GZV3624" s="1"/>
      <c r="GZW3624" s="1"/>
      <c r="GZX3624" s="1"/>
      <c r="GZY3624" s="1"/>
      <c r="GZZ3624" s="1"/>
      <c r="HAA3624" s="1"/>
      <c r="HAB3624" s="1"/>
      <c r="HAC3624" s="1"/>
      <c r="HAD3624" s="1"/>
      <c r="HAE3624" s="1"/>
      <c r="HAF3624" s="1"/>
      <c r="HAG3624" s="1"/>
      <c r="HAH3624" s="1"/>
      <c r="HAI3624" s="1"/>
      <c r="HAJ3624" s="1"/>
      <c r="HAK3624" s="1"/>
      <c r="HAL3624" s="1"/>
      <c r="HAM3624" s="1"/>
      <c r="HAN3624" s="1"/>
      <c r="HAO3624" s="1"/>
      <c r="HAP3624" s="1"/>
      <c r="HAQ3624" s="1"/>
      <c r="HAR3624" s="1"/>
      <c r="HAS3624" s="1"/>
      <c r="HAT3624" s="1"/>
      <c r="HAU3624" s="1"/>
      <c r="HAV3624" s="1"/>
      <c r="HAW3624" s="1"/>
      <c r="HAX3624" s="1"/>
      <c r="HAY3624" s="1"/>
      <c r="HAZ3624" s="1"/>
      <c r="HBA3624" s="1"/>
      <c r="HBB3624" s="1"/>
      <c r="HBC3624" s="1"/>
      <c r="HBD3624" s="1"/>
      <c r="HBE3624" s="1"/>
      <c r="HBF3624" s="1"/>
      <c r="HBG3624" s="1"/>
      <c r="HBH3624" s="1"/>
      <c r="HBI3624" s="1"/>
      <c r="HBJ3624" s="1"/>
      <c r="HBK3624" s="1"/>
      <c r="HBL3624" s="1"/>
      <c r="HBM3624" s="1"/>
      <c r="HBN3624" s="1"/>
      <c r="HBO3624" s="1"/>
      <c r="HBP3624" s="1"/>
      <c r="HBQ3624" s="1"/>
      <c r="HBR3624" s="1"/>
      <c r="HBS3624" s="1"/>
      <c r="HBT3624" s="1"/>
      <c r="HBU3624" s="1"/>
      <c r="HBV3624" s="1"/>
      <c r="HBW3624" s="1"/>
      <c r="HBX3624" s="1"/>
      <c r="HBY3624" s="1"/>
      <c r="HBZ3624" s="1"/>
      <c r="HCA3624" s="1"/>
      <c r="HCB3624" s="1"/>
      <c r="HCC3624" s="1"/>
      <c r="HCD3624" s="1"/>
      <c r="HCE3624" s="1"/>
      <c r="HCF3624" s="1"/>
      <c r="HCG3624" s="1"/>
      <c r="HCH3624" s="1"/>
      <c r="HCI3624" s="1"/>
      <c r="HCJ3624" s="1"/>
      <c r="HCK3624" s="1"/>
      <c r="HCL3624" s="1"/>
      <c r="HCM3624" s="1"/>
      <c r="HCN3624" s="1"/>
      <c r="HCO3624" s="1"/>
      <c r="HCP3624" s="1"/>
      <c r="HCQ3624" s="1"/>
      <c r="HCR3624" s="1"/>
      <c r="HCS3624" s="1"/>
      <c r="HCT3624" s="1"/>
      <c r="HCU3624" s="1"/>
      <c r="HCV3624" s="1"/>
      <c r="HCW3624" s="1"/>
      <c r="HCX3624" s="1"/>
      <c r="HCY3624" s="1"/>
      <c r="HCZ3624" s="1"/>
      <c r="HDA3624" s="1"/>
      <c r="HDB3624" s="1"/>
      <c r="HDC3624" s="1"/>
      <c r="HDD3624" s="1"/>
      <c r="HDE3624" s="1"/>
      <c r="HDF3624" s="1"/>
      <c r="HDG3624" s="1"/>
      <c r="HDH3624" s="1"/>
      <c r="HDI3624" s="1"/>
      <c r="HDJ3624" s="1"/>
      <c r="HDK3624" s="1"/>
      <c r="HDL3624" s="1"/>
      <c r="HDM3624" s="1"/>
      <c r="HDN3624" s="1"/>
      <c r="HDO3624" s="1"/>
      <c r="HDP3624" s="1"/>
      <c r="HDQ3624" s="1"/>
      <c r="HDR3624" s="1"/>
      <c r="HDS3624" s="1"/>
      <c r="HDT3624" s="1"/>
      <c r="HDU3624" s="1"/>
      <c r="HDV3624" s="1"/>
      <c r="HDW3624" s="1"/>
      <c r="HDX3624" s="1"/>
      <c r="HDY3624" s="1"/>
      <c r="HDZ3624" s="1"/>
      <c r="HEA3624" s="1"/>
      <c r="HEB3624" s="1"/>
      <c r="HEC3624" s="1"/>
      <c r="HED3624" s="1"/>
      <c r="HEE3624" s="1"/>
      <c r="HEF3624" s="1"/>
      <c r="HEG3624" s="1"/>
      <c r="HEH3624" s="1"/>
      <c r="HEI3624" s="1"/>
      <c r="HEJ3624" s="1"/>
      <c r="HEK3624" s="1"/>
      <c r="HEL3624" s="1"/>
      <c r="HEM3624" s="1"/>
      <c r="HEN3624" s="1"/>
      <c r="HEO3624" s="1"/>
      <c r="HEP3624" s="1"/>
      <c r="HEQ3624" s="1"/>
      <c r="HER3624" s="1"/>
      <c r="HES3624" s="1"/>
      <c r="HET3624" s="1"/>
      <c r="HEU3624" s="1"/>
      <c r="HEV3624" s="1"/>
      <c r="HEW3624" s="1"/>
      <c r="HEX3624" s="1"/>
      <c r="HEY3624" s="1"/>
      <c r="HEZ3624" s="1"/>
      <c r="HFA3624" s="1"/>
      <c r="HFB3624" s="1"/>
      <c r="HFC3624" s="1"/>
      <c r="HFD3624" s="1"/>
      <c r="HFE3624" s="1"/>
      <c r="HFF3624" s="1"/>
      <c r="HFG3624" s="1"/>
      <c r="HFH3624" s="1"/>
      <c r="HFI3624" s="1"/>
      <c r="HFJ3624" s="1"/>
      <c r="HFK3624" s="1"/>
      <c r="HFL3624" s="1"/>
      <c r="HFM3624" s="1"/>
      <c r="HFN3624" s="1"/>
      <c r="HFO3624" s="1"/>
      <c r="HFP3624" s="1"/>
      <c r="HFQ3624" s="1"/>
      <c r="HFR3624" s="1"/>
      <c r="HFS3624" s="1"/>
      <c r="HFT3624" s="1"/>
      <c r="HFU3624" s="1"/>
      <c r="HFV3624" s="1"/>
      <c r="HFW3624" s="1"/>
      <c r="HFX3624" s="1"/>
      <c r="HFY3624" s="1"/>
      <c r="HFZ3624" s="1"/>
      <c r="HGA3624" s="1"/>
      <c r="HGB3624" s="1"/>
      <c r="HGC3624" s="1"/>
      <c r="HGD3624" s="1"/>
      <c r="HGE3624" s="1"/>
      <c r="HGF3624" s="1"/>
      <c r="HGG3624" s="1"/>
      <c r="HGH3624" s="1"/>
      <c r="HGI3624" s="1"/>
      <c r="HGJ3624" s="1"/>
      <c r="HGK3624" s="1"/>
      <c r="HGL3624" s="1"/>
      <c r="HGM3624" s="1"/>
      <c r="HGN3624" s="1"/>
      <c r="HGO3624" s="1"/>
      <c r="HGP3624" s="1"/>
      <c r="HGQ3624" s="1"/>
      <c r="HGR3624" s="1"/>
      <c r="HGS3624" s="1"/>
      <c r="HGT3624" s="1"/>
      <c r="HGU3624" s="1"/>
      <c r="HGV3624" s="1"/>
      <c r="HGW3624" s="1"/>
      <c r="HGX3624" s="1"/>
      <c r="HGY3624" s="1"/>
      <c r="HGZ3624" s="1"/>
      <c r="HHA3624" s="1"/>
      <c r="HHB3624" s="1"/>
      <c r="HHC3624" s="1"/>
      <c r="HHD3624" s="1"/>
      <c r="HHE3624" s="1"/>
      <c r="HHF3624" s="1"/>
      <c r="HHG3624" s="1"/>
      <c r="HHH3624" s="1"/>
      <c r="HHI3624" s="1"/>
      <c r="HHJ3624" s="1"/>
      <c r="HHK3624" s="1"/>
      <c r="HHL3624" s="1"/>
      <c r="HHM3624" s="1"/>
      <c r="HHN3624" s="1"/>
      <c r="HHO3624" s="1"/>
      <c r="HHP3624" s="1"/>
      <c r="HHQ3624" s="1"/>
      <c r="HHR3624" s="1"/>
      <c r="HHS3624" s="1"/>
      <c r="HHT3624" s="1"/>
      <c r="HHU3624" s="1"/>
      <c r="HHV3624" s="1"/>
      <c r="HHW3624" s="1"/>
      <c r="HHX3624" s="1"/>
      <c r="HHY3624" s="1"/>
      <c r="HHZ3624" s="1"/>
      <c r="HIA3624" s="1"/>
      <c r="HIB3624" s="1"/>
      <c r="HIC3624" s="1"/>
      <c r="HID3624" s="1"/>
      <c r="HIE3624" s="1"/>
      <c r="HIF3624" s="1"/>
      <c r="HIG3624" s="1"/>
      <c r="HIH3624" s="1"/>
      <c r="HII3624" s="1"/>
      <c r="HIJ3624" s="1"/>
      <c r="HIK3624" s="1"/>
      <c r="HIL3624" s="1"/>
      <c r="HIM3624" s="1"/>
      <c r="HIN3624" s="1"/>
      <c r="HIO3624" s="1"/>
      <c r="HIP3624" s="1"/>
      <c r="HIQ3624" s="1"/>
      <c r="HIR3624" s="1"/>
      <c r="HIS3624" s="1"/>
      <c r="HIT3624" s="1"/>
      <c r="HIU3624" s="1"/>
      <c r="HIV3624" s="1"/>
      <c r="HIW3624" s="1"/>
      <c r="HIX3624" s="1"/>
      <c r="HIY3624" s="1"/>
      <c r="HIZ3624" s="1"/>
      <c r="HJA3624" s="1"/>
      <c r="HJB3624" s="1"/>
      <c r="HJC3624" s="1"/>
      <c r="HJD3624" s="1"/>
      <c r="HJE3624" s="1"/>
      <c r="HJF3624" s="1"/>
      <c r="HJG3624" s="1"/>
      <c r="HJH3624" s="1"/>
      <c r="HJI3624" s="1"/>
      <c r="HJJ3624" s="1"/>
      <c r="HJK3624" s="1"/>
      <c r="HJL3624" s="1"/>
      <c r="HJM3624" s="1"/>
      <c r="HJN3624" s="1"/>
      <c r="HJO3624" s="1"/>
      <c r="HJP3624" s="1"/>
      <c r="HJQ3624" s="1"/>
      <c r="HJR3624" s="1"/>
      <c r="HJS3624" s="1"/>
      <c r="HJT3624" s="1"/>
      <c r="HJU3624" s="1"/>
      <c r="HJV3624" s="1"/>
      <c r="HJW3624" s="1"/>
      <c r="HJX3624" s="1"/>
      <c r="HJY3624" s="1"/>
      <c r="HJZ3624" s="1"/>
      <c r="HKA3624" s="1"/>
      <c r="HKB3624" s="1"/>
      <c r="HKC3624" s="1"/>
      <c r="HKD3624" s="1"/>
      <c r="HKE3624" s="1"/>
      <c r="HKF3624" s="1"/>
      <c r="HKG3624" s="1"/>
      <c r="HKH3624" s="1"/>
      <c r="HKI3624" s="1"/>
      <c r="HKJ3624" s="1"/>
      <c r="HKK3624" s="1"/>
      <c r="HKL3624" s="1"/>
      <c r="HKM3624" s="1"/>
      <c r="HKN3624" s="1"/>
      <c r="HKO3624" s="1"/>
      <c r="HKP3624" s="1"/>
      <c r="HKQ3624" s="1"/>
      <c r="HKR3624" s="1"/>
      <c r="HKS3624" s="1"/>
      <c r="HKT3624" s="1"/>
      <c r="HKU3624" s="1"/>
      <c r="HKV3624" s="1"/>
      <c r="HKW3624" s="1"/>
      <c r="HKX3624" s="1"/>
      <c r="HKY3624" s="1"/>
      <c r="HKZ3624" s="1"/>
      <c r="HLA3624" s="1"/>
      <c r="HLB3624" s="1"/>
      <c r="HLC3624" s="1"/>
      <c r="HLD3624" s="1"/>
      <c r="HLE3624" s="1"/>
      <c r="HLF3624" s="1"/>
      <c r="HLG3624" s="1"/>
      <c r="HLH3624" s="1"/>
      <c r="HLI3624" s="1"/>
      <c r="HLJ3624" s="1"/>
      <c r="HLK3624" s="1"/>
      <c r="HLL3624" s="1"/>
      <c r="HLM3624" s="1"/>
      <c r="HLN3624" s="1"/>
      <c r="HLO3624" s="1"/>
      <c r="HLP3624" s="1"/>
      <c r="HLQ3624" s="1"/>
      <c r="HLR3624" s="1"/>
      <c r="HLS3624" s="1"/>
      <c r="HLT3624" s="1"/>
      <c r="HLU3624" s="1"/>
      <c r="HLV3624" s="1"/>
      <c r="HLW3624" s="1"/>
      <c r="HLX3624" s="1"/>
      <c r="HLY3624" s="1"/>
      <c r="HLZ3624" s="1"/>
      <c r="HMA3624" s="1"/>
      <c r="HMB3624" s="1"/>
      <c r="HMC3624" s="1"/>
      <c r="HMD3624" s="1"/>
      <c r="HME3624" s="1"/>
      <c r="HMF3624" s="1"/>
      <c r="HMG3624" s="1"/>
      <c r="HMH3624" s="1"/>
      <c r="HMI3624" s="1"/>
      <c r="HMJ3624" s="1"/>
      <c r="HMK3624" s="1"/>
      <c r="HML3624" s="1"/>
      <c r="HMM3624" s="1"/>
      <c r="HMN3624" s="1"/>
      <c r="HMO3624" s="1"/>
      <c r="HMP3624" s="1"/>
      <c r="HMQ3624" s="1"/>
      <c r="HMR3624" s="1"/>
      <c r="HMS3624" s="1"/>
      <c r="HMT3624" s="1"/>
      <c r="HMU3624" s="1"/>
      <c r="HMV3624" s="1"/>
      <c r="HMW3624" s="1"/>
      <c r="HMX3624" s="1"/>
      <c r="HMY3624" s="1"/>
      <c r="HMZ3624" s="1"/>
      <c r="HNA3624" s="1"/>
      <c r="HNB3624" s="1"/>
      <c r="HNC3624" s="1"/>
      <c r="HND3624" s="1"/>
      <c r="HNE3624" s="1"/>
      <c r="HNF3624" s="1"/>
      <c r="HNG3624" s="1"/>
      <c r="HNH3624" s="1"/>
      <c r="HNI3624" s="1"/>
      <c r="HNJ3624" s="1"/>
      <c r="HNK3624" s="1"/>
      <c r="HNL3624" s="1"/>
      <c r="HNM3624" s="1"/>
      <c r="HNN3624" s="1"/>
      <c r="HNO3624" s="1"/>
      <c r="HNP3624" s="1"/>
      <c r="HNQ3624" s="1"/>
      <c r="HNR3624" s="1"/>
      <c r="HNS3624" s="1"/>
      <c r="HNT3624" s="1"/>
      <c r="HNU3624" s="1"/>
      <c r="HNV3624" s="1"/>
      <c r="HNW3624" s="1"/>
      <c r="HNX3624" s="1"/>
      <c r="HNY3624" s="1"/>
      <c r="HNZ3624" s="1"/>
      <c r="HOA3624" s="1"/>
      <c r="HOB3624" s="1"/>
      <c r="HOC3624" s="1"/>
      <c r="HOD3624" s="1"/>
      <c r="HOE3624" s="1"/>
      <c r="HOF3624" s="1"/>
      <c r="HOG3624" s="1"/>
      <c r="HOH3624" s="1"/>
      <c r="HOI3624" s="1"/>
      <c r="HOJ3624" s="1"/>
      <c r="HOK3624" s="1"/>
      <c r="HOL3624" s="1"/>
      <c r="HOM3624" s="1"/>
      <c r="HON3624" s="1"/>
      <c r="HOO3624" s="1"/>
      <c r="HOP3624" s="1"/>
      <c r="HOQ3624" s="1"/>
      <c r="HOR3624" s="1"/>
      <c r="HOS3624" s="1"/>
      <c r="HOT3624" s="1"/>
      <c r="HOU3624" s="1"/>
      <c r="HOV3624" s="1"/>
      <c r="HOW3624" s="1"/>
      <c r="HOX3624" s="1"/>
      <c r="HOY3624" s="1"/>
      <c r="HOZ3624" s="1"/>
      <c r="HPA3624" s="1"/>
      <c r="HPB3624" s="1"/>
      <c r="HPC3624" s="1"/>
      <c r="HPD3624" s="1"/>
      <c r="HPE3624" s="1"/>
      <c r="HPF3624" s="1"/>
      <c r="HPG3624" s="1"/>
      <c r="HPH3624" s="1"/>
      <c r="HPI3624" s="1"/>
      <c r="HPJ3624" s="1"/>
      <c r="HPK3624" s="1"/>
      <c r="HPL3624" s="1"/>
      <c r="HPM3624" s="1"/>
      <c r="HPN3624" s="1"/>
      <c r="HPO3624" s="1"/>
      <c r="HPP3624" s="1"/>
      <c r="HPQ3624" s="1"/>
      <c r="HPR3624" s="1"/>
      <c r="HPS3624" s="1"/>
      <c r="HPT3624" s="1"/>
      <c r="HPU3624" s="1"/>
      <c r="HPV3624" s="1"/>
      <c r="HPW3624" s="1"/>
      <c r="HPX3624" s="1"/>
      <c r="HPY3624" s="1"/>
      <c r="HPZ3624" s="1"/>
      <c r="HQA3624" s="1"/>
      <c r="HQB3624" s="1"/>
      <c r="HQC3624" s="1"/>
      <c r="HQD3624" s="1"/>
      <c r="HQE3624" s="1"/>
      <c r="HQF3624" s="1"/>
      <c r="HQG3624" s="1"/>
      <c r="HQH3624" s="1"/>
      <c r="HQI3624" s="1"/>
      <c r="HQJ3624" s="1"/>
      <c r="HQK3624" s="1"/>
      <c r="HQL3624" s="1"/>
      <c r="HQM3624" s="1"/>
      <c r="HQN3624" s="1"/>
      <c r="HQO3624" s="1"/>
      <c r="HQP3624" s="1"/>
      <c r="HQQ3624" s="1"/>
      <c r="HQR3624" s="1"/>
      <c r="HQS3624" s="1"/>
      <c r="HQT3624" s="1"/>
      <c r="HQU3624" s="1"/>
      <c r="HQV3624" s="1"/>
      <c r="HQW3624" s="1"/>
      <c r="HQX3624" s="1"/>
      <c r="HQY3624" s="1"/>
      <c r="HQZ3624" s="1"/>
      <c r="HRA3624" s="1"/>
      <c r="HRB3624" s="1"/>
      <c r="HRC3624" s="1"/>
      <c r="HRD3624" s="1"/>
      <c r="HRE3624" s="1"/>
      <c r="HRF3624" s="1"/>
      <c r="HRG3624" s="1"/>
      <c r="HRH3624" s="1"/>
      <c r="HRI3624" s="1"/>
      <c r="HRJ3624" s="1"/>
      <c r="HRK3624" s="1"/>
      <c r="HRL3624" s="1"/>
      <c r="HRM3624" s="1"/>
      <c r="HRN3624" s="1"/>
      <c r="HRO3624" s="1"/>
      <c r="HRP3624" s="1"/>
      <c r="HRQ3624" s="1"/>
      <c r="HRR3624" s="1"/>
      <c r="HRS3624" s="1"/>
      <c r="HRT3624" s="1"/>
      <c r="HRU3624" s="1"/>
      <c r="HRV3624" s="1"/>
      <c r="HRW3624" s="1"/>
      <c r="HRX3624" s="1"/>
      <c r="HRY3624" s="1"/>
      <c r="HRZ3624" s="1"/>
      <c r="HSA3624" s="1"/>
      <c r="HSB3624" s="1"/>
      <c r="HSC3624" s="1"/>
      <c r="HSD3624" s="1"/>
      <c r="HSE3624" s="1"/>
      <c r="HSF3624" s="1"/>
      <c r="HSG3624" s="1"/>
      <c r="HSH3624" s="1"/>
      <c r="HSI3624" s="1"/>
      <c r="HSJ3624" s="1"/>
      <c r="HSK3624" s="1"/>
      <c r="HSL3624" s="1"/>
      <c r="HSM3624" s="1"/>
      <c r="HSN3624" s="1"/>
      <c r="HSO3624" s="1"/>
      <c r="HSP3624" s="1"/>
      <c r="HSQ3624" s="1"/>
      <c r="HSR3624" s="1"/>
      <c r="HSS3624" s="1"/>
      <c r="HST3624" s="1"/>
      <c r="HSU3624" s="1"/>
      <c r="HSV3624" s="1"/>
      <c r="HSW3624" s="1"/>
      <c r="HSX3624" s="1"/>
      <c r="HSY3624" s="1"/>
      <c r="HSZ3624" s="1"/>
      <c r="HTA3624" s="1"/>
      <c r="HTB3624" s="1"/>
      <c r="HTC3624" s="1"/>
      <c r="HTD3624" s="1"/>
      <c r="HTE3624" s="1"/>
      <c r="HTF3624" s="1"/>
      <c r="HTG3624" s="1"/>
      <c r="HTH3624" s="1"/>
      <c r="HTI3624" s="1"/>
      <c r="HTJ3624" s="1"/>
      <c r="HTK3624" s="1"/>
      <c r="HTL3624" s="1"/>
      <c r="HTM3624" s="1"/>
      <c r="HTN3624" s="1"/>
      <c r="HTO3624" s="1"/>
      <c r="HTP3624" s="1"/>
      <c r="HTQ3624" s="1"/>
      <c r="HTR3624" s="1"/>
      <c r="HTS3624" s="1"/>
      <c r="HTT3624" s="1"/>
      <c r="HTU3624" s="1"/>
      <c r="HTV3624" s="1"/>
      <c r="HTW3624" s="1"/>
      <c r="HTX3624" s="1"/>
      <c r="HTY3624" s="1"/>
      <c r="HTZ3624" s="1"/>
      <c r="HUA3624" s="1"/>
      <c r="HUB3624" s="1"/>
      <c r="HUC3624" s="1"/>
      <c r="HUD3624" s="1"/>
      <c r="HUE3624" s="1"/>
      <c r="HUF3624" s="1"/>
      <c r="HUG3624" s="1"/>
      <c r="HUH3624" s="1"/>
      <c r="HUI3624" s="1"/>
      <c r="HUJ3624" s="1"/>
      <c r="HUK3624" s="1"/>
      <c r="HUL3624" s="1"/>
      <c r="HUM3624" s="1"/>
      <c r="HUN3624" s="1"/>
      <c r="HUO3624" s="1"/>
      <c r="HUP3624" s="1"/>
      <c r="HUQ3624" s="1"/>
      <c r="HUR3624" s="1"/>
      <c r="HUS3624" s="1"/>
      <c r="HUT3624" s="1"/>
      <c r="HUU3624" s="1"/>
      <c r="HUV3624" s="1"/>
      <c r="HUW3624" s="1"/>
      <c r="HUX3624" s="1"/>
      <c r="HUY3624" s="1"/>
      <c r="HUZ3624" s="1"/>
      <c r="HVA3624" s="1"/>
      <c r="HVB3624" s="1"/>
      <c r="HVC3624" s="1"/>
      <c r="HVD3624" s="1"/>
      <c r="HVE3624" s="1"/>
      <c r="HVF3624" s="1"/>
      <c r="HVG3624" s="1"/>
      <c r="HVH3624" s="1"/>
      <c r="HVI3624" s="1"/>
      <c r="HVJ3624" s="1"/>
      <c r="HVK3624" s="1"/>
      <c r="HVL3624" s="1"/>
      <c r="HVM3624" s="1"/>
      <c r="HVN3624" s="1"/>
      <c r="HVO3624" s="1"/>
      <c r="HVP3624" s="1"/>
      <c r="HVQ3624" s="1"/>
      <c r="HVR3624" s="1"/>
      <c r="HVS3624" s="1"/>
      <c r="HVT3624" s="1"/>
      <c r="HVU3624" s="1"/>
      <c r="HVV3624" s="1"/>
      <c r="HVW3624" s="1"/>
      <c r="HVX3624" s="1"/>
      <c r="HVY3624" s="1"/>
      <c r="HVZ3624" s="1"/>
      <c r="HWA3624" s="1"/>
      <c r="HWB3624" s="1"/>
      <c r="HWC3624" s="1"/>
      <c r="HWD3624" s="1"/>
      <c r="HWE3624" s="1"/>
      <c r="HWF3624" s="1"/>
      <c r="HWG3624" s="1"/>
      <c r="HWH3624" s="1"/>
      <c r="HWI3624" s="1"/>
      <c r="HWJ3624" s="1"/>
      <c r="HWK3624" s="1"/>
      <c r="HWL3624" s="1"/>
      <c r="HWM3624" s="1"/>
      <c r="HWN3624" s="1"/>
      <c r="HWO3624" s="1"/>
      <c r="HWP3624" s="1"/>
      <c r="HWQ3624" s="1"/>
      <c r="HWR3624" s="1"/>
      <c r="HWS3624" s="1"/>
      <c r="HWT3624" s="1"/>
      <c r="HWU3624" s="1"/>
      <c r="HWV3624" s="1"/>
      <c r="HWW3624" s="1"/>
      <c r="HWX3624" s="1"/>
      <c r="HWY3624" s="1"/>
      <c r="HWZ3624" s="1"/>
      <c r="HXA3624" s="1"/>
      <c r="HXB3624" s="1"/>
      <c r="HXC3624" s="1"/>
      <c r="HXD3624" s="1"/>
      <c r="HXE3624" s="1"/>
      <c r="HXF3624" s="1"/>
      <c r="HXG3624" s="1"/>
      <c r="HXH3624" s="1"/>
      <c r="HXI3624" s="1"/>
      <c r="HXJ3624" s="1"/>
      <c r="HXK3624" s="1"/>
      <c r="HXL3624" s="1"/>
      <c r="HXM3624" s="1"/>
      <c r="HXN3624" s="1"/>
      <c r="HXO3624" s="1"/>
      <c r="HXP3624" s="1"/>
      <c r="HXQ3624" s="1"/>
      <c r="HXR3624" s="1"/>
      <c r="HXS3624" s="1"/>
      <c r="HXT3624" s="1"/>
      <c r="HXU3624" s="1"/>
      <c r="HXV3624" s="1"/>
      <c r="HXW3624" s="1"/>
      <c r="HXX3624" s="1"/>
      <c r="HXY3624" s="1"/>
      <c r="HXZ3624" s="1"/>
      <c r="HYA3624" s="1"/>
      <c r="HYB3624" s="1"/>
      <c r="HYC3624" s="1"/>
      <c r="HYD3624" s="1"/>
      <c r="HYE3624" s="1"/>
      <c r="HYF3624" s="1"/>
      <c r="HYG3624" s="1"/>
      <c r="HYH3624" s="1"/>
      <c r="HYI3624" s="1"/>
      <c r="HYJ3624" s="1"/>
      <c r="HYK3624" s="1"/>
      <c r="HYL3624" s="1"/>
      <c r="HYM3624" s="1"/>
      <c r="HYN3624" s="1"/>
      <c r="HYO3624" s="1"/>
      <c r="HYP3624" s="1"/>
      <c r="HYQ3624" s="1"/>
      <c r="HYR3624" s="1"/>
      <c r="HYS3624" s="1"/>
      <c r="HYT3624" s="1"/>
      <c r="HYU3624" s="1"/>
      <c r="HYV3624" s="1"/>
      <c r="HYW3624" s="1"/>
      <c r="HYX3624" s="1"/>
      <c r="HYY3624" s="1"/>
      <c r="HYZ3624" s="1"/>
      <c r="HZA3624" s="1"/>
      <c r="HZB3624" s="1"/>
      <c r="HZC3624" s="1"/>
      <c r="HZD3624" s="1"/>
      <c r="HZE3624" s="1"/>
      <c r="HZF3624" s="1"/>
      <c r="HZG3624" s="1"/>
      <c r="HZH3624" s="1"/>
      <c r="HZI3624" s="1"/>
      <c r="HZJ3624" s="1"/>
      <c r="HZK3624" s="1"/>
      <c r="HZL3624" s="1"/>
      <c r="HZM3624" s="1"/>
      <c r="HZN3624" s="1"/>
      <c r="HZO3624" s="1"/>
      <c r="HZP3624" s="1"/>
      <c r="HZQ3624" s="1"/>
      <c r="HZR3624" s="1"/>
      <c r="HZS3624" s="1"/>
      <c r="HZT3624" s="1"/>
      <c r="HZU3624" s="1"/>
      <c r="HZV3624" s="1"/>
      <c r="HZW3624" s="1"/>
      <c r="HZX3624" s="1"/>
      <c r="HZY3624" s="1"/>
      <c r="HZZ3624" s="1"/>
      <c r="IAA3624" s="1"/>
      <c r="IAB3624" s="1"/>
      <c r="IAC3624" s="1"/>
      <c r="IAD3624" s="1"/>
      <c r="IAE3624" s="1"/>
      <c r="IAF3624" s="1"/>
      <c r="IAG3624" s="1"/>
      <c r="IAH3624" s="1"/>
      <c r="IAI3624" s="1"/>
      <c r="IAJ3624" s="1"/>
      <c r="IAK3624" s="1"/>
      <c r="IAL3624" s="1"/>
      <c r="IAM3624" s="1"/>
      <c r="IAN3624" s="1"/>
      <c r="IAO3624" s="1"/>
      <c r="IAP3624" s="1"/>
      <c r="IAQ3624" s="1"/>
      <c r="IAR3624" s="1"/>
      <c r="IAS3624" s="1"/>
      <c r="IAT3624" s="1"/>
      <c r="IAU3624" s="1"/>
      <c r="IAV3624" s="1"/>
      <c r="IAW3624" s="1"/>
      <c r="IAX3624" s="1"/>
      <c r="IAY3624" s="1"/>
      <c r="IAZ3624" s="1"/>
      <c r="IBA3624" s="1"/>
      <c r="IBB3624" s="1"/>
      <c r="IBC3624" s="1"/>
      <c r="IBD3624" s="1"/>
      <c r="IBE3624" s="1"/>
      <c r="IBF3624" s="1"/>
      <c r="IBG3624" s="1"/>
      <c r="IBH3624" s="1"/>
      <c r="IBI3624" s="1"/>
      <c r="IBJ3624" s="1"/>
      <c r="IBK3624" s="1"/>
      <c r="IBL3624" s="1"/>
      <c r="IBM3624" s="1"/>
      <c r="IBN3624" s="1"/>
      <c r="IBO3624" s="1"/>
      <c r="IBP3624" s="1"/>
      <c r="IBQ3624" s="1"/>
      <c r="IBR3624" s="1"/>
      <c r="IBS3624" s="1"/>
      <c r="IBT3624" s="1"/>
      <c r="IBU3624" s="1"/>
      <c r="IBV3624" s="1"/>
      <c r="IBW3624" s="1"/>
      <c r="IBX3624" s="1"/>
      <c r="IBY3624" s="1"/>
      <c r="IBZ3624" s="1"/>
      <c r="ICA3624" s="1"/>
      <c r="ICB3624" s="1"/>
      <c r="ICC3624" s="1"/>
      <c r="ICD3624" s="1"/>
      <c r="ICE3624" s="1"/>
      <c r="ICF3624" s="1"/>
      <c r="ICG3624" s="1"/>
      <c r="ICH3624" s="1"/>
      <c r="ICI3624" s="1"/>
      <c r="ICJ3624" s="1"/>
      <c r="ICK3624" s="1"/>
      <c r="ICL3624" s="1"/>
      <c r="ICM3624" s="1"/>
      <c r="ICN3624" s="1"/>
      <c r="ICO3624" s="1"/>
      <c r="ICP3624" s="1"/>
      <c r="ICQ3624" s="1"/>
      <c r="ICR3624" s="1"/>
      <c r="ICS3624" s="1"/>
      <c r="ICT3624" s="1"/>
      <c r="ICU3624" s="1"/>
      <c r="ICV3624" s="1"/>
      <c r="ICW3624" s="1"/>
      <c r="ICX3624" s="1"/>
      <c r="ICY3624" s="1"/>
      <c r="ICZ3624" s="1"/>
      <c r="IDA3624" s="1"/>
      <c r="IDB3624" s="1"/>
      <c r="IDC3624" s="1"/>
      <c r="IDD3624" s="1"/>
      <c r="IDE3624" s="1"/>
      <c r="IDF3624" s="1"/>
      <c r="IDG3624" s="1"/>
      <c r="IDH3624" s="1"/>
      <c r="IDI3624" s="1"/>
      <c r="IDJ3624" s="1"/>
      <c r="IDK3624" s="1"/>
      <c r="IDL3624" s="1"/>
      <c r="IDM3624" s="1"/>
      <c r="IDN3624" s="1"/>
      <c r="IDO3624" s="1"/>
      <c r="IDP3624" s="1"/>
      <c r="IDQ3624" s="1"/>
      <c r="IDR3624" s="1"/>
      <c r="IDS3624" s="1"/>
      <c r="IDT3624" s="1"/>
      <c r="IDU3624" s="1"/>
      <c r="IDV3624" s="1"/>
      <c r="IDW3624" s="1"/>
      <c r="IDX3624" s="1"/>
      <c r="IDY3624" s="1"/>
      <c r="IDZ3624" s="1"/>
      <c r="IEA3624" s="1"/>
      <c r="IEB3624" s="1"/>
      <c r="IEC3624" s="1"/>
      <c r="IED3624" s="1"/>
      <c r="IEE3624" s="1"/>
      <c r="IEF3624" s="1"/>
      <c r="IEG3624" s="1"/>
      <c r="IEH3624" s="1"/>
      <c r="IEI3624" s="1"/>
      <c r="IEJ3624" s="1"/>
      <c r="IEK3624" s="1"/>
      <c r="IEL3624" s="1"/>
      <c r="IEM3624" s="1"/>
      <c r="IEN3624" s="1"/>
      <c r="IEO3624" s="1"/>
      <c r="IEP3624" s="1"/>
      <c r="IEQ3624" s="1"/>
      <c r="IER3624" s="1"/>
      <c r="IES3624" s="1"/>
      <c r="IET3624" s="1"/>
      <c r="IEU3624" s="1"/>
      <c r="IEV3624" s="1"/>
      <c r="IEW3624" s="1"/>
      <c r="IEX3624" s="1"/>
      <c r="IEY3624" s="1"/>
      <c r="IEZ3624" s="1"/>
      <c r="IFA3624" s="1"/>
      <c r="IFB3624" s="1"/>
      <c r="IFC3624" s="1"/>
      <c r="IFD3624" s="1"/>
      <c r="IFE3624" s="1"/>
      <c r="IFF3624" s="1"/>
      <c r="IFG3624" s="1"/>
      <c r="IFH3624" s="1"/>
      <c r="IFI3624" s="1"/>
      <c r="IFJ3624" s="1"/>
      <c r="IFK3624" s="1"/>
      <c r="IFL3624" s="1"/>
      <c r="IFM3624" s="1"/>
      <c r="IFN3624" s="1"/>
      <c r="IFO3624" s="1"/>
      <c r="IFP3624" s="1"/>
      <c r="IFQ3624" s="1"/>
      <c r="IFR3624" s="1"/>
      <c r="IFS3624" s="1"/>
      <c r="IFT3624" s="1"/>
      <c r="IFU3624" s="1"/>
      <c r="IFV3624" s="1"/>
      <c r="IFW3624" s="1"/>
      <c r="IFX3624" s="1"/>
      <c r="IFY3624" s="1"/>
      <c r="IFZ3624" s="1"/>
      <c r="IGA3624" s="1"/>
      <c r="IGB3624" s="1"/>
      <c r="IGC3624" s="1"/>
      <c r="IGD3624" s="1"/>
      <c r="IGE3624" s="1"/>
      <c r="IGF3624" s="1"/>
      <c r="IGG3624" s="1"/>
      <c r="IGH3624" s="1"/>
      <c r="IGI3624" s="1"/>
      <c r="IGJ3624" s="1"/>
      <c r="IGK3624" s="1"/>
      <c r="IGL3624" s="1"/>
      <c r="IGM3624" s="1"/>
      <c r="IGN3624" s="1"/>
      <c r="IGO3624" s="1"/>
      <c r="IGP3624" s="1"/>
      <c r="IGQ3624" s="1"/>
      <c r="IGR3624" s="1"/>
      <c r="IGS3624" s="1"/>
      <c r="IGT3624" s="1"/>
      <c r="IGU3624" s="1"/>
      <c r="IGV3624" s="1"/>
      <c r="IGW3624" s="1"/>
      <c r="IGX3624" s="1"/>
      <c r="IGY3624" s="1"/>
      <c r="IGZ3624" s="1"/>
      <c r="IHA3624" s="1"/>
      <c r="IHB3624" s="1"/>
      <c r="IHC3624" s="1"/>
      <c r="IHD3624" s="1"/>
      <c r="IHE3624" s="1"/>
      <c r="IHF3624" s="1"/>
      <c r="IHG3624" s="1"/>
      <c r="IHH3624" s="1"/>
      <c r="IHI3624" s="1"/>
      <c r="IHJ3624" s="1"/>
      <c r="IHK3624" s="1"/>
      <c r="IHL3624" s="1"/>
      <c r="IHM3624" s="1"/>
      <c r="IHN3624" s="1"/>
      <c r="IHO3624" s="1"/>
      <c r="IHP3624" s="1"/>
      <c r="IHQ3624" s="1"/>
      <c r="IHR3624" s="1"/>
      <c r="IHS3624" s="1"/>
      <c r="IHT3624" s="1"/>
      <c r="IHU3624" s="1"/>
      <c r="IHV3624" s="1"/>
      <c r="IHW3624" s="1"/>
      <c r="IHX3624" s="1"/>
      <c r="IHY3624" s="1"/>
      <c r="IHZ3624" s="1"/>
      <c r="IIA3624" s="1"/>
      <c r="IIB3624" s="1"/>
      <c r="IIC3624" s="1"/>
      <c r="IID3624" s="1"/>
      <c r="IIE3624" s="1"/>
      <c r="IIF3624" s="1"/>
      <c r="IIG3624" s="1"/>
      <c r="IIH3624" s="1"/>
      <c r="III3624" s="1"/>
      <c r="IIJ3624" s="1"/>
      <c r="IIK3624" s="1"/>
      <c r="IIL3624" s="1"/>
      <c r="IIM3624" s="1"/>
      <c r="IIN3624" s="1"/>
      <c r="IIO3624" s="1"/>
      <c r="IIP3624" s="1"/>
      <c r="IIQ3624" s="1"/>
      <c r="IIR3624" s="1"/>
      <c r="IIS3624" s="1"/>
      <c r="IIT3624" s="1"/>
      <c r="IIU3624" s="1"/>
      <c r="IIV3624" s="1"/>
      <c r="IIW3624" s="1"/>
      <c r="IIX3624" s="1"/>
      <c r="IIY3624" s="1"/>
      <c r="IIZ3624" s="1"/>
      <c r="IJA3624" s="1"/>
      <c r="IJB3624" s="1"/>
      <c r="IJC3624" s="1"/>
      <c r="IJD3624" s="1"/>
      <c r="IJE3624" s="1"/>
      <c r="IJF3624" s="1"/>
      <c r="IJG3624" s="1"/>
      <c r="IJH3624" s="1"/>
      <c r="IJI3624" s="1"/>
      <c r="IJJ3624" s="1"/>
      <c r="IJK3624" s="1"/>
      <c r="IJL3624" s="1"/>
      <c r="IJM3624" s="1"/>
      <c r="IJN3624" s="1"/>
      <c r="IJO3624" s="1"/>
      <c r="IJP3624" s="1"/>
      <c r="IJQ3624" s="1"/>
      <c r="IJR3624" s="1"/>
      <c r="IJS3624" s="1"/>
      <c r="IJT3624" s="1"/>
      <c r="IJU3624" s="1"/>
      <c r="IJV3624" s="1"/>
      <c r="IJW3624" s="1"/>
      <c r="IJX3624" s="1"/>
      <c r="IJY3624" s="1"/>
      <c r="IJZ3624" s="1"/>
      <c r="IKA3624" s="1"/>
      <c r="IKB3624" s="1"/>
      <c r="IKC3624" s="1"/>
      <c r="IKD3624" s="1"/>
      <c r="IKE3624" s="1"/>
      <c r="IKF3624" s="1"/>
      <c r="IKG3624" s="1"/>
      <c r="IKH3624" s="1"/>
      <c r="IKI3624" s="1"/>
      <c r="IKJ3624" s="1"/>
      <c r="IKK3624" s="1"/>
      <c r="IKL3624" s="1"/>
      <c r="IKM3624" s="1"/>
      <c r="IKN3624" s="1"/>
      <c r="IKO3624" s="1"/>
      <c r="IKP3624" s="1"/>
      <c r="IKQ3624" s="1"/>
      <c r="IKR3624" s="1"/>
      <c r="IKS3624" s="1"/>
      <c r="IKT3624" s="1"/>
      <c r="IKU3624" s="1"/>
      <c r="IKV3624" s="1"/>
      <c r="IKW3624" s="1"/>
      <c r="IKX3624" s="1"/>
      <c r="IKY3624" s="1"/>
      <c r="IKZ3624" s="1"/>
      <c r="ILA3624" s="1"/>
      <c r="ILB3624" s="1"/>
      <c r="ILC3624" s="1"/>
      <c r="ILD3624" s="1"/>
      <c r="ILE3624" s="1"/>
      <c r="ILF3624" s="1"/>
      <c r="ILG3624" s="1"/>
      <c r="ILH3624" s="1"/>
      <c r="ILI3624" s="1"/>
      <c r="ILJ3624" s="1"/>
      <c r="ILK3624" s="1"/>
      <c r="ILL3624" s="1"/>
      <c r="ILM3624" s="1"/>
      <c r="ILN3624" s="1"/>
      <c r="ILO3624" s="1"/>
      <c r="ILP3624" s="1"/>
      <c r="ILQ3624" s="1"/>
      <c r="ILR3624" s="1"/>
      <c r="ILS3624" s="1"/>
      <c r="ILT3624" s="1"/>
      <c r="ILU3624" s="1"/>
      <c r="ILV3624" s="1"/>
      <c r="ILW3624" s="1"/>
      <c r="ILX3624" s="1"/>
      <c r="ILY3624" s="1"/>
      <c r="ILZ3624" s="1"/>
      <c r="IMA3624" s="1"/>
      <c r="IMB3624" s="1"/>
      <c r="IMC3624" s="1"/>
      <c r="IMD3624" s="1"/>
      <c r="IME3624" s="1"/>
      <c r="IMF3624" s="1"/>
      <c r="IMG3624" s="1"/>
      <c r="IMH3624" s="1"/>
      <c r="IMI3624" s="1"/>
      <c r="IMJ3624" s="1"/>
      <c r="IMK3624" s="1"/>
      <c r="IML3624" s="1"/>
      <c r="IMM3624" s="1"/>
      <c r="IMN3624" s="1"/>
      <c r="IMO3624" s="1"/>
      <c r="IMP3624" s="1"/>
      <c r="IMQ3624" s="1"/>
      <c r="IMR3624" s="1"/>
      <c r="IMS3624" s="1"/>
      <c r="IMT3624" s="1"/>
      <c r="IMU3624" s="1"/>
      <c r="IMV3624" s="1"/>
      <c r="IMW3624" s="1"/>
      <c r="IMX3624" s="1"/>
      <c r="IMY3624" s="1"/>
      <c r="IMZ3624" s="1"/>
      <c r="INA3624" s="1"/>
      <c r="INB3624" s="1"/>
      <c r="INC3624" s="1"/>
      <c r="IND3624" s="1"/>
      <c r="INE3624" s="1"/>
      <c r="INF3624" s="1"/>
      <c r="ING3624" s="1"/>
      <c r="INH3624" s="1"/>
      <c r="INI3624" s="1"/>
      <c r="INJ3624" s="1"/>
      <c r="INK3624" s="1"/>
      <c r="INL3624" s="1"/>
      <c r="INM3624" s="1"/>
      <c r="INN3624" s="1"/>
      <c r="INO3624" s="1"/>
      <c r="INP3624" s="1"/>
      <c r="INQ3624" s="1"/>
      <c r="INR3624" s="1"/>
      <c r="INS3624" s="1"/>
      <c r="INT3624" s="1"/>
      <c r="INU3624" s="1"/>
      <c r="INV3624" s="1"/>
      <c r="INW3624" s="1"/>
      <c r="INX3624" s="1"/>
      <c r="INY3624" s="1"/>
      <c r="INZ3624" s="1"/>
      <c r="IOA3624" s="1"/>
      <c r="IOB3624" s="1"/>
      <c r="IOC3624" s="1"/>
      <c r="IOD3624" s="1"/>
      <c r="IOE3624" s="1"/>
      <c r="IOF3624" s="1"/>
      <c r="IOG3624" s="1"/>
      <c r="IOH3624" s="1"/>
      <c r="IOI3624" s="1"/>
      <c r="IOJ3624" s="1"/>
      <c r="IOK3624" s="1"/>
      <c r="IOL3624" s="1"/>
      <c r="IOM3624" s="1"/>
      <c r="ION3624" s="1"/>
      <c r="IOO3624" s="1"/>
      <c r="IOP3624" s="1"/>
      <c r="IOQ3624" s="1"/>
      <c r="IOR3624" s="1"/>
      <c r="IOS3624" s="1"/>
      <c r="IOT3624" s="1"/>
      <c r="IOU3624" s="1"/>
      <c r="IOV3624" s="1"/>
      <c r="IOW3624" s="1"/>
      <c r="IOX3624" s="1"/>
      <c r="IOY3624" s="1"/>
      <c r="IOZ3624" s="1"/>
      <c r="IPA3624" s="1"/>
      <c r="IPB3624" s="1"/>
      <c r="IPC3624" s="1"/>
      <c r="IPD3624" s="1"/>
      <c r="IPE3624" s="1"/>
      <c r="IPF3624" s="1"/>
      <c r="IPG3624" s="1"/>
      <c r="IPH3624" s="1"/>
      <c r="IPI3624" s="1"/>
      <c r="IPJ3624" s="1"/>
      <c r="IPK3624" s="1"/>
      <c r="IPL3624" s="1"/>
      <c r="IPM3624" s="1"/>
      <c r="IPN3624" s="1"/>
      <c r="IPO3624" s="1"/>
      <c r="IPP3624" s="1"/>
      <c r="IPQ3624" s="1"/>
      <c r="IPR3624" s="1"/>
      <c r="IPS3624" s="1"/>
      <c r="IPT3624" s="1"/>
      <c r="IPU3624" s="1"/>
      <c r="IPV3624" s="1"/>
      <c r="IPW3624" s="1"/>
      <c r="IPX3624" s="1"/>
      <c r="IPY3624" s="1"/>
      <c r="IPZ3624" s="1"/>
      <c r="IQA3624" s="1"/>
      <c r="IQB3624" s="1"/>
      <c r="IQC3624" s="1"/>
      <c r="IQD3624" s="1"/>
      <c r="IQE3624" s="1"/>
      <c r="IQF3624" s="1"/>
      <c r="IQG3624" s="1"/>
      <c r="IQH3624" s="1"/>
      <c r="IQI3624" s="1"/>
      <c r="IQJ3624" s="1"/>
      <c r="IQK3624" s="1"/>
      <c r="IQL3624" s="1"/>
      <c r="IQM3624" s="1"/>
      <c r="IQN3624" s="1"/>
      <c r="IQO3624" s="1"/>
      <c r="IQP3624" s="1"/>
      <c r="IQQ3624" s="1"/>
      <c r="IQR3624" s="1"/>
      <c r="IQS3624" s="1"/>
      <c r="IQT3624" s="1"/>
      <c r="IQU3624" s="1"/>
      <c r="IQV3624" s="1"/>
      <c r="IQW3624" s="1"/>
      <c r="IQX3624" s="1"/>
      <c r="IQY3624" s="1"/>
      <c r="IQZ3624" s="1"/>
      <c r="IRA3624" s="1"/>
      <c r="IRB3624" s="1"/>
      <c r="IRC3624" s="1"/>
      <c r="IRD3624" s="1"/>
      <c r="IRE3624" s="1"/>
      <c r="IRF3624" s="1"/>
      <c r="IRG3624" s="1"/>
      <c r="IRH3624" s="1"/>
      <c r="IRI3624" s="1"/>
      <c r="IRJ3624" s="1"/>
      <c r="IRK3624" s="1"/>
      <c r="IRL3624" s="1"/>
      <c r="IRM3624" s="1"/>
      <c r="IRN3624" s="1"/>
      <c r="IRO3624" s="1"/>
      <c r="IRP3624" s="1"/>
      <c r="IRQ3624" s="1"/>
      <c r="IRR3624" s="1"/>
      <c r="IRS3624" s="1"/>
      <c r="IRT3624" s="1"/>
      <c r="IRU3624" s="1"/>
      <c r="IRV3624" s="1"/>
      <c r="IRW3624" s="1"/>
      <c r="IRX3624" s="1"/>
      <c r="IRY3624" s="1"/>
      <c r="IRZ3624" s="1"/>
      <c r="ISA3624" s="1"/>
      <c r="ISB3624" s="1"/>
      <c r="ISC3624" s="1"/>
      <c r="ISD3624" s="1"/>
      <c r="ISE3624" s="1"/>
      <c r="ISF3624" s="1"/>
      <c r="ISG3624" s="1"/>
      <c r="ISH3624" s="1"/>
      <c r="ISI3624" s="1"/>
      <c r="ISJ3624" s="1"/>
      <c r="ISK3624" s="1"/>
      <c r="ISL3624" s="1"/>
      <c r="ISM3624" s="1"/>
      <c r="ISN3624" s="1"/>
      <c r="ISO3624" s="1"/>
      <c r="ISP3624" s="1"/>
      <c r="ISQ3624" s="1"/>
      <c r="ISR3624" s="1"/>
      <c r="ISS3624" s="1"/>
      <c r="IST3624" s="1"/>
      <c r="ISU3624" s="1"/>
      <c r="ISV3624" s="1"/>
      <c r="ISW3624" s="1"/>
      <c r="ISX3624" s="1"/>
      <c r="ISY3624" s="1"/>
      <c r="ISZ3624" s="1"/>
      <c r="ITA3624" s="1"/>
      <c r="ITB3624" s="1"/>
      <c r="ITC3624" s="1"/>
      <c r="ITD3624" s="1"/>
      <c r="ITE3624" s="1"/>
      <c r="ITF3624" s="1"/>
      <c r="ITG3624" s="1"/>
      <c r="ITH3624" s="1"/>
      <c r="ITI3624" s="1"/>
      <c r="ITJ3624" s="1"/>
      <c r="ITK3624" s="1"/>
      <c r="ITL3624" s="1"/>
      <c r="ITM3624" s="1"/>
      <c r="ITN3624" s="1"/>
      <c r="ITO3624" s="1"/>
      <c r="ITP3624" s="1"/>
      <c r="ITQ3624" s="1"/>
      <c r="ITR3624" s="1"/>
      <c r="ITS3624" s="1"/>
      <c r="ITT3624" s="1"/>
      <c r="ITU3624" s="1"/>
      <c r="ITV3624" s="1"/>
      <c r="ITW3624" s="1"/>
      <c r="ITX3624" s="1"/>
      <c r="ITY3624" s="1"/>
      <c r="ITZ3624" s="1"/>
      <c r="IUA3624" s="1"/>
      <c r="IUB3624" s="1"/>
      <c r="IUC3624" s="1"/>
      <c r="IUD3624" s="1"/>
      <c r="IUE3624" s="1"/>
      <c r="IUF3624" s="1"/>
      <c r="IUG3624" s="1"/>
      <c r="IUH3624" s="1"/>
      <c r="IUI3624" s="1"/>
      <c r="IUJ3624" s="1"/>
      <c r="IUK3624" s="1"/>
      <c r="IUL3624" s="1"/>
      <c r="IUM3624" s="1"/>
      <c r="IUN3624" s="1"/>
      <c r="IUO3624" s="1"/>
      <c r="IUP3624" s="1"/>
      <c r="IUQ3624" s="1"/>
      <c r="IUR3624" s="1"/>
      <c r="IUS3624" s="1"/>
      <c r="IUT3624" s="1"/>
      <c r="IUU3624" s="1"/>
      <c r="IUV3624" s="1"/>
      <c r="IUW3624" s="1"/>
      <c r="IUX3624" s="1"/>
      <c r="IUY3624" s="1"/>
      <c r="IUZ3624" s="1"/>
      <c r="IVA3624" s="1"/>
      <c r="IVB3624" s="1"/>
      <c r="IVC3624" s="1"/>
      <c r="IVD3624" s="1"/>
      <c r="IVE3624" s="1"/>
      <c r="IVF3624" s="1"/>
      <c r="IVG3624" s="1"/>
      <c r="IVH3624" s="1"/>
      <c r="IVI3624" s="1"/>
      <c r="IVJ3624" s="1"/>
      <c r="IVK3624" s="1"/>
      <c r="IVL3624" s="1"/>
      <c r="IVM3624" s="1"/>
      <c r="IVN3624" s="1"/>
      <c r="IVO3624" s="1"/>
      <c r="IVP3624" s="1"/>
      <c r="IVQ3624" s="1"/>
      <c r="IVR3624" s="1"/>
      <c r="IVS3624" s="1"/>
      <c r="IVT3624" s="1"/>
      <c r="IVU3624" s="1"/>
      <c r="IVV3624" s="1"/>
      <c r="IVW3624" s="1"/>
      <c r="IVX3624" s="1"/>
      <c r="IVY3624" s="1"/>
      <c r="IVZ3624" s="1"/>
      <c r="IWA3624" s="1"/>
      <c r="IWB3624" s="1"/>
      <c r="IWC3624" s="1"/>
      <c r="IWD3624" s="1"/>
      <c r="IWE3624" s="1"/>
      <c r="IWF3624" s="1"/>
      <c r="IWG3624" s="1"/>
      <c r="IWH3624" s="1"/>
      <c r="IWI3624" s="1"/>
      <c r="IWJ3624" s="1"/>
      <c r="IWK3624" s="1"/>
      <c r="IWL3624" s="1"/>
      <c r="IWM3624" s="1"/>
      <c r="IWN3624" s="1"/>
      <c r="IWO3624" s="1"/>
      <c r="IWP3624" s="1"/>
      <c r="IWQ3624" s="1"/>
      <c r="IWR3624" s="1"/>
      <c r="IWS3624" s="1"/>
      <c r="IWT3624" s="1"/>
      <c r="IWU3624" s="1"/>
      <c r="IWV3624" s="1"/>
      <c r="IWW3624" s="1"/>
      <c r="IWX3624" s="1"/>
      <c r="IWY3624" s="1"/>
      <c r="IWZ3624" s="1"/>
      <c r="IXA3624" s="1"/>
      <c r="IXB3624" s="1"/>
      <c r="IXC3624" s="1"/>
      <c r="IXD3624" s="1"/>
      <c r="IXE3624" s="1"/>
      <c r="IXF3624" s="1"/>
      <c r="IXG3624" s="1"/>
      <c r="IXH3624" s="1"/>
      <c r="IXI3624" s="1"/>
      <c r="IXJ3624" s="1"/>
      <c r="IXK3624" s="1"/>
      <c r="IXL3624" s="1"/>
      <c r="IXM3624" s="1"/>
      <c r="IXN3624" s="1"/>
      <c r="IXO3624" s="1"/>
      <c r="IXP3624" s="1"/>
      <c r="IXQ3624" s="1"/>
      <c r="IXR3624" s="1"/>
      <c r="IXS3624" s="1"/>
      <c r="IXT3624" s="1"/>
      <c r="IXU3624" s="1"/>
      <c r="IXV3624" s="1"/>
      <c r="IXW3624" s="1"/>
      <c r="IXX3624" s="1"/>
      <c r="IXY3624" s="1"/>
      <c r="IXZ3624" s="1"/>
      <c r="IYA3624" s="1"/>
      <c r="IYB3624" s="1"/>
      <c r="IYC3624" s="1"/>
      <c r="IYD3624" s="1"/>
      <c r="IYE3624" s="1"/>
      <c r="IYF3624" s="1"/>
      <c r="IYG3624" s="1"/>
      <c r="IYH3624" s="1"/>
      <c r="IYI3624" s="1"/>
      <c r="IYJ3624" s="1"/>
      <c r="IYK3624" s="1"/>
      <c r="IYL3624" s="1"/>
      <c r="IYM3624" s="1"/>
      <c r="IYN3624" s="1"/>
      <c r="IYO3624" s="1"/>
      <c r="IYP3624" s="1"/>
      <c r="IYQ3624" s="1"/>
      <c r="IYR3624" s="1"/>
      <c r="IYS3624" s="1"/>
      <c r="IYT3624" s="1"/>
      <c r="IYU3624" s="1"/>
      <c r="IYV3624" s="1"/>
      <c r="IYW3624" s="1"/>
      <c r="IYX3624" s="1"/>
      <c r="IYY3624" s="1"/>
      <c r="IYZ3624" s="1"/>
      <c r="IZA3624" s="1"/>
      <c r="IZB3624" s="1"/>
      <c r="IZC3624" s="1"/>
      <c r="IZD3624" s="1"/>
      <c r="IZE3624" s="1"/>
      <c r="IZF3624" s="1"/>
      <c r="IZG3624" s="1"/>
      <c r="IZH3624" s="1"/>
      <c r="IZI3624" s="1"/>
      <c r="IZJ3624" s="1"/>
      <c r="IZK3624" s="1"/>
      <c r="IZL3624" s="1"/>
      <c r="IZM3624" s="1"/>
      <c r="IZN3624" s="1"/>
      <c r="IZO3624" s="1"/>
      <c r="IZP3624" s="1"/>
      <c r="IZQ3624" s="1"/>
      <c r="IZR3624" s="1"/>
      <c r="IZS3624" s="1"/>
      <c r="IZT3624" s="1"/>
      <c r="IZU3624" s="1"/>
      <c r="IZV3624" s="1"/>
      <c r="IZW3624" s="1"/>
      <c r="IZX3624" s="1"/>
      <c r="IZY3624" s="1"/>
      <c r="IZZ3624" s="1"/>
      <c r="JAA3624" s="1"/>
      <c r="JAB3624" s="1"/>
      <c r="JAC3624" s="1"/>
      <c r="JAD3624" s="1"/>
      <c r="JAE3624" s="1"/>
      <c r="JAF3624" s="1"/>
      <c r="JAG3624" s="1"/>
      <c r="JAH3624" s="1"/>
      <c r="JAI3624" s="1"/>
      <c r="JAJ3624" s="1"/>
      <c r="JAK3624" s="1"/>
      <c r="JAL3624" s="1"/>
      <c r="JAM3624" s="1"/>
      <c r="JAN3624" s="1"/>
      <c r="JAO3624" s="1"/>
      <c r="JAP3624" s="1"/>
      <c r="JAQ3624" s="1"/>
      <c r="JAR3624" s="1"/>
      <c r="JAS3624" s="1"/>
      <c r="JAT3624" s="1"/>
      <c r="JAU3624" s="1"/>
      <c r="JAV3624" s="1"/>
      <c r="JAW3624" s="1"/>
      <c r="JAX3624" s="1"/>
      <c r="JAY3624" s="1"/>
      <c r="JAZ3624" s="1"/>
      <c r="JBA3624" s="1"/>
      <c r="JBB3624" s="1"/>
      <c r="JBC3624" s="1"/>
      <c r="JBD3624" s="1"/>
      <c r="JBE3624" s="1"/>
      <c r="JBF3624" s="1"/>
      <c r="JBG3624" s="1"/>
      <c r="JBH3624" s="1"/>
      <c r="JBI3624" s="1"/>
      <c r="JBJ3624" s="1"/>
      <c r="JBK3624" s="1"/>
      <c r="JBL3624" s="1"/>
      <c r="JBM3624" s="1"/>
      <c r="JBN3624" s="1"/>
      <c r="JBO3624" s="1"/>
      <c r="JBP3624" s="1"/>
      <c r="JBQ3624" s="1"/>
      <c r="JBR3624" s="1"/>
      <c r="JBS3624" s="1"/>
      <c r="JBT3624" s="1"/>
      <c r="JBU3624" s="1"/>
      <c r="JBV3624" s="1"/>
      <c r="JBW3624" s="1"/>
      <c r="JBX3624" s="1"/>
      <c r="JBY3624" s="1"/>
      <c r="JBZ3624" s="1"/>
      <c r="JCA3624" s="1"/>
      <c r="JCB3624" s="1"/>
      <c r="JCC3624" s="1"/>
      <c r="JCD3624" s="1"/>
      <c r="JCE3624" s="1"/>
      <c r="JCF3624" s="1"/>
      <c r="JCG3624" s="1"/>
      <c r="JCH3624" s="1"/>
      <c r="JCI3624" s="1"/>
      <c r="JCJ3624" s="1"/>
      <c r="JCK3624" s="1"/>
      <c r="JCL3624" s="1"/>
      <c r="JCM3624" s="1"/>
      <c r="JCN3624" s="1"/>
      <c r="JCO3624" s="1"/>
      <c r="JCP3624" s="1"/>
      <c r="JCQ3624" s="1"/>
      <c r="JCR3624" s="1"/>
      <c r="JCS3624" s="1"/>
      <c r="JCT3624" s="1"/>
      <c r="JCU3624" s="1"/>
      <c r="JCV3624" s="1"/>
      <c r="JCW3624" s="1"/>
      <c r="JCX3624" s="1"/>
      <c r="JCY3624" s="1"/>
      <c r="JCZ3624" s="1"/>
      <c r="JDA3624" s="1"/>
      <c r="JDB3624" s="1"/>
      <c r="JDC3624" s="1"/>
      <c r="JDD3624" s="1"/>
      <c r="JDE3624" s="1"/>
      <c r="JDF3624" s="1"/>
      <c r="JDG3624" s="1"/>
      <c r="JDH3624" s="1"/>
      <c r="JDI3624" s="1"/>
      <c r="JDJ3624" s="1"/>
      <c r="JDK3624" s="1"/>
      <c r="JDL3624" s="1"/>
      <c r="JDM3624" s="1"/>
      <c r="JDN3624" s="1"/>
      <c r="JDO3624" s="1"/>
      <c r="JDP3624" s="1"/>
      <c r="JDQ3624" s="1"/>
      <c r="JDR3624" s="1"/>
      <c r="JDS3624" s="1"/>
      <c r="JDT3624" s="1"/>
      <c r="JDU3624" s="1"/>
      <c r="JDV3624" s="1"/>
      <c r="JDW3624" s="1"/>
      <c r="JDX3624" s="1"/>
      <c r="JDY3624" s="1"/>
      <c r="JDZ3624" s="1"/>
      <c r="JEA3624" s="1"/>
      <c r="JEB3624" s="1"/>
      <c r="JEC3624" s="1"/>
      <c r="JED3624" s="1"/>
      <c r="JEE3624" s="1"/>
      <c r="JEF3624" s="1"/>
      <c r="JEG3624" s="1"/>
      <c r="JEH3624" s="1"/>
      <c r="JEI3624" s="1"/>
      <c r="JEJ3624" s="1"/>
      <c r="JEK3624" s="1"/>
      <c r="JEL3624" s="1"/>
      <c r="JEM3624" s="1"/>
      <c r="JEN3624" s="1"/>
      <c r="JEO3624" s="1"/>
      <c r="JEP3624" s="1"/>
      <c r="JEQ3624" s="1"/>
      <c r="JER3624" s="1"/>
      <c r="JES3624" s="1"/>
      <c r="JET3624" s="1"/>
      <c r="JEU3624" s="1"/>
      <c r="JEV3624" s="1"/>
      <c r="JEW3624" s="1"/>
      <c r="JEX3624" s="1"/>
      <c r="JEY3624" s="1"/>
      <c r="JEZ3624" s="1"/>
      <c r="JFA3624" s="1"/>
      <c r="JFB3624" s="1"/>
      <c r="JFC3624" s="1"/>
      <c r="JFD3624" s="1"/>
      <c r="JFE3624" s="1"/>
      <c r="JFF3624" s="1"/>
      <c r="JFG3624" s="1"/>
      <c r="JFH3624" s="1"/>
      <c r="JFI3624" s="1"/>
      <c r="JFJ3624" s="1"/>
      <c r="JFK3624" s="1"/>
      <c r="JFL3624" s="1"/>
      <c r="JFM3624" s="1"/>
      <c r="JFN3624" s="1"/>
      <c r="JFO3624" s="1"/>
      <c r="JFP3624" s="1"/>
      <c r="JFQ3624" s="1"/>
      <c r="JFR3624" s="1"/>
      <c r="JFS3624" s="1"/>
      <c r="JFT3624" s="1"/>
      <c r="JFU3624" s="1"/>
      <c r="JFV3624" s="1"/>
      <c r="JFW3624" s="1"/>
      <c r="JFX3624" s="1"/>
      <c r="JFY3624" s="1"/>
      <c r="JFZ3624" s="1"/>
      <c r="JGA3624" s="1"/>
      <c r="JGB3624" s="1"/>
      <c r="JGC3624" s="1"/>
      <c r="JGD3624" s="1"/>
      <c r="JGE3624" s="1"/>
      <c r="JGF3624" s="1"/>
      <c r="JGG3624" s="1"/>
      <c r="JGH3624" s="1"/>
      <c r="JGI3624" s="1"/>
      <c r="JGJ3624" s="1"/>
      <c r="JGK3624" s="1"/>
      <c r="JGL3624" s="1"/>
      <c r="JGM3624" s="1"/>
      <c r="JGN3624" s="1"/>
      <c r="JGO3624" s="1"/>
      <c r="JGP3624" s="1"/>
      <c r="JGQ3624" s="1"/>
      <c r="JGR3624" s="1"/>
      <c r="JGS3624" s="1"/>
      <c r="JGT3624" s="1"/>
      <c r="JGU3624" s="1"/>
      <c r="JGV3624" s="1"/>
      <c r="JGW3624" s="1"/>
      <c r="JGX3624" s="1"/>
      <c r="JGY3624" s="1"/>
      <c r="JGZ3624" s="1"/>
      <c r="JHA3624" s="1"/>
      <c r="JHB3624" s="1"/>
      <c r="JHC3624" s="1"/>
      <c r="JHD3624" s="1"/>
      <c r="JHE3624" s="1"/>
      <c r="JHF3624" s="1"/>
      <c r="JHG3624" s="1"/>
      <c r="JHH3624" s="1"/>
      <c r="JHI3624" s="1"/>
      <c r="JHJ3624" s="1"/>
      <c r="JHK3624" s="1"/>
      <c r="JHL3624" s="1"/>
      <c r="JHM3624" s="1"/>
      <c r="JHN3624" s="1"/>
      <c r="JHO3624" s="1"/>
      <c r="JHP3624" s="1"/>
      <c r="JHQ3624" s="1"/>
      <c r="JHR3624" s="1"/>
      <c r="JHS3624" s="1"/>
      <c r="JHT3624" s="1"/>
      <c r="JHU3624" s="1"/>
      <c r="JHV3624" s="1"/>
      <c r="JHW3624" s="1"/>
      <c r="JHX3624" s="1"/>
      <c r="JHY3624" s="1"/>
      <c r="JHZ3624" s="1"/>
      <c r="JIA3624" s="1"/>
      <c r="JIB3624" s="1"/>
      <c r="JIC3624" s="1"/>
      <c r="JID3624" s="1"/>
      <c r="JIE3624" s="1"/>
      <c r="JIF3624" s="1"/>
      <c r="JIG3624" s="1"/>
      <c r="JIH3624" s="1"/>
      <c r="JII3624" s="1"/>
      <c r="JIJ3624" s="1"/>
      <c r="JIK3624" s="1"/>
      <c r="JIL3624" s="1"/>
      <c r="JIM3624" s="1"/>
      <c r="JIN3624" s="1"/>
      <c r="JIO3624" s="1"/>
      <c r="JIP3624" s="1"/>
      <c r="JIQ3624" s="1"/>
      <c r="JIR3624" s="1"/>
      <c r="JIS3624" s="1"/>
      <c r="JIT3624" s="1"/>
      <c r="JIU3624" s="1"/>
      <c r="JIV3624" s="1"/>
      <c r="JIW3624" s="1"/>
      <c r="JIX3624" s="1"/>
      <c r="JIY3624" s="1"/>
      <c r="JIZ3624" s="1"/>
      <c r="JJA3624" s="1"/>
      <c r="JJB3624" s="1"/>
      <c r="JJC3624" s="1"/>
      <c r="JJD3624" s="1"/>
      <c r="JJE3624" s="1"/>
      <c r="JJF3624" s="1"/>
      <c r="JJG3624" s="1"/>
      <c r="JJH3624" s="1"/>
      <c r="JJI3624" s="1"/>
      <c r="JJJ3624" s="1"/>
      <c r="JJK3624" s="1"/>
      <c r="JJL3624" s="1"/>
      <c r="JJM3624" s="1"/>
      <c r="JJN3624" s="1"/>
      <c r="JJO3624" s="1"/>
      <c r="JJP3624" s="1"/>
      <c r="JJQ3624" s="1"/>
      <c r="JJR3624" s="1"/>
      <c r="JJS3624" s="1"/>
      <c r="JJT3624" s="1"/>
      <c r="JJU3624" s="1"/>
      <c r="JJV3624" s="1"/>
      <c r="JJW3624" s="1"/>
      <c r="JJX3624" s="1"/>
      <c r="JJY3624" s="1"/>
      <c r="JJZ3624" s="1"/>
      <c r="JKA3624" s="1"/>
      <c r="JKB3624" s="1"/>
      <c r="JKC3624" s="1"/>
      <c r="JKD3624" s="1"/>
      <c r="JKE3624" s="1"/>
      <c r="JKF3624" s="1"/>
      <c r="JKG3624" s="1"/>
      <c r="JKH3624" s="1"/>
      <c r="JKI3624" s="1"/>
      <c r="JKJ3624" s="1"/>
      <c r="JKK3624" s="1"/>
      <c r="JKL3624" s="1"/>
      <c r="JKM3624" s="1"/>
      <c r="JKN3624" s="1"/>
      <c r="JKO3624" s="1"/>
      <c r="JKP3624" s="1"/>
      <c r="JKQ3624" s="1"/>
      <c r="JKR3624" s="1"/>
      <c r="JKS3624" s="1"/>
      <c r="JKT3624" s="1"/>
      <c r="JKU3624" s="1"/>
      <c r="JKV3624" s="1"/>
      <c r="JKW3624" s="1"/>
      <c r="JKX3624" s="1"/>
      <c r="JKY3624" s="1"/>
      <c r="JKZ3624" s="1"/>
      <c r="JLA3624" s="1"/>
      <c r="JLB3624" s="1"/>
      <c r="JLC3624" s="1"/>
      <c r="JLD3624" s="1"/>
      <c r="JLE3624" s="1"/>
      <c r="JLF3624" s="1"/>
      <c r="JLG3624" s="1"/>
      <c r="JLH3624" s="1"/>
      <c r="JLI3624" s="1"/>
      <c r="JLJ3624" s="1"/>
      <c r="JLK3624" s="1"/>
      <c r="JLL3624" s="1"/>
      <c r="JLM3624" s="1"/>
      <c r="JLN3624" s="1"/>
      <c r="JLO3624" s="1"/>
      <c r="JLP3624" s="1"/>
      <c r="JLQ3624" s="1"/>
      <c r="JLR3624" s="1"/>
      <c r="JLS3624" s="1"/>
      <c r="JLT3624" s="1"/>
      <c r="JLU3624" s="1"/>
      <c r="JLV3624" s="1"/>
      <c r="JLW3624" s="1"/>
      <c r="JLX3624" s="1"/>
      <c r="JLY3624" s="1"/>
      <c r="JLZ3624" s="1"/>
      <c r="JMA3624" s="1"/>
      <c r="JMB3624" s="1"/>
      <c r="JMC3624" s="1"/>
      <c r="JMD3624" s="1"/>
      <c r="JME3624" s="1"/>
      <c r="JMF3624" s="1"/>
      <c r="JMG3624" s="1"/>
      <c r="JMH3624" s="1"/>
      <c r="JMI3624" s="1"/>
      <c r="JMJ3624" s="1"/>
      <c r="JMK3624" s="1"/>
      <c r="JML3624" s="1"/>
      <c r="JMM3624" s="1"/>
      <c r="JMN3624" s="1"/>
      <c r="JMO3624" s="1"/>
      <c r="JMP3624" s="1"/>
      <c r="JMQ3624" s="1"/>
      <c r="JMR3624" s="1"/>
      <c r="JMS3624" s="1"/>
      <c r="JMT3624" s="1"/>
      <c r="JMU3624" s="1"/>
      <c r="JMV3624" s="1"/>
      <c r="JMW3624" s="1"/>
      <c r="JMX3624" s="1"/>
      <c r="JMY3624" s="1"/>
      <c r="JMZ3624" s="1"/>
      <c r="JNA3624" s="1"/>
      <c r="JNB3624" s="1"/>
      <c r="JNC3624" s="1"/>
      <c r="JND3624" s="1"/>
      <c r="JNE3624" s="1"/>
      <c r="JNF3624" s="1"/>
      <c r="JNG3624" s="1"/>
      <c r="JNH3624" s="1"/>
      <c r="JNI3624" s="1"/>
      <c r="JNJ3624" s="1"/>
      <c r="JNK3624" s="1"/>
      <c r="JNL3624" s="1"/>
      <c r="JNM3624" s="1"/>
      <c r="JNN3624" s="1"/>
      <c r="JNO3624" s="1"/>
      <c r="JNP3624" s="1"/>
      <c r="JNQ3624" s="1"/>
      <c r="JNR3624" s="1"/>
      <c r="JNS3624" s="1"/>
      <c r="JNT3624" s="1"/>
      <c r="JNU3624" s="1"/>
      <c r="JNV3624" s="1"/>
      <c r="JNW3624" s="1"/>
      <c r="JNX3624" s="1"/>
      <c r="JNY3624" s="1"/>
      <c r="JNZ3624" s="1"/>
      <c r="JOA3624" s="1"/>
      <c r="JOB3624" s="1"/>
      <c r="JOC3624" s="1"/>
      <c r="JOD3624" s="1"/>
      <c r="JOE3624" s="1"/>
      <c r="JOF3624" s="1"/>
      <c r="JOG3624" s="1"/>
      <c r="JOH3624" s="1"/>
      <c r="JOI3624" s="1"/>
      <c r="JOJ3624" s="1"/>
      <c r="JOK3624" s="1"/>
      <c r="JOL3624" s="1"/>
      <c r="JOM3624" s="1"/>
      <c r="JON3624" s="1"/>
      <c r="JOO3624" s="1"/>
      <c r="JOP3624" s="1"/>
      <c r="JOQ3624" s="1"/>
      <c r="JOR3624" s="1"/>
      <c r="JOS3624" s="1"/>
      <c r="JOT3624" s="1"/>
      <c r="JOU3624" s="1"/>
      <c r="JOV3624" s="1"/>
      <c r="JOW3624" s="1"/>
      <c r="JOX3624" s="1"/>
      <c r="JOY3624" s="1"/>
      <c r="JOZ3624" s="1"/>
      <c r="JPA3624" s="1"/>
      <c r="JPB3624" s="1"/>
      <c r="JPC3624" s="1"/>
      <c r="JPD3624" s="1"/>
      <c r="JPE3624" s="1"/>
      <c r="JPF3624" s="1"/>
      <c r="JPG3624" s="1"/>
      <c r="JPH3624" s="1"/>
      <c r="JPI3624" s="1"/>
      <c r="JPJ3624" s="1"/>
      <c r="JPK3624" s="1"/>
      <c r="JPL3624" s="1"/>
      <c r="JPM3624" s="1"/>
      <c r="JPN3624" s="1"/>
      <c r="JPO3624" s="1"/>
      <c r="JPP3624" s="1"/>
      <c r="JPQ3624" s="1"/>
      <c r="JPR3624" s="1"/>
      <c r="JPS3624" s="1"/>
      <c r="JPT3624" s="1"/>
      <c r="JPU3624" s="1"/>
      <c r="JPV3624" s="1"/>
      <c r="JPW3624" s="1"/>
      <c r="JPX3624" s="1"/>
      <c r="JPY3624" s="1"/>
      <c r="JPZ3624" s="1"/>
      <c r="JQA3624" s="1"/>
      <c r="JQB3624" s="1"/>
      <c r="JQC3624" s="1"/>
      <c r="JQD3624" s="1"/>
      <c r="JQE3624" s="1"/>
      <c r="JQF3624" s="1"/>
      <c r="JQG3624" s="1"/>
      <c r="JQH3624" s="1"/>
      <c r="JQI3624" s="1"/>
      <c r="JQJ3624" s="1"/>
      <c r="JQK3624" s="1"/>
      <c r="JQL3624" s="1"/>
      <c r="JQM3624" s="1"/>
      <c r="JQN3624" s="1"/>
      <c r="JQO3624" s="1"/>
      <c r="JQP3624" s="1"/>
      <c r="JQQ3624" s="1"/>
      <c r="JQR3624" s="1"/>
      <c r="JQS3624" s="1"/>
      <c r="JQT3624" s="1"/>
      <c r="JQU3624" s="1"/>
      <c r="JQV3624" s="1"/>
      <c r="JQW3624" s="1"/>
      <c r="JQX3624" s="1"/>
      <c r="JQY3624" s="1"/>
      <c r="JQZ3624" s="1"/>
      <c r="JRA3624" s="1"/>
      <c r="JRB3624" s="1"/>
      <c r="JRC3624" s="1"/>
      <c r="JRD3624" s="1"/>
      <c r="JRE3624" s="1"/>
      <c r="JRF3624" s="1"/>
      <c r="JRG3624" s="1"/>
      <c r="JRH3624" s="1"/>
      <c r="JRI3624" s="1"/>
      <c r="JRJ3624" s="1"/>
      <c r="JRK3624" s="1"/>
      <c r="JRL3624" s="1"/>
      <c r="JRM3624" s="1"/>
      <c r="JRN3624" s="1"/>
      <c r="JRO3624" s="1"/>
      <c r="JRP3624" s="1"/>
      <c r="JRQ3624" s="1"/>
      <c r="JRR3624" s="1"/>
      <c r="JRS3624" s="1"/>
      <c r="JRT3624" s="1"/>
      <c r="JRU3624" s="1"/>
      <c r="JRV3624" s="1"/>
      <c r="JRW3624" s="1"/>
      <c r="JRX3624" s="1"/>
      <c r="JRY3624" s="1"/>
      <c r="JRZ3624" s="1"/>
      <c r="JSA3624" s="1"/>
      <c r="JSB3624" s="1"/>
      <c r="JSC3624" s="1"/>
      <c r="JSD3624" s="1"/>
      <c r="JSE3624" s="1"/>
      <c r="JSF3624" s="1"/>
      <c r="JSG3624" s="1"/>
      <c r="JSH3624" s="1"/>
      <c r="JSI3624" s="1"/>
      <c r="JSJ3624" s="1"/>
      <c r="JSK3624" s="1"/>
      <c r="JSL3624" s="1"/>
      <c r="JSM3624" s="1"/>
      <c r="JSN3624" s="1"/>
      <c r="JSO3624" s="1"/>
      <c r="JSP3624" s="1"/>
      <c r="JSQ3624" s="1"/>
      <c r="JSR3624" s="1"/>
      <c r="JSS3624" s="1"/>
      <c r="JST3624" s="1"/>
      <c r="JSU3624" s="1"/>
      <c r="JSV3624" s="1"/>
      <c r="JSW3624" s="1"/>
      <c r="JSX3624" s="1"/>
      <c r="JSY3624" s="1"/>
      <c r="JSZ3624" s="1"/>
      <c r="JTA3624" s="1"/>
      <c r="JTB3624" s="1"/>
      <c r="JTC3624" s="1"/>
      <c r="JTD3624" s="1"/>
      <c r="JTE3624" s="1"/>
      <c r="JTF3624" s="1"/>
      <c r="JTG3624" s="1"/>
      <c r="JTH3624" s="1"/>
      <c r="JTI3624" s="1"/>
      <c r="JTJ3624" s="1"/>
      <c r="JTK3624" s="1"/>
      <c r="JTL3624" s="1"/>
      <c r="JTM3624" s="1"/>
      <c r="JTN3624" s="1"/>
      <c r="JTO3624" s="1"/>
      <c r="JTP3624" s="1"/>
      <c r="JTQ3624" s="1"/>
      <c r="JTR3624" s="1"/>
      <c r="JTS3624" s="1"/>
      <c r="JTT3624" s="1"/>
      <c r="JTU3624" s="1"/>
      <c r="JTV3624" s="1"/>
      <c r="JTW3624" s="1"/>
      <c r="JTX3624" s="1"/>
      <c r="JTY3624" s="1"/>
      <c r="JTZ3624" s="1"/>
      <c r="JUA3624" s="1"/>
      <c r="JUB3624" s="1"/>
      <c r="JUC3624" s="1"/>
      <c r="JUD3624" s="1"/>
      <c r="JUE3624" s="1"/>
      <c r="JUF3624" s="1"/>
      <c r="JUG3624" s="1"/>
      <c r="JUH3624" s="1"/>
      <c r="JUI3624" s="1"/>
      <c r="JUJ3624" s="1"/>
      <c r="JUK3624" s="1"/>
      <c r="JUL3624" s="1"/>
      <c r="JUM3624" s="1"/>
      <c r="JUN3624" s="1"/>
      <c r="JUO3624" s="1"/>
      <c r="JUP3624" s="1"/>
      <c r="JUQ3624" s="1"/>
      <c r="JUR3624" s="1"/>
      <c r="JUS3624" s="1"/>
      <c r="JUT3624" s="1"/>
      <c r="JUU3624" s="1"/>
      <c r="JUV3624" s="1"/>
      <c r="JUW3624" s="1"/>
      <c r="JUX3624" s="1"/>
      <c r="JUY3624" s="1"/>
      <c r="JUZ3624" s="1"/>
      <c r="JVA3624" s="1"/>
      <c r="JVB3624" s="1"/>
      <c r="JVC3624" s="1"/>
      <c r="JVD3624" s="1"/>
      <c r="JVE3624" s="1"/>
      <c r="JVF3624" s="1"/>
      <c r="JVG3624" s="1"/>
      <c r="JVH3624" s="1"/>
      <c r="JVI3624" s="1"/>
      <c r="JVJ3624" s="1"/>
      <c r="JVK3624" s="1"/>
      <c r="JVL3624" s="1"/>
      <c r="JVM3624" s="1"/>
      <c r="JVN3624" s="1"/>
      <c r="JVO3624" s="1"/>
      <c r="JVP3624" s="1"/>
      <c r="JVQ3624" s="1"/>
      <c r="JVR3624" s="1"/>
      <c r="JVS3624" s="1"/>
      <c r="JVT3624" s="1"/>
      <c r="JVU3624" s="1"/>
      <c r="JVV3624" s="1"/>
      <c r="JVW3624" s="1"/>
      <c r="JVX3624" s="1"/>
      <c r="JVY3624" s="1"/>
      <c r="JVZ3624" s="1"/>
      <c r="JWA3624" s="1"/>
      <c r="JWB3624" s="1"/>
      <c r="JWC3624" s="1"/>
      <c r="JWD3624" s="1"/>
      <c r="JWE3624" s="1"/>
      <c r="JWF3624" s="1"/>
      <c r="JWG3624" s="1"/>
      <c r="JWH3624" s="1"/>
      <c r="JWI3624" s="1"/>
      <c r="JWJ3624" s="1"/>
      <c r="JWK3624" s="1"/>
      <c r="JWL3624" s="1"/>
      <c r="JWM3624" s="1"/>
      <c r="JWN3624" s="1"/>
      <c r="JWO3624" s="1"/>
      <c r="JWP3624" s="1"/>
      <c r="JWQ3624" s="1"/>
      <c r="JWR3624" s="1"/>
      <c r="JWS3624" s="1"/>
      <c r="JWT3624" s="1"/>
      <c r="JWU3624" s="1"/>
      <c r="JWV3624" s="1"/>
      <c r="JWW3624" s="1"/>
      <c r="JWX3624" s="1"/>
      <c r="JWY3624" s="1"/>
      <c r="JWZ3624" s="1"/>
      <c r="JXA3624" s="1"/>
      <c r="JXB3624" s="1"/>
      <c r="JXC3624" s="1"/>
      <c r="JXD3624" s="1"/>
      <c r="JXE3624" s="1"/>
      <c r="JXF3624" s="1"/>
      <c r="JXG3624" s="1"/>
      <c r="JXH3624" s="1"/>
      <c r="JXI3624" s="1"/>
      <c r="JXJ3624" s="1"/>
      <c r="JXK3624" s="1"/>
      <c r="JXL3624" s="1"/>
      <c r="JXM3624" s="1"/>
      <c r="JXN3624" s="1"/>
      <c r="JXO3624" s="1"/>
      <c r="JXP3624" s="1"/>
      <c r="JXQ3624" s="1"/>
      <c r="JXR3624" s="1"/>
      <c r="JXS3624" s="1"/>
      <c r="JXT3624" s="1"/>
      <c r="JXU3624" s="1"/>
      <c r="JXV3624" s="1"/>
      <c r="JXW3624" s="1"/>
      <c r="JXX3624" s="1"/>
      <c r="JXY3624" s="1"/>
      <c r="JXZ3624" s="1"/>
      <c r="JYA3624" s="1"/>
      <c r="JYB3624" s="1"/>
      <c r="JYC3624" s="1"/>
      <c r="JYD3624" s="1"/>
      <c r="JYE3624" s="1"/>
      <c r="JYF3624" s="1"/>
      <c r="JYG3624" s="1"/>
      <c r="JYH3624" s="1"/>
      <c r="JYI3624" s="1"/>
      <c r="JYJ3624" s="1"/>
      <c r="JYK3624" s="1"/>
      <c r="JYL3624" s="1"/>
      <c r="JYM3624" s="1"/>
      <c r="JYN3624" s="1"/>
      <c r="JYO3624" s="1"/>
      <c r="JYP3624" s="1"/>
      <c r="JYQ3624" s="1"/>
      <c r="JYR3624" s="1"/>
      <c r="JYS3624" s="1"/>
      <c r="JYT3624" s="1"/>
      <c r="JYU3624" s="1"/>
      <c r="JYV3624" s="1"/>
      <c r="JYW3624" s="1"/>
      <c r="JYX3624" s="1"/>
      <c r="JYY3624" s="1"/>
      <c r="JYZ3624" s="1"/>
      <c r="JZA3624" s="1"/>
      <c r="JZB3624" s="1"/>
      <c r="JZC3624" s="1"/>
      <c r="JZD3624" s="1"/>
      <c r="JZE3624" s="1"/>
      <c r="JZF3624" s="1"/>
      <c r="JZG3624" s="1"/>
      <c r="JZH3624" s="1"/>
      <c r="JZI3624" s="1"/>
      <c r="JZJ3624" s="1"/>
      <c r="JZK3624" s="1"/>
      <c r="JZL3624" s="1"/>
      <c r="JZM3624" s="1"/>
      <c r="JZN3624" s="1"/>
      <c r="JZO3624" s="1"/>
      <c r="JZP3624" s="1"/>
      <c r="JZQ3624" s="1"/>
      <c r="JZR3624" s="1"/>
      <c r="JZS3624" s="1"/>
      <c r="JZT3624" s="1"/>
      <c r="JZU3624" s="1"/>
      <c r="JZV3624" s="1"/>
      <c r="JZW3624" s="1"/>
      <c r="JZX3624" s="1"/>
      <c r="JZY3624" s="1"/>
      <c r="JZZ3624" s="1"/>
      <c r="KAA3624" s="1"/>
      <c r="KAB3624" s="1"/>
      <c r="KAC3624" s="1"/>
      <c r="KAD3624" s="1"/>
      <c r="KAE3624" s="1"/>
      <c r="KAF3624" s="1"/>
      <c r="KAG3624" s="1"/>
      <c r="KAH3624" s="1"/>
      <c r="KAI3624" s="1"/>
      <c r="KAJ3624" s="1"/>
      <c r="KAK3624" s="1"/>
      <c r="KAL3624" s="1"/>
      <c r="KAM3624" s="1"/>
      <c r="KAN3624" s="1"/>
      <c r="KAO3624" s="1"/>
      <c r="KAP3624" s="1"/>
      <c r="KAQ3624" s="1"/>
      <c r="KAR3624" s="1"/>
      <c r="KAS3624" s="1"/>
      <c r="KAT3624" s="1"/>
      <c r="KAU3624" s="1"/>
      <c r="KAV3624" s="1"/>
      <c r="KAW3624" s="1"/>
      <c r="KAX3624" s="1"/>
      <c r="KAY3624" s="1"/>
      <c r="KAZ3624" s="1"/>
      <c r="KBA3624" s="1"/>
      <c r="KBB3624" s="1"/>
      <c r="KBC3624" s="1"/>
      <c r="KBD3624" s="1"/>
      <c r="KBE3624" s="1"/>
      <c r="KBF3624" s="1"/>
      <c r="KBG3624" s="1"/>
      <c r="KBH3624" s="1"/>
      <c r="KBI3624" s="1"/>
      <c r="KBJ3624" s="1"/>
      <c r="KBK3624" s="1"/>
      <c r="KBL3624" s="1"/>
      <c r="KBM3624" s="1"/>
      <c r="KBN3624" s="1"/>
      <c r="KBO3624" s="1"/>
      <c r="KBP3624" s="1"/>
      <c r="KBQ3624" s="1"/>
      <c r="KBR3624" s="1"/>
      <c r="KBS3624" s="1"/>
      <c r="KBT3624" s="1"/>
      <c r="KBU3624" s="1"/>
      <c r="KBV3624" s="1"/>
      <c r="KBW3624" s="1"/>
      <c r="KBX3624" s="1"/>
      <c r="KBY3624" s="1"/>
      <c r="KBZ3624" s="1"/>
      <c r="KCA3624" s="1"/>
      <c r="KCB3624" s="1"/>
      <c r="KCC3624" s="1"/>
      <c r="KCD3624" s="1"/>
      <c r="KCE3624" s="1"/>
      <c r="KCF3624" s="1"/>
      <c r="KCG3624" s="1"/>
      <c r="KCH3624" s="1"/>
      <c r="KCI3624" s="1"/>
      <c r="KCJ3624" s="1"/>
      <c r="KCK3624" s="1"/>
      <c r="KCL3624" s="1"/>
      <c r="KCM3624" s="1"/>
      <c r="KCN3624" s="1"/>
      <c r="KCO3624" s="1"/>
      <c r="KCP3624" s="1"/>
      <c r="KCQ3624" s="1"/>
      <c r="KCR3624" s="1"/>
      <c r="KCS3624" s="1"/>
      <c r="KCT3624" s="1"/>
      <c r="KCU3624" s="1"/>
      <c r="KCV3624" s="1"/>
      <c r="KCW3624" s="1"/>
      <c r="KCX3624" s="1"/>
      <c r="KCY3624" s="1"/>
      <c r="KCZ3624" s="1"/>
      <c r="KDA3624" s="1"/>
      <c r="KDB3624" s="1"/>
      <c r="KDC3624" s="1"/>
      <c r="KDD3624" s="1"/>
      <c r="KDE3624" s="1"/>
      <c r="KDF3624" s="1"/>
      <c r="KDG3624" s="1"/>
      <c r="KDH3624" s="1"/>
      <c r="KDI3624" s="1"/>
      <c r="KDJ3624" s="1"/>
      <c r="KDK3624" s="1"/>
      <c r="KDL3624" s="1"/>
      <c r="KDM3624" s="1"/>
      <c r="KDN3624" s="1"/>
      <c r="KDO3624" s="1"/>
      <c r="KDP3624" s="1"/>
      <c r="KDQ3624" s="1"/>
      <c r="KDR3624" s="1"/>
      <c r="KDS3624" s="1"/>
      <c r="KDT3624" s="1"/>
      <c r="KDU3624" s="1"/>
      <c r="KDV3624" s="1"/>
      <c r="KDW3624" s="1"/>
      <c r="KDX3624" s="1"/>
      <c r="KDY3624" s="1"/>
      <c r="KDZ3624" s="1"/>
      <c r="KEA3624" s="1"/>
      <c r="KEB3624" s="1"/>
      <c r="KEC3624" s="1"/>
      <c r="KED3624" s="1"/>
      <c r="KEE3624" s="1"/>
      <c r="KEF3624" s="1"/>
      <c r="KEG3624" s="1"/>
      <c r="KEH3624" s="1"/>
      <c r="KEI3624" s="1"/>
      <c r="KEJ3624" s="1"/>
      <c r="KEK3624" s="1"/>
      <c r="KEL3624" s="1"/>
      <c r="KEM3624" s="1"/>
      <c r="KEN3624" s="1"/>
      <c r="KEO3624" s="1"/>
      <c r="KEP3624" s="1"/>
      <c r="KEQ3624" s="1"/>
      <c r="KER3624" s="1"/>
      <c r="KES3624" s="1"/>
      <c r="KET3624" s="1"/>
      <c r="KEU3624" s="1"/>
      <c r="KEV3624" s="1"/>
      <c r="KEW3624" s="1"/>
      <c r="KEX3624" s="1"/>
      <c r="KEY3624" s="1"/>
      <c r="KEZ3624" s="1"/>
      <c r="KFA3624" s="1"/>
      <c r="KFB3624" s="1"/>
      <c r="KFC3624" s="1"/>
      <c r="KFD3624" s="1"/>
      <c r="KFE3624" s="1"/>
      <c r="KFF3624" s="1"/>
      <c r="KFG3624" s="1"/>
      <c r="KFH3624" s="1"/>
      <c r="KFI3624" s="1"/>
      <c r="KFJ3624" s="1"/>
      <c r="KFK3624" s="1"/>
      <c r="KFL3624" s="1"/>
      <c r="KFM3624" s="1"/>
      <c r="KFN3624" s="1"/>
      <c r="KFO3624" s="1"/>
      <c r="KFP3624" s="1"/>
      <c r="KFQ3624" s="1"/>
      <c r="KFR3624" s="1"/>
      <c r="KFS3624" s="1"/>
      <c r="KFT3624" s="1"/>
      <c r="KFU3624" s="1"/>
      <c r="KFV3624" s="1"/>
      <c r="KFW3624" s="1"/>
      <c r="KFX3624" s="1"/>
      <c r="KFY3624" s="1"/>
      <c r="KFZ3624" s="1"/>
      <c r="KGA3624" s="1"/>
      <c r="KGB3624" s="1"/>
      <c r="KGC3624" s="1"/>
      <c r="KGD3624" s="1"/>
      <c r="KGE3624" s="1"/>
      <c r="KGF3624" s="1"/>
      <c r="KGG3624" s="1"/>
      <c r="KGH3624" s="1"/>
      <c r="KGI3624" s="1"/>
      <c r="KGJ3624" s="1"/>
      <c r="KGK3624" s="1"/>
      <c r="KGL3624" s="1"/>
      <c r="KGM3624" s="1"/>
      <c r="KGN3624" s="1"/>
      <c r="KGO3624" s="1"/>
      <c r="KGP3624" s="1"/>
      <c r="KGQ3624" s="1"/>
      <c r="KGR3624" s="1"/>
      <c r="KGS3624" s="1"/>
      <c r="KGT3624" s="1"/>
      <c r="KGU3624" s="1"/>
      <c r="KGV3624" s="1"/>
      <c r="KGW3624" s="1"/>
      <c r="KGX3624" s="1"/>
      <c r="KGY3624" s="1"/>
      <c r="KGZ3624" s="1"/>
      <c r="KHA3624" s="1"/>
      <c r="KHB3624" s="1"/>
      <c r="KHC3624" s="1"/>
      <c r="KHD3624" s="1"/>
      <c r="KHE3624" s="1"/>
      <c r="KHF3624" s="1"/>
      <c r="KHG3624" s="1"/>
      <c r="KHH3624" s="1"/>
      <c r="KHI3624" s="1"/>
      <c r="KHJ3624" s="1"/>
      <c r="KHK3624" s="1"/>
      <c r="KHL3624" s="1"/>
      <c r="KHM3624" s="1"/>
      <c r="KHN3624" s="1"/>
      <c r="KHO3624" s="1"/>
      <c r="KHP3624" s="1"/>
      <c r="KHQ3624" s="1"/>
      <c r="KHR3624" s="1"/>
      <c r="KHS3624" s="1"/>
      <c r="KHT3624" s="1"/>
      <c r="KHU3624" s="1"/>
      <c r="KHV3624" s="1"/>
      <c r="KHW3624" s="1"/>
      <c r="KHX3624" s="1"/>
      <c r="KHY3624" s="1"/>
      <c r="KHZ3624" s="1"/>
      <c r="KIA3624" s="1"/>
      <c r="KIB3624" s="1"/>
      <c r="KIC3624" s="1"/>
      <c r="KID3624" s="1"/>
      <c r="KIE3624" s="1"/>
      <c r="KIF3624" s="1"/>
      <c r="KIG3624" s="1"/>
      <c r="KIH3624" s="1"/>
      <c r="KII3624" s="1"/>
      <c r="KIJ3624" s="1"/>
      <c r="KIK3624" s="1"/>
      <c r="KIL3624" s="1"/>
      <c r="KIM3624" s="1"/>
      <c r="KIN3624" s="1"/>
      <c r="KIO3624" s="1"/>
      <c r="KIP3624" s="1"/>
      <c r="KIQ3624" s="1"/>
      <c r="KIR3624" s="1"/>
      <c r="KIS3624" s="1"/>
      <c r="KIT3624" s="1"/>
      <c r="KIU3624" s="1"/>
      <c r="KIV3624" s="1"/>
      <c r="KIW3624" s="1"/>
      <c r="KIX3624" s="1"/>
      <c r="KIY3624" s="1"/>
      <c r="KIZ3624" s="1"/>
      <c r="KJA3624" s="1"/>
      <c r="KJB3624" s="1"/>
      <c r="KJC3624" s="1"/>
      <c r="KJD3624" s="1"/>
      <c r="KJE3624" s="1"/>
      <c r="KJF3624" s="1"/>
      <c r="KJG3624" s="1"/>
      <c r="KJH3624" s="1"/>
      <c r="KJI3624" s="1"/>
      <c r="KJJ3624" s="1"/>
      <c r="KJK3624" s="1"/>
      <c r="KJL3624" s="1"/>
      <c r="KJM3624" s="1"/>
      <c r="KJN3624" s="1"/>
      <c r="KJO3624" s="1"/>
      <c r="KJP3624" s="1"/>
      <c r="KJQ3624" s="1"/>
      <c r="KJR3624" s="1"/>
      <c r="KJS3624" s="1"/>
      <c r="KJT3624" s="1"/>
      <c r="KJU3624" s="1"/>
      <c r="KJV3624" s="1"/>
      <c r="KJW3624" s="1"/>
      <c r="KJX3624" s="1"/>
      <c r="KJY3624" s="1"/>
      <c r="KJZ3624" s="1"/>
      <c r="KKA3624" s="1"/>
      <c r="KKB3624" s="1"/>
      <c r="KKC3624" s="1"/>
      <c r="KKD3624" s="1"/>
      <c r="KKE3624" s="1"/>
      <c r="KKF3624" s="1"/>
      <c r="KKG3624" s="1"/>
      <c r="KKH3624" s="1"/>
      <c r="KKI3624" s="1"/>
      <c r="KKJ3624" s="1"/>
      <c r="KKK3624" s="1"/>
      <c r="KKL3624" s="1"/>
      <c r="KKM3624" s="1"/>
      <c r="KKN3624" s="1"/>
      <c r="KKO3624" s="1"/>
      <c r="KKP3624" s="1"/>
      <c r="KKQ3624" s="1"/>
      <c r="KKR3624" s="1"/>
      <c r="KKS3624" s="1"/>
      <c r="KKT3624" s="1"/>
      <c r="KKU3624" s="1"/>
      <c r="KKV3624" s="1"/>
      <c r="KKW3624" s="1"/>
      <c r="KKX3624" s="1"/>
      <c r="KKY3624" s="1"/>
      <c r="KKZ3624" s="1"/>
      <c r="KLA3624" s="1"/>
      <c r="KLB3624" s="1"/>
      <c r="KLC3624" s="1"/>
      <c r="KLD3624" s="1"/>
      <c r="KLE3624" s="1"/>
      <c r="KLF3624" s="1"/>
      <c r="KLG3624" s="1"/>
      <c r="KLH3624" s="1"/>
      <c r="KLI3624" s="1"/>
      <c r="KLJ3624" s="1"/>
      <c r="KLK3624" s="1"/>
      <c r="KLL3624" s="1"/>
      <c r="KLM3624" s="1"/>
      <c r="KLN3624" s="1"/>
      <c r="KLO3624" s="1"/>
      <c r="KLP3624" s="1"/>
      <c r="KLQ3624" s="1"/>
      <c r="KLR3624" s="1"/>
      <c r="KLS3624" s="1"/>
      <c r="KLT3624" s="1"/>
      <c r="KLU3624" s="1"/>
      <c r="KLV3624" s="1"/>
      <c r="KLW3624" s="1"/>
      <c r="KLX3624" s="1"/>
      <c r="KLY3624" s="1"/>
      <c r="KLZ3624" s="1"/>
      <c r="KMA3624" s="1"/>
      <c r="KMB3624" s="1"/>
      <c r="KMC3624" s="1"/>
      <c r="KMD3624" s="1"/>
      <c r="KME3624" s="1"/>
      <c r="KMF3624" s="1"/>
      <c r="KMG3624" s="1"/>
      <c r="KMH3624" s="1"/>
      <c r="KMI3624" s="1"/>
      <c r="KMJ3624" s="1"/>
      <c r="KMK3624" s="1"/>
      <c r="KML3624" s="1"/>
      <c r="KMM3624" s="1"/>
      <c r="KMN3624" s="1"/>
      <c r="KMO3624" s="1"/>
      <c r="KMP3624" s="1"/>
      <c r="KMQ3624" s="1"/>
      <c r="KMR3624" s="1"/>
      <c r="KMS3624" s="1"/>
      <c r="KMT3624" s="1"/>
      <c r="KMU3624" s="1"/>
      <c r="KMV3624" s="1"/>
      <c r="KMW3624" s="1"/>
      <c r="KMX3624" s="1"/>
      <c r="KMY3624" s="1"/>
      <c r="KMZ3624" s="1"/>
      <c r="KNA3624" s="1"/>
      <c r="KNB3624" s="1"/>
      <c r="KNC3624" s="1"/>
      <c r="KND3624" s="1"/>
      <c r="KNE3624" s="1"/>
      <c r="KNF3624" s="1"/>
      <c r="KNG3624" s="1"/>
      <c r="KNH3624" s="1"/>
      <c r="KNI3624" s="1"/>
      <c r="KNJ3624" s="1"/>
      <c r="KNK3624" s="1"/>
      <c r="KNL3624" s="1"/>
      <c r="KNM3624" s="1"/>
      <c r="KNN3624" s="1"/>
      <c r="KNO3624" s="1"/>
      <c r="KNP3624" s="1"/>
      <c r="KNQ3624" s="1"/>
      <c r="KNR3624" s="1"/>
      <c r="KNS3624" s="1"/>
      <c r="KNT3624" s="1"/>
      <c r="KNU3624" s="1"/>
      <c r="KNV3624" s="1"/>
      <c r="KNW3624" s="1"/>
      <c r="KNX3624" s="1"/>
      <c r="KNY3624" s="1"/>
      <c r="KNZ3624" s="1"/>
      <c r="KOA3624" s="1"/>
      <c r="KOB3624" s="1"/>
      <c r="KOC3624" s="1"/>
      <c r="KOD3624" s="1"/>
      <c r="KOE3624" s="1"/>
      <c r="KOF3624" s="1"/>
      <c r="KOG3624" s="1"/>
      <c r="KOH3624" s="1"/>
      <c r="KOI3624" s="1"/>
      <c r="KOJ3624" s="1"/>
      <c r="KOK3624" s="1"/>
      <c r="KOL3624" s="1"/>
      <c r="KOM3624" s="1"/>
      <c r="KON3624" s="1"/>
      <c r="KOO3624" s="1"/>
      <c r="KOP3624" s="1"/>
      <c r="KOQ3624" s="1"/>
      <c r="KOR3624" s="1"/>
      <c r="KOS3624" s="1"/>
      <c r="KOT3624" s="1"/>
      <c r="KOU3624" s="1"/>
      <c r="KOV3624" s="1"/>
      <c r="KOW3624" s="1"/>
      <c r="KOX3624" s="1"/>
      <c r="KOY3624" s="1"/>
      <c r="KOZ3624" s="1"/>
      <c r="KPA3624" s="1"/>
      <c r="KPB3624" s="1"/>
      <c r="KPC3624" s="1"/>
      <c r="KPD3624" s="1"/>
      <c r="KPE3624" s="1"/>
      <c r="KPF3624" s="1"/>
      <c r="KPG3624" s="1"/>
      <c r="KPH3624" s="1"/>
      <c r="KPI3624" s="1"/>
      <c r="KPJ3624" s="1"/>
      <c r="KPK3624" s="1"/>
      <c r="KPL3624" s="1"/>
      <c r="KPM3624" s="1"/>
      <c r="KPN3624" s="1"/>
      <c r="KPO3624" s="1"/>
      <c r="KPP3624" s="1"/>
      <c r="KPQ3624" s="1"/>
      <c r="KPR3624" s="1"/>
      <c r="KPS3624" s="1"/>
      <c r="KPT3624" s="1"/>
      <c r="KPU3624" s="1"/>
      <c r="KPV3624" s="1"/>
      <c r="KPW3624" s="1"/>
      <c r="KPX3624" s="1"/>
      <c r="KPY3624" s="1"/>
      <c r="KPZ3624" s="1"/>
      <c r="KQA3624" s="1"/>
      <c r="KQB3624" s="1"/>
      <c r="KQC3624" s="1"/>
      <c r="KQD3624" s="1"/>
      <c r="KQE3624" s="1"/>
      <c r="KQF3624" s="1"/>
      <c r="KQG3624" s="1"/>
      <c r="KQH3624" s="1"/>
      <c r="KQI3624" s="1"/>
      <c r="KQJ3624" s="1"/>
      <c r="KQK3624" s="1"/>
      <c r="KQL3624" s="1"/>
      <c r="KQM3624" s="1"/>
      <c r="KQN3624" s="1"/>
      <c r="KQO3624" s="1"/>
      <c r="KQP3624" s="1"/>
      <c r="KQQ3624" s="1"/>
      <c r="KQR3624" s="1"/>
      <c r="KQS3624" s="1"/>
      <c r="KQT3624" s="1"/>
      <c r="KQU3624" s="1"/>
      <c r="KQV3624" s="1"/>
      <c r="KQW3624" s="1"/>
      <c r="KQX3624" s="1"/>
      <c r="KQY3624" s="1"/>
      <c r="KQZ3624" s="1"/>
      <c r="KRA3624" s="1"/>
      <c r="KRB3624" s="1"/>
      <c r="KRC3624" s="1"/>
      <c r="KRD3624" s="1"/>
      <c r="KRE3624" s="1"/>
      <c r="KRF3624" s="1"/>
      <c r="KRG3624" s="1"/>
      <c r="KRH3624" s="1"/>
      <c r="KRI3624" s="1"/>
      <c r="KRJ3624" s="1"/>
      <c r="KRK3624" s="1"/>
      <c r="KRL3624" s="1"/>
      <c r="KRM3624" s="1"/>
      <c r="KRN3624" s="1"/>
      <c r="KRO3624" s="1"/>
      <c r="KRP3624" s="1"/>
      <c r="KRQ3624" s="1"/>
      <c r="KRR3624" s="1"/>
      <c r="KRS3624" s="1"/>
      <c r="KRT3624" s="1"/>
      <c r="KRU3624" s="1"/>
      <c r="KRV3624" s="1"/>
      <c r="KRW3624" s="1"/>
      <c r="KRX3624" s="1"/>
      <c r="KRY3624" s="1"/>
      <c r="KRZ3624" s="1"/>
      <c r="KSA3624" s="1"/>
      <c r="KSB3624" s="1"/>
      <c r="KSC3624" s="1"/>
      <c r="KSD3624" s="1"/>
      <c r="KSE3624" s="1"/>
      <c r="KSF3624" s="1"/>
      <c r="KSG3624" s="1"/>
      <c r="KSH3624" s="1"/>
      <c r="KSI3624" s="1"/>
      <c r="KSJ3624" s="1"/>
      <c r="KSK3624" s="1"/>
      <c r="KSL3624" s="1"/>
      <c r="KSM3624" s="1"/>
      <c r="KSN3624" s="1"/>
      <c r="KSO3624" s="1"/>
      <c r="KSP3624" s="1"/>
      <c r="KSQ3624" s="1"/>
      <c r="KSR3624" s="1"/>
      <c r="KSS3624" s="1"/>
      <c r="KST3624" s="1"/>
      <c r="KSU3624" s="1"/>
      <c r="KSV3624" s="1"/>
      <c r="KSW3624" s="1"/>
      <c r="KSX3624" s="1"/>
      <c r="KSY3624" s="1"/>
      <c r="KSZ3624" s="1"/>
      <c r="KTA3624" s="1"/>
      <c r="KTB3624" s="1"/>
      <c r="KTC3624" s="1"/>
      <c r="KTD3624" s="1"/>
      <c r="KTE3624" s="1"/>
      <c r="KTF3624" s="1"/>
      <c r="KTG3624" s="1"/>
      <c r="KTH3624" s="1"/>
      <c r="KTI3624" s="1"/>
      <c r="KTJ3624" s="1"/>
      <c r="KTK3624" s="1"/>
      <c r="KTL3624" s="1"/>
      <c r="KTM3624" s="1"/>
      <c r="KTN3624" s="1"/>
      <c r="KTO3624" s="1"/>
      <c r="KTP3624" s="1"/>
      <c r="KTQ3624" s="1"/>
      <c r="KTR3624" s="1"/>
      <c r="KTS3624" s="1"/>
      <c r="KTT3624" s="1"/>
      <c r="KTU3624" s="1"/>
      <c r="KTV3624" s="1"/>
      <c r="KTW3624" s="1"/>
      <c r="KTX3624" s="1"/>
      <c r="KTY3624" s="1"/>
      <c r="KTZ3624" s="1"/>
      <c r="KUA3624" s="1"/>
      <c r="KUB3624" s="1"/>
      <c r="KUC3624" s="1"/>
      <c r="KUD3624" s="1"/>
      <c r="KUE3624" s="1"/>
      <c r="KUF3624" s="1"/>
      <c r="KUG3624" s="1"/>
      <c r="KUH3624" s="1"/>
      <c r="KUI3624" s="1"/>
      <c r="KUJ3624" s="1"/>
      <c r="KUK3624" s="1"/>
      <c r="KUL3624" s="1"/>
      <c r="KUM3624" s="1"/>
      <c r="KUN3624" s="1"/>
      <c r="KUO3624" s="1"/>
      <c r="KUP3624" s="1"/>
      <c r="KUQ3624" s="1"/>
      <c r="KUR3624" s="1"/>
      <c r="KUS3624" s="1"/>
      <c r="KUT3624" s="1"/>
      <c r="KUU3624" s="1"/>
      <c r="KUV3624" s="1"/>
      <c r="KUW3624" s="1"/>
      <c r="KUX3624" s="1"/>
      <c r="KUY3624" s="1"/>
      <c r="KUZ3624" s="1"/>
      <c r="KVA3624" s="1"/>
      <c r="KVB3624" s="1"/>
      <c r="KVC3624" s="1"/>
      <c r="KVD3624" s="1"/>
      <c r="KVE3624" s="1"/>
      <c r="KVF3624" s="1"/>
      <c r="KVG3624" s="1"/>
      <c r="KVH3624" s="1"/>
      <c r="KVI3624" s="1"/>
      <c r="KVJ3624" s="1"/>
      <c r="KVK3624" s="1"/>
      <c r="KVL3624" s="1"/>
      <c r="KVM3624" s="1"/>
      <c r="KVN3624" s="1"/>
      <c r="KVO3624" s="1"/>
      <c r="KVP3624" s="1"/>
      <c r="KVQ3624" s="1"/>
      <c r="KVR3624" s="1"/>
      <c r="KVS3624" s="1"/>
      <c r="KVT3624" s="1"/>
      <c r="KVU3624" s="1"/>
      <c r="KVV3624" s="1"/>
      <c r="KVW3624" s="1"/>
      <c r="KVX3624" s="1"/>
      <c r="KVY3624" s="1"/>
      <c r="KVZ3624" s="1"/>
      <c r="KWA3624" s="1"/>
      <c r="KWB3624" s="1"/>
      <c r="KWC3624" s="1"/>
      <c r="KWD3624" s="1"/>
      <c r="KWE3624" s="1"/>
      <c r="KWF3624" s="1"/>
      <c r="KWG3624" s="1"/>
      <c r="KWH3624" s="1"/>
      <c r="KWI3624" s="1"/>
      <c r="KWJ3624" s="1"/>
      <c r="KWK3624" s="1"/>
      <c r="KWL3624" s="1"/>
      <c r="KWM3624" s="1"/>
      <c r="KWN3624" s="1"/>
      <c r="KWO3624" s="1"/>
      <c r="KWP3624" s="1"/>
      <c r="KWQ3624" s="1"/>
      <c r="KWR3624" s="1"/>
      <c r="KWS3624" s="1"/>
      <c r="KWT3624" s="1"/>
      <c r="KWU3624" s="1"/>
      <c r="KWV3624" s="1"/>
      <c r="KWW3624" s="1"/>
      <c r="KWX3624" s="1"/>
      <c r="KWY3624" s="1"/>
      <c r="KWZ3624" s="1"/>
      <c r="KXA3624" s="1"/>
      <c r="KXB3624" s="1"/>
      <c r="KXC3624" s="1"/>
      <c r="KXD3624" s="1"/>
      <c r="KXE3624" s="1"/>
      <c r="KXF3624" s="1"/>
      <c r="KXG3624" s="1"/>
      <c r="KXH3624" s="1"/>
      <c r="KXI3624" s="1"/>
      <c r="KXJ3624" s="1"/>
      <c r="KXK3624" s="1"/>
      <c r="KXL3624" s="1"/>
      <c r="KXM3624" s="1"/>
      <c r="KXN3624" s="1"/>
      <c r="KXO3624" s="1"/>
      <c r="KXP3624" s="1"/>
      <c r="KXQ3624" s="1"/>
      <c r="KXR3624" s="1"/>
      <c r="KXS3624" s="1"/>
      <c r="KXT3624" s="1"/>
      <c r="KXU3624" s="1"/>
      <c r="KXV3624" s="1"/>
      <c r="KXW3624" s="1"/>
      <c r="KXX3624" s="1"/>
      <c r="KXY3624" s="1"/>
      <c r="KXZ3624" s="1"/>
      <c r="KYA3624" s="1"/>
      <c r="KYB3624" s="1"/>
      <c r="KYC3624" s="1"/>
      <c r="KYD3624" s="1"/>
      <c r="KYE3624" s="1"/>
      <c r="KYF3624" s="1"/>
      <c r="KYG3624" s="1"/>
      <c r="KYH3624" s="1"/>
      <c r="KYI3624" s="1"/>
      <c r="KYJ3624" s="1"/>
      <c r="KYK3624" s="1"/>
      <c r="KYL3624" s="1"/>
      <c r="KYM3624" s="1"/>
      <c r="KYN3624" s="1"/>
      <c r="KYO3624" s="1"/>
      <c r="KYP3624" s="1"/>
      <c r="KYQ3624" s="1"/>
      <c r="KYR3624" s="1"/>
      <c r="KYS3624" s="1"/>
      <c r="KYT3624" s="1"/>
      <c r="KYU3624" s="1"/>
      <c r="KYV3624" s="1"/>
      <c r="KYW3624" s="1"/>
      <c r="KYX3624" s="1"/>
      <c r="KYY3624" s="1"/>
      <c r="KYZ3624" s="1"/>
      <c r="KZA3624" s="1"/>
      <c r="KZB3624" s="1"/>
      <c r="KZC3624" s="1"/>
      <c r="KZD3624" s="1"/>
      <c r="KZE3624" s="1"/>
      <c r="KZF3624" s="1"/>
      <c r="KZG3624" s="1"/>
      <c r="KZH3624" s="1"/>
      <c r="KZI3624" s="1"/>
      <c r="KZJ3624" s="1"/>
      <c r="KZK3624" s="1"/>
      <c r="KZL3624" s="1"/>
      <c r="KZM3624" s="1"/>
      <c r="KZN3624" s="1"/>
      <c r="KZO3624" s="1"/>
      <c r="KZP3624" s="1"/>
      <c r="KZQ3624" s="1"/>
      <c r="KZR3624" s="1"/>
      <c r="KZS3624" s="1"/>
      <c r="KZT3624" s="1"/>
      <c r="KZU3624" s="1"/>
      <c r="KZV3624" s="1"/>
      <c r="KZW3624" s="1"/>
      <c r="KZX3624" s="1"/>
      <c r="KZY3624" s="1"/>
      <c r="KZZ3624" s="1"/>
      <c r="LAA3624" s="1"/>
      <c r="LAB3624" s="1"/>
      <c r="LAC3624" s="1"/>
      <c r="LAD3624" s="1"/>
      <c r="LAE3624" s="1"/>
      <c r="LAF3624" s="1"/>
      <c r="LAG3624" s="1"/>
      <c r="LAH3624" s="1"/>
      <c r="LAI3624" s="1"/>
      <c r="LAJ3624" s="1"/>
      <c r="LAK3624" s="1"/>
      <c r="LAL3624" s="1"/>
      <c r="LAM3624" s="1"/>
      <c r="LAN3624" s="1"/>
      <c r="LAO3624" s="1"/>
      <c r="LAP3624" s="1"/>
      <c r="LAQ3624" s="1"/>
      <c r="LAR3624" s="1"/>
      <c r="LAS3624" s="1"/>
      <c r="LAT3624" s="1"/>
      <c r="LAU3624" s="1"/>
      <c r="LAV3624" s="1"/>
      <c r="LAW3624" s="1"/>
      <c r="LAX3624" s="1"/>
      <c r="LAY3624" s="1"/>
      <c r="LAZ3624" s="1"/>
      <c r="LBA3624" s="1"/>
      <c r="LBB3624" s="1"/>
      <c r="LBC3624" s="1"/>
      <c r="LBD3624" s="1"/>
      <c r="LBE3624" s="1"/>
      <c r="LBF3624" s="1"/>
      <c r="LBG3624" s="1"/>
      <c r="LBH3624" s="1"/>
      <c r="LBI3624" s="1"/>
      <c r="LBJ3624" s="1"/>
      <c r="LBK3624" s="1"/>
      <c r="LBL3624" s="1"/>
      <c r="LBM3624" s="1"/>
      <c r="LBN3624" s="1"/>
      <c r="LBO3624" s="1"/>
      <c r="LBP3624" s="1"/>
      <c r="LBQ3624" s="1"/>
      <c r="LBR3624" s="1"/>
      <c r="LBS3624" s="1"/>
      <c r="LBT3624" s="1"/>
      <c r="LBU3624" s="1"/>
      <c r="LBV3624" s="1"/>
      <c r="LBW3624" s="1"/>
      <c r="LBX3624" s="1"/>
      <c r="LBY3624" s="1"/>
      <c r="LBZ3624" s="1"/>
      <c r="LCA3624" s="1"/>
      <c r="LCB3624" s="1"/>
      <c r="LCC3624" s="1"/>
      <c r="LCD3624" s="1"/>
      <c r="LCE3624" s="1"/>
      <c r="LCF3624" s="1"/>
      <c r="LCG3624" s="1"/>
      <c r="LCH3624" s="1"/>
      <c r="LCI3624" s="1"/>
      <c r="LCJ3624" s="1"/>
      <c r="LCK3624" s="1"/>
      <c r="LCL3624" s="1"/>
      <c r="LCM3624" s="1"/>
      <c r="LCN3624" s="1"/>
      <c r="LCO3624" s="1"/>
      <c r="LCP3624" s="1"/>
      <c r="LCQ3624" s="1"/>
      <c r="LCR3624" s="1"/>
      <c r="LCS3624" s="1"/>
      <c r="LCT3624" s="1"/>
      <c r="LCU3624" s="1"/>
      <c r="LCV3624" s="1"/>
      <c r="LCW3624" s="1"/>
      <c r="LCX3624" s="1"/>
      <c r="LCY3624" s="1"/>
      <c r="LCZ3624" s="1"/>
      <c r="LDA3624" s="1"/>
      <c r="LDB3624" s="1"/>
      <c r="LDC3624" s="1"/>
      <c r="LDD3624" s="1"/>
      <c r="LDE3624" s="1"/>
      <c r="LDF3624" s="1"/>
      <c r="LDG3624" s="1"/>
      <c r="LDH3624" s="1"/>
      <c r="LDI3624" s="1"/>
      <c r="LDJ3624" s="1"/>
      <c r="LDK3624" s="1"/>
      <c r="LDL3624" s="1"/>
      <c r="LDM3624" s="1"/>
      <c r="LDN3624" s="1"/>
      <c r="LDO3624" s="1"/>
      <c r="LDP3624" s="1"/>
      <c r="LDQ3624" s="1"/>
      <c r="LDR3624" s="1"/>
      <c r="LDS3624" s="1"/>
      <c r="LDT3624" s="1"/>
      <c r="LDU3624" s="1"/>
      <c r="LDV3624" s="1"/>
      <c r="LDW3624" s="1"/>
      <c r="LDX3624" s="1"/>
      <c r="LDY3624" s="1"/>
      <c r="LDZ3624" s="1"/>
      <c r="LEA3624" s="1"/>
      <c r="LEB3624" s="1"/>
      <c r="LEC3624" s="1"/>
      <c r="LED3624" s="1"/>
      <c r="LEE3624" s="1"/>
      <c r="LEF3624" s="1"/>
      <c r="LEG3624" s="1"/>
      <c r="LEH3624" s="1"/>
      <c r="LEI3624" s="1"/>
      <c r="LEJ3624" s="1"/>
      <c r="LEK3624" s="1"/>
      <c r="LEL3624" s="1"/>
      <c r="LEM3624" s="1"/>
      <c r="LEN3624" s="1"/>
      <c r="LEO3624" s="1"/>
      <c r="LEP3624" s="1"/>
      <c r="LEQ3624" s="1"/>
      <c r="LER3624" s="1"/>
      <c r="LES3624" s="1"/>
      <c r="LET3624" s="1"/>
      <c r="LEU3624" s="1"/>
      <c r="LEV3624" s="1"/>
      <c r="LEW3624" s="1"/>
      <c r="LEX3624" s="1"/>
      <c r="LEY3624" s="1"/>
      <c r="LEZ3624" s="1"/>
      <c r="LFA3624" s="1"/>
      <c r="LFB3624" s="1"/>
      <c r="LFC3624" s="1"/>
      <c r="LFD3624" s="1"/>
      <c r="LFE3624" s="1"/>
      <c r="LFF3624" s="1"/>
      <c r="LFG3624" s="1"/>
      <c r="LFH3624" s="1"/>
      <c r="LFI3624" s="1"/>
      <c r="LFJ3624" s="1"/>
      <c r="LFK3624" s="1"/>
      <c r="LFL3624" s="1"/>
      <c r="LFM3624" s="1"/>
      <c r="LFN3624" s="1"/>
      <c r="LFO3624" s="1"/>
      <c r="LFP3624" s="1"/>
      <c r="LFQ3624" s="1"/>
      <c r="LFR3624" s="1"/>
      <c r="LFS3624" s="1"/>
      <c r="LFT3624" s="1"/>
      <c r="LFU3624" s="1"/>
      <c r="LFV3624" s="1"/>
      <c r="LFW3624" s="1"/>
      <c r="LFX3624" s="1"/>
      <c r="LFY3624" s="1"/>
      <c r="LFZ3624" s="1"/>
      <c r="LGA3624" s="1"/>
      <c r="LGB3624" s="1"/>
      <c r="LGC3624" s="1"/>
      <c r="LGD3624" s="1"/>
      <c r="LGE3624" s="1"/>
      <c r="LGF3624" s="1"/>
      <c r="LGG3624" s="1"/>
      <c r="LGH3624" s="1"/>
      <c r="LGI3624" s="1"/>
      <c r="LGJ3624" s="1"/>
      <c r="LGK3624" s="1"/>
      <c r="LGL3624" s="1"/>
      <c r="LGM3624" s="1"/>
      <c r="LGN3624" s="1"/>
      <c r="LGO3624" s="1"/>
      <c r="LGP3624" s="1"/>
      <c r="LGQ3624" s="1"/>
      <c r="LGR3624" s="1"/>
      <c r="LGS3624" s="1"/>
      <c r="LGT3624" s="1"/>
      <c r="LGU3624" s="1"/>
      <c r="LGV3624" s="1"/>
      <c r="LGW3624" s="1"/>
      <c r="LGX3624" s="1"/>
      <c r="LGY3624" s="1"/>
      <c r="LGZ3624" s="1"/>
      <c r="LHA3624" s="1"/>
      <c r="LHB3624" s="1"/>
      <c r="LHC3624" s="1"/>
      <c r="LHD3624" s="1"/>
      <c r="LHE3624" s="1"/>
      <c r="LHF3624" s="1"/>
      <c r="LHG3624" s="1"/>
      <c r="LHH3624" s="1"/>
      <c r="LHI3624" s="1"/>
      <c r="LHJ3624" s="1"/>
      <c r="LHK3624" s="1"/>
      <c r="LHL3624" s="1"/>
      <c r="LHM3624" s="1"/>
      <c r="LHN3624" s="1"/>
      <c r="LHO3624" s="1"/>
      <c r="LHP3624" s="1"/>
      <c r="LHQ3624" s="1"/>
      <c r="LHR3624" s="1"/>
      <c r="LHS3624" s="1"/>
      <c r="LHT3624" s="1"/>
      <c r="LHU3624" s="1"/>
      <c r="LHV3624" s="1"/>
      <c r="LHW3624" s="1"/>
      <c r="LHX3624" s="1"/>
      <c r="LHY3624" s="1"/>
      <c r="LHZ3624" s="1"/>
      <c r="LIA3624" s="1"/>
      <c r="LIB3624" s="1"/>
      <c r="LIC3624" s="1"/>
      <c r="LID3624" s="1"/>
      <c r="LIE3624" s="1"/>
      <c r="LIF3624" s="1"/>
      <c r="LIG3624" s="1"/>
      <c r="LIH3624" s="1"/>
      <c r="LII3624" s="1"/>
      <c r="LIJ3624" s="1"/>
      <c r="LIK3624" s="1"/>
      <c r="LIL3624" s="1"/>
      <c r="LIM3624" s="1"/>
      <c r="LIN3624" s="1"/>
      <c r="LIO3624" s="1"/>
      <c r="LIP3624" s="1"/>
      <c r="LIQ3624" s="1"/>
      <c r="LIR3624" s="1"/>
      <c r="LIS3624" s="1"/>
      <c r="LIT3624" s="1"/>
      <c r="LIU3624" s="1"/>
      <c r="LIV3624" s="1"/>
      <c r="LIW3624" s="1"/>
      <c r="LIX3624" s="1"/>
      <c r="LIY3624" s="1"/>
      <c r="LIZ3624" s="1"/>
      <c r="LJA3624" s="1"/>
      <c r="LJB3624" s="1"/>
      <c r="LJC3624" s="1"/>
      <c r="LJD3624" s="1"/>
      <c r="LJE3624" s="1"/>
      <c r="LJF3624" s="1"/>
      <c r="LJG3624" s="1"/>
      <c r="LJH3624" s="1"/>
      <c r="LJI3624" s="1"/>
      <c r="LJJ3624" s="1"/>
      <c r="LJK3624" s="1"/>
      <c r="LJL3624" s="1"/>
      <c r="LJM3624" s="1"/>
      <c r="LJN3624" s="1"/>
      <c r="LJO3624" s="1"/>
      <c r="LJP3624" s="1"/>
      <c r="LJQ3624" s="1"/>
      <c r="LJR3624" s="1"/>
      <c r="LJS3624" s="1"/>
      <c r="LJT3624" s="1"/>
      <c r="LJU3624" s="1"/>
      <c r="LJV3624" s="1"/>
      <c r="LJW3624" s="1"/>
      <c r="LJX3624" s="1"/>
      <c r="LJY3624" s="1"/>
      <c r="LJZ3624" s="1"/>
      <c r="LKA3624" s="1"/>
      <c r="LKB3624" s="1"/>
      <c r="LKC3624" s="1"/>
      <c r="LKD3624" s="1"/>
      <c r="LKE3624" s="1"/>
      <c r="LKF3624" s="1"/>
      <c r="LKG3624" s="1"/>
      <c r="LKH3624" s="1"/>
      <c r="LKI3624" s="1"/>
      <c r="LKJ3624" s="1"/>
      <c r="LKK3624" s="1"/>
      <c r="LKL3624" s="1"/>
      <c r="LKM3624" s="1"/>
      <c r="LKN3624" s="1"/>
      <c r="LKO3624" s="1"/>
      <c r="LKP3624" s="1"/>
      <c r="LKQ3624" s="1"/>
      <c r="LKR3624" s="1"/>
      <c r="LKS3624" s="1"/>
      <c r="LKT3624" s="1"/>
      <c r="LKU3624" s="1"/>
      <c r="LKV3624" s="1"/>
      <c r="LKW3624" s="1"/>
      <c r="LKX3624" s="1"/>
      <c r="LKY3624" s="1"/>
      <c r="LKZ3624" s="1"/>
      <c r="LLA3624" s="1"/>
      <c r="LLB3624" s="1"/>
      <c r="LLC3624" s="1"/>
      <c r="LLD3624" s="1"/>
      <c r="LLE3624" s="1"/>
      <c r="LLF3624" s="1"/>
      <c r="LLG3624" s="1"/>
      <c r="LLH3624" s="1"/>
      <c r="LLI3624" s="1"/>
      <c r="LLJ3624" s="1"/>
      <c r="LLK3624" s="1"/>
      <c r="LLL3624" s="1"/>
      <c r="LLM3624" s="1"/>
      <c r="LLN3624" s="1"/>
      <c r="LLO3624" s="1"/>
      <c r="LLP3624" s="1"/>
      <c r="LLQ3624" s="1"/>
      <c r="LLR3624" s="1"/>
      <c r="LLS3624" s="1"/>
      <c r="LLT3624" s="1"/>
      <c r="LLU3624" s="1"/>
      <c r="LLV3624" s="1"/>
      <c r="LLW3624" s="1"/>
      <c r="LLX3624" s="1"/>
      <c r="LLY3624" s="1"/>
      <c r="LLZ3624" s="1"/>
      <c r="LMA3624" s="1"/>
      <c r="LMB3624" s="1"/>
      <c r="LMC3624" s="1"/>
      <c r="LMD3624" s="1"/>
      <c r="LME3624" s="1"/>
      <c r="LMF3624" s="1"/>
      <c r="LMG3624" s="1"/>
      <c r="LMH3624" s="1"/>
      <c r="LMI3624" s="1"/>
      <c r="LMJ3624" s="1"/>
      <c r="LMK3624" s="1"/>
      <c r="LML3624" s="1"/>
      <c r="LMM3624" s="1"/>
      <c r="LMN3624" s="1"/>
      <c r="LMO3624" s="1"/>
      <c r="LMP3624" s="1"/>
      <c r="LMQ3624" s="1"/>
      <c r="LMR3624" s="1"/>
      <c r="LMS3624" s="1"/>
      <c r="LMT3624" s="1"/>
      <c r="LMU3624" s="1"/>
      <c r="LMV3624" s="1"/>
      <c r="LMW3624" s="1"/>
      <c r="LMX3624" s="1"/>
      <c r="LMY3624" s="1"/>
      <c r="LMZ3624" s="1"/>
      <c r="LNA3624" s="1"/>
      <c r="LNB3624" s="1"/>
      <c r="LNC3624" s="1"/>
      <c r="LND3624" s="1"/>
      <c r="LNE3624" s="1"/>
      <c r="LNF3624" s="1"/>
      <c r="LNG3624" s="1"/>
      <c r="LNH3624" s="1"/>
      <c r="LNI3624" s="1"/>
      <c r="LNJ3624" s="1"/>
      <c r="LNK3624" s="1"/>
      <c r="LNL3624" s="1"/>
      <c r="LNM3624" s="1"/>
      <c r="LNN3624" s="1"/>
      <c r="LNO3624" s="1"/>
      <c r="LNP3624" s="1"/>
      <c r="LNQ3624" s="1"/>
      <c r="LNR3624" s="1"/>
      <c r="LNS3624" s="1"/>
      <c r="LNT3624" s="1"/>
      <c r="LNU3624" s="1"/>
      <c r="LNV3624" s="1"/>
      <c r="LNW3624" s="1"/>
      <c r="LNX3624" s="1"/>
      <c r="LNY3624" s="1"/>
      <c r="LNZ3624" s="1"/>
      <c r="LOA3624" s="1"/>
      <c r="LOB3624" s="1"/>
      <c r="LOC3624" s="1"/>
      <c r="LOD3624" s="1"/>
      <c r="LOE3624" s="1"/>
      <c r="LOF3624" s="1"/>
      <c r="LOG3624" s="1"/>
      <c r="LOH3624" s="1"/>
      <c r="LOI3624" s="1"/>
      <c r="LOJ3624" s="1"/>
      <c r="LOK3624" s="1"/>
      <c r="LOL3624" s="1"/>
      <c r="LOM3624" s="1"/>
      <c r="LON3624" s="1"/>
      <c r="LOO3624" s="1"/>
      <c r="LOP3624" s="1"/>
      <c r="LOQ3624" s="1"/>
      <c r="LOR3624" s="1"/>
      <c r="LOS3624" s="1"/>
      <c r="LOT3624" s="1"/>
      <c r="LOU3624" s="1"/>
      <c r="LOV3624" s="1"/>
      <c r="LOW3624" s="1"/>
      <c r="LOX3624" s="1"/>
      <c r="LOY3624" s="1"/>
      <c r="LOZ3624" s="1"/>
      <c r="LPA3624" s="1"/>
      <c r="LPB3624" s="1"/>
      <c r="LPC3624" s="1"/>
      <c r="LPD3624" s="1"/>
      <c r="LPE3624" s="1"/>
      <c r="LPF3624" s="1"/>
      <c r="LPG3624" s="1"/>
      <c r="LPH3624" s="1"/>
      <c r="LPI3624" s="1"/>
      <c r="LPJ3624" s="1"/>
      <c r="LPK3624" s="1"/>
      <c r="LPL3624" s="1"/>
      <c r="LPM3624" s="1"/>
      <c r="LPN3624" s="1"/>
      <c r="LPO3624" s="1"/>
      <c r="LPP3624" s="1"/>
      <c r="LPQ3624" s="1"/>
      <c r="LPR3624" s="1"/>
      <c r="LPS3624" s="1"/>
      <c r="LPT3624" s="1"/>
      <c r="LPU3624" s="1"/>
      <c r="LPV3624" s="1"/>
      <c r="LPW3624" s="1"/>
      <c r="LPX3624" s="1"/>
      <c r="LPY3624" s="1"/>
      <c r="LPZ3624" s="1"/>
      <c r="LQA3624" s="1"/>
      <c r="LQB3624" s="1"/>
      <c r="LQC3624" s="1"/>
      <c r="LQD3624" s="1"/>
      <c r="LQE3624" s="1"/>
      <c r="LQF3624" s="1"/>
      <c r="LQG3624" s="1"/>
      <c r="LQH3624" s="1"/>
      <c r="LQI3624" s="1"/>
      <c r="LQJ3624" s="1"/>
      <c r="LQK3624" s="1"/>
      <c r="LQL3624" s="1"/>
      <c r="LQM3624" s="1"/>
      <c r="LQN3624" s="1"/>
      <c r="LQO3624" s="1"/>
      <c r="LQP3624" s="1"/>
      <c r="LQQ3624" s="1"/>
      <c r="LQR3624" s="1"/>
      <c r="LQS3624" s="1"/>
      <c r="LQT3624" s="1"/>
      <c r="LQU3624" s="1"/>
      <c r="LQV3624" s="1"/>
      <c r="LQW3624" s="1"/>
      <c r="LQX3624" s="1"/>
      <c r="LQY3624" s="1"/>
      <c r="LQZ3624" s="1"/>
      <c r="LRA3624" s="1"/>
      <c r="LRB3624" s="1"/>
      <c r="LRC3624" s="1"/>
      <c r="LRD3624" s="1"/>
      <c r="LRE3624" s="1"/>
      <c r="LRF3624" s="1"/>
      <c r="LRG3624" s="1"/>
      <c r="LRH3624" s="1"/>
      <c r="LRI3624" s="1"/>
      <c r="LRJ3624" s="1"/>
      <c r="LRK3624" s="1"/>
      <c r="LRL3624" s="1"/>
      <c r="LRM3624" s="1"/>
      <c r="LRN3624" s="1"/>
      <c r="LRO3624" s="1"/>
      <c r="LRP3624" s="1"/>
      <c r="LRQ3624" s="1"/>
      <c r="LRR3624" s="1"/>
      <c r="LRS3624" s="1"/>
      <c r="LRT3624" s="1"/>
      <c r="LRU3624" s="1"/>
      <c r="LRV3624" s="1"/>
      <c r="LRW3624" s="1"/>
      <c r="LRX3624" s="1"/>
      <c r="LRY3624" s="1"/>
      <c r="LRZ3624" s="1"/>
      <c r="LSA3624" s="1"/>
      <c r="LSB3624" s="1"/>
      <c r="LSC3624" s="1"/>
      <c r="LSD3624" s="1"/>
      <c r="LSE3624" s="1"/>
      <c r="LSF3624" s="1"/>
      <c r="LSG3624" s="1"/>
      <c r="LSH3624" s="1"/>
      <c r="LSI3624" s="1"/>
      <c r="LSJ3624" s="1"/>
      <c r="LSK3624" s="1"/>
      <c r="LSL3624" s="1"/>
      <c r="LSM3624" s="1"/>
      <c r="LSN3624" s="1"/>
      <c r="LSO3624" s="1"/>
      <c r="LSP3624" s="1"/>
      <c r="LSQ3624" s="1"/>
      <c r="LSR3624" s="1"/>
      <c r="LSS3624" s="1"/>
      <c r="LST3624" s="1"/>
      <c r="LSU3624" s="1"/>
      <c r="LSV3624" s="1"/>
      <c r="LSW3624" s="1"/>
      <c r="LSX3624" s="1"/>
      <c r="LSY3624" s="1"/>
      <c r="LSZ3624" s="1"/>
      <c r="LTA3624" s="1"/>
      <c r="LTB3624" s="1"/>
      <c r="LTC3624" s="1"/>
      <c r="LTD3624" s="1"/>
      <c r="LTE3624" s="1"/>
      <c r="LTF3624" s="1"/>
      <c r="LTG3624" s="1"/>
      <c r="LTH3624" s="1"/>
      <c r="LTI3624" s="1"/>
      <c r="LTJ3624" s="1"/>
      <c r="LTK3624" s="1"/>
      <c r="LTL3624" s="1"/>
      <c r="LTM3624" s="1"/>
      <c r="LTN3624" s="1"/>
      <c r="LTO3624" s="1"/>
      <c r="LTP3624" s="1"/>
      <c r="LTQ3624" s="1"/>
      <c r="LTR3624" s="1"/>
      <c r="LTS3624" s="1"/>
      <c r="LTT3624" s="1"/>
      <c r="LTU3624" s="1"/>
      <c r="LTV3624" s="1"/>
      <c r="LTW3624" s="1"/>
      <c r="LTX3624" s="1"/>
      <c r="LTY3624" s="1"/>
      <c r="LTZ3624" s="1"/>
      <c r="LUA3624" s="1"/>
      <c r="LUB3624" s="1"/>
      <c r="LUC3624" s="1"/>
      <c r="LUD3624" s="1"/>
      <c r="LUE3624" s="1"/>
      <c r="LUF3624" s="1"/>
      <c r="LUG3624" s="1"/>
      <c r="LUH3624" s="1"/>
      <c r="LUI3624" s="1"/>
      <c r="LUJ3624" s="1"/>
      <c r="LUK3624" s="1"/>
      <c r="LUL3624" s="1"/>
      <c r="LUM3624" s="1"/>
      <c r="LUN3624" s="1"/>
      <c r="LUO3624" s="1"/>
      <c r="LUP3624" s="1"/>
      <c r="LUQ3624" s="1"/>
      <c r="LUR3624" s="1"/>
      <c r="LUS3624" s="1"/>
      <c r="LUT3624" s="1"/>
      <c r="LUU3624" s="1"/>
      <c r="LUV3624" s="1"/>
      <c r="LUW3624" s="1"/>
      <c r="LUX3624" s="1"/>
      <c r="LUY3624" s="1"/>
      <c r="LUZ3624" s="1"/>
      <c r="LVA3624" s="1"/>
      <c r="LVB3624" s="1"/>
      <c r="LVC3624" s="1"/>
      <c r="LVD3624" s="1"/>
      <c r="LVE3624" s="1"/>
      <c r="LVF3624" s="1"/>
      <c r="LVG3624" s="1"/>
      <c r="LVH3624" s="1"/>
      <c r="LVI3624" s="1"/>
      <c r="LVJ3624" s="1"/>
      <c r="LVK3624" s="1"/>
      <c r="LVL3624" s="1"/>
      <c r="LVM3624" s="1"/>
      <c r="LVN3624" s="1"/>
      <c r="LVO3624" s="1"/>
      <c r="LVP3624" s="1"/>
      <c r="LVQ3624" s="1"/>
      <c r="LVR3624" s="1"/>
      <c r="LVS3624" s="1"/>
      <c r="LVT3624" s="1"/>
      <c r="LVU3624" s="1"/>
      <c r="LVV3624" s="1"/>
      <c r="LVW3624" s="1"/>
      <c r="LVX3624" s="1"/>
      <c r="LVY3624" s="1"/>
      <c r="LVZ3624" s="1"/>
      <c r="LWA3624" s="1"/>
      <c r="LWB3624" s="1"/>
      <c r="LWC3624" s="1"/>
      <c r="LWD3624" s="1"/>
      <c r="LWE3624" s="1"/>
      <c r="LWF3624" s="1"/>
      <c r="LWG3624" s="1"/>
      <c r="LWH3624" s="1"/>
      <c r="LWI3624" s="1"/>
      <c r="LWJ3624" s="1"/>
      <c r="LWK3624" s="1"/>
      <c r="LWL3624" s="1"/>
      <c r="LWM3624" s="1"/>
      <c r="LWN3624" s="1"/>
      <c r="LWO3624" s="1"/>
      <c r="LWP3624" s="1"/>
      <c r="LWQ3624" s="1"/>
      <c r="LWR3624" s="1"/>
      <c r="LWS3624" s="1"/>
      <c r="LWT3624" s="1"/>
      <c r="LWU3624" s="1"/>
      <c r="LWV3624" s="1"/>
      <c r="LWW3624" s="1"/>
      <c r="LWX3624" s="1"/>
      <c r="LWY3624" s="1"/>
      <c r="LWZ3624" s="1"/>
      <c r="LXA3624" s="1"/>
      <c r="LXB3624" s="1"/>
      <c r="LXC3624" s="1"/>
      <c r="LXD3624" s="1"/>
      <c r="LXE3624" s="1"/>
      <c r="LXF3624" s="1"/>
      <c r="LXG3624" s="1"/>
      <c r="LXH3624" s="1"/>
      <c r="LXI3624" s="1"/>
      <c r="LXJ3624" s="1"/>
      <c r="LXK3624" s="1"/>
      <c r="LXL3624" s="1"/>
      <c r="LXM3624" s="1"/>
      <c r="LXN3624" s="1"/>
      <c r="LXO3624" s="1"/>
      <c r="LXP3624" s="1"/>
      <c r="LXQ3624" s="1"/>
      <c r="LXR3624" s="1"/>
      <c r="LXS3624" s="1"/>
      <c r="LXT3624" s="1"/>
      <c r="LXU3624" s="1"/>
      <c r="LXV3624" s="1"/>
      <c r="LXW3624" s="1"/>
      <c r="LXX3624" s="1"/>
      <c r="LXY3624" s="1"/>
      <c r="LXZ3624" s="1"/>
      <c r="LYA3624" s="1"/>
      <c r="LYB3624" s="1"/>
      <c r="LYC3624" s="1"/>
      <c r="LYD3624" s="1"/>
      <c r="LYE3624" s="1"/>
      <c r="LYF3624" s="1"/>
      <c r="LYG3624" s="1"/>
      <c r="LYH3624" s="1"/>
      <c r="LYI3624" s="1"/>
      <c r="LYJ3624" s="1"/>
      <c r="LYK3624" s="1"/>
      <c r="LYL3624" s="1"/>
      <c r="LYM3624" s="1"/>
      <c r="LYN3624" s="1"/>
      <c r="LYO3624" s="1"/>
      <c r="LYP3624" s="1"/>
      <c r="LYQ3624" s="1"/>
      <c r="LYR3624" s="1"/>
      <c r="LYS3624" s="1"/>
      <c r="LYT3624" s="1"/>
      <c r="LYU3624" s="1"/>
      <c r="LYV3624" s="1"/>
      <c r="LYW3624" s="1"/>
      <c r="LYX3624" s="1"/>
      <c r="LYY3624" s="1"/>
      <c r="LYZ3624" s="1"/>
      <c r="LZA3624" s="1"/>
      <c r="LZB3624" s="1"/>
      <c r="LZC3624" s="1"/>
      <c r="LZD3624" s="1"/>
      <c r="LZE3624" s="1"/>
      <c r="LZF3624" s="1"/>
      <c r="LZG3624" s="1"/>
      <c r="LZH3624" s="1"/>
      <c r="LZI3624" s="1"/>
      <c r="LZJ3624" s="1"/>
      <c r="LZK3624" s="1"/>
      <c r="LZL3624" s="1"/>
      <c r="LZM3624" s="1"/>
      <c r="LZN3624" s="1"/>
      <c r="LZO3624" s="1"/>
      <c r="LZP3624" s="1"/>
      <c r="LZQ3624" s="1"/>
      <c r="LZR3624" s="1"/>
      <c r="LZS3624" s="1"/>
      <c r="LZT3624" s="1"/>
      <c r="LZU3624" s="1"/>
      <c r="LZV3624" s="1"/>
      <c r="LZW3624" s="1"/>
      <c r="LZX3624" s="1"/>
      <c r="LZY3624" s="1"/>
      <c r="LZZ3624" s="1"/>
      <c r="MAA3624" s="1"/>
      <c r="MAB3624" s="1"/>
      <c r="MAC3624" s="1"/>
      <c r="MAD3624" s="1"/>
      <c r="MAE3624" s="1"/>
      <c r="MAF3624" s="1"/>
      <c r="MAG3624" s="1"/>
      <c r="MAH3624" s="1"/>
      <c r="MAI3624" s="1"/>
      <c r="MAJ3624" s="1"/>
      <c r="MAK3624" s="1"/>
      <c r="MAL3624" s="1"/>
      <c r="MAM3624" s="1"/>
      <c r="MAN3624" s="1"/>
      <c r="MAO3624" s="1"/>
      <c r="MAP3624" s="1"/>
      <c r="MAQ3624" s="1"/>
      <c r="MAR3624" s="1"/>
      <c r="MAS3624" s="1"/>
      <c r="MAT3624" s="1"/>
      <c r="MAU3624" s="1"/>
      <c r="MAV3624" s="1"/>
      <c r="MAW3624" s="1"/>
      <c r="MAX3624" s="1"/>
      <c r="MAY3624" s="1"/>
      <c r="MAZ3624" s="1"/>
      <c r="MBA3624" s="1"/>
      <c r="MBB3624" s="1"/>
      <c r="MBC3624" s="1"/>
      <c r="MBD3624" s="1"/>
      <c r="MBE3624" s="1"/>
      <c r="MBF3624" s="1"/>
      <c r="MBG3624" s="1"/>
      <c r="MBH3624" s="1"/>
      <c r="MBI3624" s="1"/>
      <c r="MBJ3624" s="1"/>
      <c r="MBK3624" s="1"/>
      <c r="MBL3624" s="1"/>
      <c r="MBM3624" s="1"/>
      <c r="MBN3624" s="1"/>
      <c r="MBO3624" s="1"/>
      <c r="MBP3624" s="1"/>
      <c r="MBQ3624" s="1"/>
      <c r="MBR3624" s="1"/>
      <c r="MBS3624" s="1"/>
      <c r="MBT3624" s="1"/>
      <c r="MBU3624" s="1"/>
      <c r="MBV3624" s="1"/>
      <c r="MBW3624" s="1"/>
      <c r="MBX3624" s="1"/>
      <c r="MBY3624" s="1"/>
      <c r="MBZ3624" s="1"/>
      <c r="MCA3624" s="1"/>
      <c r="MCB3624" s="1"/>
      <c r="MCC3624" s="1"/>
      <c r="MCD3624" s="1"/>
      <c r="MCE3624" s="1"/>
      <c r="MCF3624" s="1"/>
      <c r="MCG3624" s="1"/>
      <c r="MCH3624" s="1"/>
      <c r="MCI3624" s="1"/>
      <c r="MCJ3624" s="1"/>
      <c r="MCK3624" s="1"/>
      <c r="MCL3624" s="1"/>
      <c r="MCM3624" s="1"/>
      <c r="MCN3624" s="1"/>
      <c r="MCO3624" s="1"/>
      <c r="MCP3624" s="1"/>
      <c r="MCQ3624" s="1"/>
      <c r="MCR3624" s="1"/>
      <c r="MCS3624" s="1"/>
      <c r="MCT3624" s="1"/>
      <c r="MCU3624" s="1"/>
      <c r="MCV3624" s="1"/>
      <c r="MCW3624" s="1"/>
      <c r="MCX3624" s="1"/>
      <c r="MCY3624" s="1"/>
      <c r="MCZ3624" s="1"/>
      <c r="MDA3624" s="1"/>
      <c r="MDB3624" s="1"/>
      <c r="MDC3624" s="1"/>
      <c r="MDD3624" s="1"/>
      <c r="MDE3624" s="1"/>
      <c r="MDF3624" s="1"/>
      <c r="MDG3624" s="1"/>
      <c r="MDH3624" s="1"/>
      <c r="MDI3624" s="1"/>
      <c r="MDJ3624" s="1"/>
      <c r="MDK3624" s="1"/>
      <c r="MDL3624" s="1"/>
      <c r="MDM3624" s="1"/>
      <c r="MDN3624" s="1"/>
      <c r="MDO3624" s="1"/>
      <c r="MDP3624" s="1"/>
      <c r="MDQ3624" s="1"/>
      <c r="MDR3624" s="1"/>
      <c r="MDS3624" s="1"/>
      <c r="MDT3624" s="1"/>
      <c r="MDU3624" s="1"/>
      <c r="MDV3624" s="1"/>
      <c r="MDW3624" s="1"/>
      <c r="MDX3624" s="1"/>
      <c r="MDY3624" s="1"/>
      <c r="MDZ3624" s="1"/>
      <c r="MEA3624" s="1"/>
      <c r="MEB3624" s="1"/>
      <c r="MEC3624" s="1"/>
      <c r="MED3624" s="1"/>
      <c r="MEE3624" s="1"/>
      <c r="MEF3624" s="1"/>
      <c r="MEG3624" s="1"/>
      <c r="MEH3624" s="1"/>
      <c r="MEI3624" s="1"/>
      <c r="MEJ3624" s="1"/>
      <c r="MEK3624" s="1"/>
      <c r="MEL3624" s="1"/>
      <c r="MEM3624" s="1"/>
      <c r="MEN3624" s="1"/>
      <c r="MEO3624" s="1"/>
      <c r="MEP3624" s="1"/>
      <c r="MEQ3624" s="1"/>
      <c r="MER3624" s="1"/>
      <c r="MES3624" s="1"/>
      <c r="MET3624" s="1"/>
      <c r="MEU3624" s="1"/>
      <c r="MEV3624" s="1"/>
      <c r="MEW3624" s="1"/>
      <c r="MEX3624" s="1"/>
      <c r="MEY3624" s="1"/>
      <c r="MEZ3624" s="1"/>
      <c r="MFA3624" s="1"/>
      <c r="MFB3624" s="1"/>
      <c r="MFC3624" s="1"/>
      <c r="MFD3624" s="1"/>
      <c r="MFE3624" s="1"/>
      <c r="MFF3624" s="1"/>
      <c r="MFG3624" s="1"/>
      <c r="MFH3624" s="1"/>
      <c r="MFI3624" s="1"/>
      <c r="MFJ3624" s="1"/>
      <c r="MFK3624" s="1"/>
      <c r="MFL3624" s="1"/>
      <c r="MFM3624" s="1"/>
      <c r="MFN3624" s="1"/>
      <c r="MFO3624" s="1"/>
      <c r="MFP3624" s="1"/>
      <c r="MFQ3624" s="1"/>
      <c r="MFR3624" s="1"/>
      <c r="MFS3624" s="1"/>
      <c r="MFT3624" s="1"/>
      <c r="MFU3624" s="1"/>
      <c r="MFV3624" s="1"/>
      <c r="MFW3624" s="1"/>
      <c r="MFX3624" s="1"/>
      <c r="MFY3624" s="1"/>
      <c r="MFZ3624" s="1"/>
      <c r="MGA3624" s="1"/>
      <c r="MGB3624" s="1"/>
      <c r="MGC3624" s="1"/>
      <c r="MGD3624" s="1"/>
      <c r="MGE3624" s="1"/>
      <c r="MGF3624" s="1"/>
      <c r="MGG3624" s="1"/>
      <c r="MGH3624" s="1"/>
      <c r="MGI3624" s="1"/>
      <c r="MGJ3624" s="1"/>
      <c r="MGK3624" s="1"/>
      <c r="MGL3624" s="1"/>
      <c r="MGM3624" s="1"/>
      <c r="MGN3624" s="1"/>
      <c r="MGO3624" s="1"/>
      <c r="MGP3624" s="1"/>
      <c r="MGQ3624" s="1"/>
      <c r="MGR3624" s="1"/>
      <c r="MGS3624" s="1"/>
      <c r="MGT3624" s="1"/>
      <c r="MGU3624" s="1"/>
      <c r="MGV3624" s="1"/>
      <c r="MGW3624" s="1"/>
      <c r="MGX3624" s="1"/>
      <c r="MGY3624" s="1"/>
      <c r="MGZ3624" s="1"/>
      <c r="MHA3624" s="1"/>
      <c r="MHB3624" s="1"/>
      <c r="MHC3624" s="1"/>
      <c r="MHD3624" s="1"/>
      <c r="MHE3624" s="1"/>
      <c r="MHF3624" s="1"/>
      <c r="MHG3624" s="1"/>
      <c r="MHH3624" s="1"/>
      <c r="MHI3624" s="1"/>
      <c r="MHJ3624" s="1"/>
      <c r="MHK3624" s="1"/>
      <c r="MHL3624" s="1"/>
      <c r="MHM3624" s="1"/>
      <c r="MHN3624" s="1"/>
      <c r="MHO3624" s="1"/>
      <c r="MHP3624" s="1"/>
      <c r="MHQ3624" s="1"/>
      <c r="MHR3624" s="1"/>
      <c r="MHS3624" s="1"/>
      <c r="MHT3624" s="1"/>
      <c r="MHU3624" s="1"/>
      <c r="MHV3624" s="1"/>
      <c r="MHW3624" s="1"/>
      <c r="MHX3624" s="1"/>
      <c r="MHY3624" s="1"/>
      <c r="MHZ3624" s="1"/>
      <c r="MIA3624" s="1"/>
      <c r="MIB3624" s="1"/>
      <c r="MIC3624" s="1"/>
      <c r="MID3624" s="1"/>
      <c r="MIE3624" s="1"/>
      <c r="MIF3624" s="1"/>
      <c r="MIG3624" s="1"/>
      <c r="MIH3624" s="1"/>
      <c r="MII3624" s="1"/>
      <c r="MIJ3624" s="1"/>
      <c r="MIK3624" s="1"/>
      <c r="MIL3624" s="1"/>
      <c r="MIM3624" s="1"/>
      <c r="MIN3624" s="1"/>
      <c r="MIO3624" s="1"/>
      <c r="MIP3624" s="1"/>
      <c r="MIQ3624" s="1"/>
      <c r="MIR3624" s="1"/>
      <c r="MIS3624" s="1"/>
      <c r="MIT3624" s="1"/>
      <c r="MIU3624" s="1"/>
      <c r="MIV3624" s="1"/>
      <c r="MIW3624" s="1"/>
      <c r="MIX3624" s="1"/>
      <c r="MIY3624" s="1"/>
      <c r="MIZ3624" s="1"/>
      <c r="MJA3624" s="1"/>
      <c r="MJB3624" s="1"/>
      <c r="MJC3624" s="1"/>
      <c r="MJD3624" s="1"/>
      <c r="MJE3624" s="1"/>
      <c r="MJF3624" s="1"/>
      <c r="MJG3624" s="1"/>
      <c r="MJH3624" s="1"/>
      <c r="MJI3624" s="1"/>
      <c r="MJJ3624" s="1"/>
      <c r="MJK3624" s="1"/>
      <c r="MJL3624" s="1"/>
      <c r="MJM3624" s="1"/>
      <c r="MJN3624" s="1"/>
      <c r="MJO3624" s="1"/>
      <c r="MJP3624" s="1"/>
      <c r="MJQ3624" s="1"/>
      <c r="MJR3624" s="1"/>
      <c r="MJS3624" s="1"/>
      <c r="MJT3624" s="1"/>
      <c r="MJU3624" s="1"/>
      <c r="MJV3624" s="1"/>
      <c r="MJW3624" s="1"/>
      <c r="MJX3624" s="1"/>
      <c r="MJY3624" s="1"/>
      <c r="MJZ3624" s="1"/>
      <c r="MKA3624" s="1"/>
      <c r="MKB3624" s="1"/>
      <c r="MKC3624" s="1"/>
      <c r="MKD3624" s="1"/>
      <c r="MKE3624" s="1"/>
      <c r="MKF3624" s="1"/>
      <c r="MKG3624" s="1"/>
      <c r="MKH3624" s="1"/>
      <c r="MKI3624" s="1"/>
      <c r="MKJ3624" s="1"/>
      <c r="MKK3624" s="1"/>
      <c r="MKL3624" s="1"/>
      <c r="MKM3624" s="1"/>
      <c r="MKN3624" s="1"/>
      <c r="MKO3624" s="1"/>
      <c r="MKP3624" s="1"/>
      <c r="MKQ3624" s="1"/>
      <c r="MKR3624" s="1"/>
      <c r="MKS3624" s="1"/>
      <c r="MKT3624" s="1"/>
      <c r="MKU3624" s="1"/>
      <c r="MKV3624" s="1"/>
      <c r="MKW3624" s="1"/>
      <c r="MKX3624" s="1"/>
      <c r="MKY3624" s="1"/>
      <c r="MKZ3624" s="1"/>
      <c r="MLA3624" s="1"/>
      <c r="MLB3624" s="1"/>
      <c r="MLC3624" s="1"/>
      <c r="MLD3624" s="1"/>
      <c r="MLE3624" s="1"/>
      <c r="MLF3624" s="1"/>
      <c r="MLG3624" s="1"/>
      <c r="MLH3624" s="1"/>
      <c r="MLI3624" s="1"/>
      <c r="MLJ3624" s="1"/>
      <c r="MLK3624" s="1"/>
      <c r="MLL3624" s="1"/>
      <c r="MLM3624" s="1"/>
      <c r="MLN3624" s="1"/>
      <c r="MLO3624" s="1"/>
      <c r="MLP3624" s="1"/>
      <c r="MLQ3624" s="1"/>
      <c r="MLR3624" s="1"/>
      <c r="MLS3624" s="1"/>
      <c r="MLT3624" s="1"/>
      <c r="MLU3624" s="1"/>
      <c r="MLV3624" s="1"/>
      <c r="MLW3624" s="1"/>
      <c r="MLX3624" s="1"/>
      <c r="MLY3624" s="1"/>
      <c r="MLZ3624" s="1"/>
      <c r="MMA3624" s="1"/>
      <c r="MMB3624" s="1"/>
      <c r="MMC3624" s="1"/>
      <c r="MMD3624" s="1"/>
      <c r="MME3624" s="1"/>
      <c r="MMF3624" s="1"/>
      <c r="MMG3624" s="1"/>
      <c r="MMH3624" s="1"/>
      <c r="MMI3624" s="1"/>
      <c r="MMJ3624" s="1"/>
      <c r="MMK3624" s="1"/>
      <c r="MML3624" s="1"/>
      <c r="MMM3624" s="1"/>
      <c r="MMN3624" s="1"/>
      <c r="MMO3624" s="1"/>
      <c r="MMP3624" s="1"/>
      <c r="MMQ3624" s="1"/>
      <c r="MMR3624" s="1"/>
      <c r="MMS3624" s="1"/>
      <c r="MMT3624" s="1"/>
      <c r="MMU3624" s="1"/>
      <c r="MMV3624" s="1"/>
      <c r="MMW3624" s="1"/>
      <c r="MMX3624" s="1"/>
      <c r="MMY3624" s="1"/>
      <c r="MMZ3624" s="1"/>
      <c r="MNA3624" s="1"/>
      <c r="MNB3624" s="1"/>
      <c r="MNC3624" s="1"/>
      <c r="MND3624" s="1"/>
      <c r="MNE3624" s="1"/>
      <c r="MNF3624" s="1"/>
      <c r="MNG3624" s="1"/>
      <c r="MNH3624" s="1"/>
      <c r="MNI3624" s="1"/>
      <c r="MNJ3624" s="1"/>
      <c r="MNK3624" s="1"/>
      <c r="MNL3624" s="1"/>
      <c r="MNM3624" s="1"/>
      <c r="MNN3624" s="1"/>
      <c r="MNO3624" s="1"/>
      <c r="MNP3624" s="1"/>
      <c r="MNQ3624" s="1"/>
      <c r="MNR3624" s="1"/>
      <c r="MNS3624" s="1"/>
      <c r="MNT3624" s="1"/>
      <c r="MNU3624" s="1"/>
      <c r="MNV3624" s="1"/>
      <c r="MNW3624" s="1"/>
      <c r="MNX3624" s="1"/>
      <c r="MNY3624" s="1"/>
      <c r="MNZ3624" s="1"/>
      <c r="MOA3624" s="1"/>
      <c r="MOB3624" s="1"/>
      <c r="MOC3624" s="1"/>
      <c r="MOD3624" s="1"/>
      <c r="MOE3624" s="1"/>
      <c r="MOF3624" s="1"/>
      <c r="MOG3624" s="1"/>
      <c r="MOH3624" s="1"/>
      <c r="MOI3624" s="1"/>
      <c r="MOJ3624" s="1"/>
      <c r="MOK3624" s="1"/>
      <c r="MOL3624" s="1"/>
      <c r="MOM3624" s="1"/>
      <c r="MON3624" s="1"/>
      <c r="MOO3624" s="1"/>
      <c r="MOP3624" s="1"/>
      <c r="MOQ3624" s="1"/>
      <c r="MOR3624" s="1"/>
      <c r="MOS3624" s="1"/>
      <c r="MOT3624" s="1"/>
      <c r="MOU3624" s="1"/>
      <c r="MOV3624" s="1"/>
      <c r="MOW3624" s="1"/>
      <c r="MOX3624" s="1"/>
      <c r="MOY3624" s="1"/>
      <c r="MOZ3624" s="1"/>
      <c r="MPA3624" s="1"/>
      <c r="MPB3624" s="1"/>
      <c r="MPC3624" s="1"/>
      <c r="MPD3624" s="1"/>
      <c r="MPE3624" s="1"/>
      <c r="MPF3624" s="1"/>
      <c r="MPG3624" s="1"/>
      <c r="MPH3624" s="1"/>
      <c r="MPI3624" s="1"/>
      <c r="MPJ3624" s="1"/>
      <c r="MPK3624" s="1"/>
      <c r="MPL3624" s="1"/>
      <c r="MPM3624" s="1"/>
      <c r="MPN3624" s="1"/>
      <c r="MPO3624" s="1"/>
      <c r="MPP3624" s="1"/>
      <c r="MPQ3624" s="1"/>
      <c r="MPR3624" s="1"/>
      <c r="MPS3624" s="1"/>
      <c r="MPT3624" s="1"/>
      <c r="MPU3624" s="1"/>
      <c r="MPV3624" s="1"/>
      <c r="MPW3624" s="1"/>
      <c r="MPX3624" s="1"/>
      <c r="MPY3624" s="1"/>
      <c r="MPZ3624" s="1"/>
      <c r="MQA3624" s="1"/>
      <c r="MQB3624" s="1"/>
      <c r="MQC3624" s="1"/>
      <c r="MQD3624" s="1"/>
      <c r="MQE3624" s="1"/>
      <c r="MQF3624" s="1"/>
      <c r="MQG3624" s="1"/>
      <c r="MQH3624" s="1"/>
      <c r="MQI3624" s="1"/>
      <c r="MQJ3624" s="1"/>
      <c r="MQK3624" s="1"/>
      <c r="MQL3624" s="1"/>
      <c r="MQM3624" s="1"/>
      <c r="MQN3624" s="1"/>
      <c r="MQO3624" s="1"/>
      <c r="MQP3624" s="1"/>
      <c r="MQQ3624" s="1"/>
      <c r="MQR3624" s="1"/>
      <c r="MQS3624" s="1"/>
      <c r="MQT3624" s="1"/>
      <c r="MQU3624" s="1"/>
      <c r="MQV3624" s="1"/>
      <c r="MQW3624" s="1"/>
      <c r="MQX3624" s="1"/>
      <c r="MQY3624" s="1"/>
      <c r="MQZ3624" s="1"/>
      <c r="MRA3624" s="1"/>
      <c r="MRB3624" s="1"/>
      <c r="MRC3624" s="1"/>
      <c r="MRD3624" s="1"/>
      <c r="MRE3624" s="1"/>
      <c r="MRF3624" s="1"/>
      <c r="MRG3624" s="1"/>
      <c r="MRH3624" s="1"/>
      <c r="MRI3624" s="1"/>
      <c r="MRJ3624" s="1"/>
      <c r="MRK3624" s="1"/>
      <c r="MRL3624" s="1"/>
      <c r="MRM3624" s="1"/>
      <c r="MRN3624" s="1"/>
      <c r="MRO3624" s="1"/>
      <c r="MRP3624" s="1"/>
      <c r="MRQ3624" s="1"/>
      <c r="MRR3624" s="1"/>
      <c r="MRS3624" s="1"/>
      <c r="MRT3624" s="1"/>
      <c r="MRU3624" s="1"/>
      <c r="MRV3624" s="1"/>
      <c r="MRW3624" s="1"/>
      <c r="MRX3624" s="1"/>
      <c r="MRY3624" s="1"/>
      <c r="MRZ3624" s="1"/>
      <c r="MSA3624" s="1"/>
      <c r="MSB3624" s="1"/>
      <c r="MSC3624" s="1"/>
      <c r="MSD3624" s="1"/>
      <c r="MSE3624" s="1"/>
      <c r="MSF3624" s="1"/>
      <c r="MSG3624" s="1"/>
      <c r="MSH3624" s="1"/>
      <c r="MSI3624" s="1"/>
      <c r="MSJ3624" s="1"/>
      <c r="MSK3624" s="1"/>
      <c r="MSL3624" s="1"/>
      <c r="MSM3624" s="1"/>
      <c r="MSN3624" s="1"/>
      <c r="MSO3624" s="1"/>
      <c r="MSP3624" s="1"/>
      <c r="MSQ3624" s="1"/>
      <c r="MSR3624" s="1"/>
      <c r="MSS3624" s="1"/>
      <c r="MST3624" s="1"/>
      <c r="MSU3624" s="1"/>
      <c r="MSV3624" s="1"/>
      <c r="MSW3624" s="1"/>
      <c r="MSX3624" s="1"/>
      <c r="MSY3624" s="1"/>
      <c r="MSZ3624" s="1"/>
      <c r="MTA3624" s="1"/>
      <c r="MTB3624" s="1"/>
      <c r="MTC3624" s="1"/>
      <c r="MTD3624" s="1"/>
      <c r="MTE3624" s="1"/>
      <c r="MTF3624" s="1"/>
      <c r="MTG3624" s="1"/>
      <c r="MTH3624" s="1"/>
      <c r="MTI3624" s="1"/>
      <c r="MTJ3624" s="1"/>
      <c r="MTK3624" s="1"/>
      <c r="MTL3624" s="1"/>
      <c r="MTM3624" s="1"/>
      <c r="MTN3624" s="1"/>
      <c r="MTO3624" s="1"/>
      <c r="MTP3624" s="1"/>
      <c r="MTQ3624" s="1"/>
      <c r="MTR3624" s="1"/>
      <c r="MTS3624" s="1"/>
      <c r="MTT3624" s="1"/>
      <c r="MTU3624" s="1"/>
      <c r="MTV3624" s="1"/>
      <c r="MTW3624" s="1"/>
      <c r="MTX3624" s="1"/>
      <c r="MTY3624" s="1"/>
      <c r="MTZ3624" s="1"/>
      <c r="MUA3624" s="1"/>
      <c r="MUB3624" s="1"/>
      <c r="MUC3624" s="1"/>
      <c r="MUD3624" s="1"/>
      <c r="MUE3624" s="1"/>
      <c r="MUF3624" s="1"/>
      <c r="MUG3624" s="1"/>
      <c r="MUH3624" s="1"/>
      <c r="MUI3624" s="1"/>
      <c r="MUJ3624" s="1"/>
      <c r="MUK3624" s="1"/>
      <c r="MUL3624" s="1"/>
      <c r="MUM3624" s="1"/>
      <c r="MUN3624" s="1"/>
      <c r="MUO3624" s="1"/>
      <c r="MUP3624" s="1"/>
      <c r="MUQ3624" s="1"/>
      <c r="MUR3624" s="1"/>
      <c r="MUS3624" s="1"/>
      <c r="MUT3624" s="1"/>
      <c r="MUU3624" s="1"/>
      <c r="MUV3624" s="1"/>
      <c r="MUW3624" s="1"/>
      <c r="MUX3624" s="1"/>
      <c r="MUY3624" s="1"/>
      <c r="MUZ3624" s="1"/>
      <c r="MVA3624" s="1"/>
      <c r="MVB3624" s="1"/>
      <c r="MVC3624" s="1"/>
      <c r="MVD3624" s="1"/>
      <c r="MVE3624" s="1"/>
      <c r="MVF3624" s="1"/>
      <c r="MVG3624" s="1"/>
      <c r="MVH3624" s="1"/>
      <c r="MVI3624" s="1"/>
      <c r="MVJ3624" s="1"/>
      <c r="MVK3624" s="1"/>
      <c r="MVL3624" s="1"/>
      <c r="MVM3624" s="1"/>
      <c r="MVN3624" s="1"/>
      <c r="MVO3624" s="1"/>
      <c r="MVP3624" s="1"/>
      <c r="MVQ3624" s="1"/>
      <c r="MVR3624" s="1"/>
      <c r="MVS3624" s="1"/>
      <c r="MVT3624" s="1"/>
      <c r="MVU3624" s="1"/>
      <c r="MVV3624" s="1"/>
      <c r="MVW3624" s="1"/>
      <c r="MVX3624" s="1"/>
      <c r="MVY3624" s="1"/>
      <c r="MVZ3624" s="1"/>
      <c r="MWA3624" s="1"/>
      <c r="MWB3624" s="1"/>
      <c r="MWC3624" s="1"/>
      <c r="MWD3624" s="1"/>
      <c r="MWE3624" s="1"/>
      <c r="MWF3624" s="1"/>
      <c r="MWG3624" s="1"/>
      <c r="MWH3624" s="1"/>
      <c r="MWI3624" s="1"/>
      <c r="MWJ3624" s="1"/>
      <c r="MWK3624" s="1"/>
      <c r="MWL3624" s="1"/>
      <c r="MWM3624" s="1"/>
      <c r="MWN3624" s="1"/>
      <c r="MWO3624" s="1"/>
      <c r="MWP3624" s="1"/>
      <c r="MWQ3624" s="1"/>
      <c r="MWR3624" s="1"/>
      <c r="MWS3624" s="1"/>
      <c r="MWT3624" s="1"/>
      <c r="MWU3624" s="1"/>
      <c r="MWV3624" s="1"/>
      <c r="MWW3624" s="1"/>
      <c r="MWX3624" s="1"/>
      <c r="MWY3624" s="1"/>
      <c r="MWZ3624" s="1"/>
      <c r="MXA3624" s="1"/>
      <c r="MXB3624" s="1"/>
      <c r="MXC3624" s="1"/>
      <c r="MXD3624" s="1"/>
      <c r="MXE3624" s="1"/>
      <c r="MXF3624" s="1"/>
      <c r="MXG3624" s="1"/>
      <c r="MXH3624" s="1"/>
      <c r="MXI3624" s="1"/>
      <c r="MXJ3624" s="1"/>
      <c r="MXK3624" s="1"/>
      <c r="MXL3624" s="1"/>
      <c r="MXM3624" s="1"/>
      <c r="MXN3624" s="1"/>
      <c r="MXO3624" s="1"/>
      <c r="MXP3624" s="1"/>
      <c r="MXQ3624" s="1"/>
      <c r="MXR3624" s="1"/>
      <c r="MXS3624" s="1"/>
      <c r="MXT3624" s="1"/>
      <c r="MXU3624" s="1"/>
      <c r="MXV3624" s="1"/>
      <c r="MXW3624" s="1"/>
      <c r="MXX3624" s="1"/>
      <c r="MXY3624" s="1"/>
      <c r="MXZ3624" s="1"/>
      <c r="MYA3624" s="1"/>
      <c r="MYB3624" s="1"/>
      <c r="MYC3624" s="1"/>
      <c r="MYD3624" s="1"/>
      <c r="MYE3624" s="1"/>
      <c r="MYF3624" s="1"/>
      <c r="MYG3624" s="1"/>
      <c r="MYH3624" s="1"/>
      <c r="MYI3624" s="1"/>
      <c r="MYJ3624" s="1"/>
      <c r="MYK3624" s="1"/>
      <c r="MYL3624" s="1"/>
      <c r="MYM3624" s="1"/>
      <c r="MYN3624" s="1"/>
      <c r="MYO3624" s="1"/>
      <c r="MYP3624" s="1"/>
      <c r="MYQ3624" s="1"/>
      <c r="MYR3624" s="1"/>
      <c r="MYS3624" s="1"/>
      <c r="MYT3624" s="1"/>
      <c r="MYU3624" s="1"/>
      <c r="MYV3624" s="1"/>
      <c r="MYW3624" s="1"/>
      <c r="MYX3624" s="1"/>
      <c r="MYY3624" s="1"/>
      <c r="MYZ3624" s="1"/>
      <c r="MZA3624" s="1"/>
      <c r="MZB3624" s="1"/>
      <c r="MZC3624" s="1"/>
      <c r="MZD3624" s="1"/>
      <c r="MZE3624" s="1"/>
      <c r="MZF3624" s="1"/>
      <c r="MZG3624" s="1"/>
      <c r="MZH3624" s="1"/>
      <c r="MZI3624" s="1"/>
      <c r="MZJ3624" s="1"/>
      <c r="MZK3624" s="1"/>
      <c r="MZL3624" s="1"/>
      <c r="MZM3624" s="1"/>
      <c r="MZN3624" s="1"/>
      <c r="MZO3624" s="1"/>
      <c r="MZP3624" s="1"/>
      <c r="MZQ3624" s="1"/>
      <c r="MZR3624" s="1"/>
      <c r="MZS3624" s="1"/>
      <c r="MZT3624" s="1"/>
      <c r="MZU3624" s="1"/>
      <c r="MZV3624" s="1"/>
      <c r="MZW3624" s="1"/>
      <c r="MZX3624" s="1"/>
      <c r="MZY3624" s="1"/>
      <c r="MZZ3624" s="1"/>
      <c r="NAA3624" s="1"/>
      <c r="NAB3624" s="1"/>
      <c r="NAC3624" s="1"/>
      <c r="NAD3624" s="1"/>
      <c r="NAE3624" s="1"/>
      <c r="NAF3624" s="1"/>
      <c r="NAG3624" s="1"/>
      <c r="NAH3624" s="1"/>
      <c r="NAI3624" s="1"/>
      <c r="NAJ3624" s="1"/>
      <c r="NAK3624" s="1"/>
      <c r="NAL3624" s="1"/>
      <c r="NAM3624" s="1"/>
      <c r="NAN3624" s="1"/>
      <c r="NAO3624" s="1"/>
      <c r="NAP3624" s="1"/>
      <c r="NAQ3624" s="1"/>
      <c r="NAR3624" s="1"/>
      <c r="NAS3624" s="1"/>
      <c r="NAT3624" s="1"/>
      <c r="NAU3624" s="1"/>
      <c r="NAV3624" s="1"/>
      <c r="NAW3624" s="1"/>
      <c r="NAX3624" s="1"/>
      <c r="NAY3624" s="1"/>
      <c r="NAZ3624" s="1"/>
      <c r="NBA3624" s="1"/>
      <c r="NBB3624" s="1"/>
      <c r="NBC3624" s="1"/>
      <c r="NBD3624" s="1"/>
      <c r="NBE3624" s="1"/>
      <c r="NBF3624" s="1"/>
      <c r="NBG3624" s="1"/>
      <c r="NBH3624" s="1"/>
      <c r="NBI3624" s="1"/>
      <c r="NBJ3624" s="1"/>
      <c r="NBK3624" s="1"/>
      <c r="NBL3624" s="1"/>
      <c r="NBM3624" s="1"/>
      <c r="NBN3624" s="1"/>
      <c r="NBO3624" s="1"/>
      <c r="NBP3624" s="1"/>
      <c r="NBQ3624" s="1"/>
      <c r="NBR3624" s="1"/>
      <c r="NBS3624" s="1"/>
      <c r="NBT3624" s="1"/>
      <c r="NBU3624" s="1"/>
      <c r="NBV3624" s="1"/>
      <c r="NBW3624" s="1"/>
      <c r="NBX3624" s="1"/>
      <c r="NBY3624" s="1"/>
      <c r="NBZ3624" s="1"/>
      <c r="NCA3624" s="1"/>
      <c r="NCB3624" s="1"/>
      <c r="NCC3624" s="1"/>
      <c r="NCD3624" s="1"/>
      <c r="NCE3624" s="1"/>
      <c r="NCF3624" s="1"/>
      <c r="NCG3624" s="1"/>
      <c r="NCH3624" s="1"/>
      <c r="NCI3624" s="1"/>
      <c r="NCJ3624" s="1"/>
      <c r="NCK3624" s="1"/>
      <c r="NCL3624" s="1"/>
      <c r="NCM3624" s="1"/>
      <c r="NCN3624" s="1"/>
      <c r="NCO3624" s="1"/>
      <c r="NCP3624" s="1"/>
      <c r="NCQ3624" s="1"/>
      <c r="NCR3624" s="1"/>
      <c r="NCS3624" s="1"/>
      <c r="NCT3624" s="1"/>
      <c r="NCU3624" s="1"/>
      <c r="NCV3624" s="1"/>
      <c r="NCW3624" s="1"/>
      <c r="NCX3624" s="1"/>
      <c r="NCY3624" s="1"/>
      <c r="NCZ3624" s="1"/>
      <c r="NDA3624" s="1"/>
      <c r="NDB3624" s="1"/>
      <c r="NDC3624" s="1"/>
      <c r="NDD3624" s="1"/>
      <c r="NDE3624" s="1"/>
      <c r="NDF3624" s="1"/>
      <c r="NDG3624" s="1"/>
      <c r="NDH3624" s="1"/>
      <c r="NDI3624" s="1"/>
      <c r="NDJ3624" s="1"/>
      <c r="NDK3624" s="1"/>
      <c r="NDL3624" s="1"/>
      <c r="NDM3624" s="1"/>
      <c r="NDN3624" s="1"/>
      <c r="NDO3624" s="1"/>
      <c r="NDP3624" s="1"/>
      <c r="NDQ3624" s="1"/>
      <c r="NDR3624" s="1"/>
      <c r="NDS3624" s="1"/>
      <c r="NDT3624" s="1"/>
      <c r="NDU3624" s="1"/>
      <c r="NDV3624" s="1"/>
      <c r="NDW3624" s="1"/>
      <c r="NDX3624" s="1"/>
      <c r="NDY3624" s="1"/>
      <c r="NDZ3624" s="1"/>
      <c r="NEA3624" s="1"/>
      <c r="NEB3624" s="1"/>
      <c r="NEC3624" s="1"/>
      <c r="NED3624" s="1"/>
      <c r="NEE3624" s="1"/>
      <c r="NEF3624" s="1"/>
      <c r="NEG3624" s="1"/>
      <c r="NEH3624" s="1"/>
      <c r="NEI3624" s="1"/>
      <c r="NEJ3624" s="1"/>
      <c r="NEK3624" s="1"/>
      <c r="NEL3624" s="1"/>
      <c r="NEM3624" s="1"/>
      <c r="NEN3624" s="1"/>
      <c r="NEO3624" s="1"/>
      <c r="NEP3624" s="1"/>
      <c r="NEQ3624" s="1"/>
      <c r="NER3624" s="1"/>
      <c r="NES3624" s="1"/>
      <c r="NET3624" s="1"/>
      <c r="NEU3624" s="1"/>
      <c r="NEV3624" s="1"/>
      <c r="NEW3624" s="1"/>
      <c r="NEX3624" s="1"/>
      <c r="NEY3624" s="1"/>
      <c r="NEZ3624" s="1"/>
      <c r="NFA3624" s="1"/>
      <c r="NFB3624" s="1"/>
      <c r="NFC3624" s="1"/>
      <c r="NFD3624" s="1"/>
      <c r="NFE3624" s="1"/>
      <c r="NFF3624" s="1"/>
      <c r="NFG3624" s="1"/>
      <c r="NFH3624" s="1"/>
      <c r="NFI3624" s="1"/>
      <c r="NFJ3624" s="1"/>
      <c r="NFK3624" s="1"/>
      <c r="NFL3624" s="1"/>
      <c r="NFM3624" s="1"/>
      <c r="NFN3624" s="1"/>
      <c r="NFO3624" s="1"/>
      <c r="NFP3624" s="1"/>
      <c r="NFQ3624" s="1"/>
      <c r="NFR3624" s="1"/>
      <c r="NFS3624" s="1"/>
      <c r="NFT3624" s="1"/>
      <c r="NFU3624" s="1"/>
      <c r="NFV3624" s="1"/>
      <c r="NFW3624" s="1"/>
      <c r="NFX3624" s="1"/>
      <c r="NFY3624" s="1"/>
      <c r="NFZ3624" s="1"/>
      <c r="NGA3624" s="1"/>
      <c r="NGB3624" s="1"/>
      <c r="NGC3624" s="1"/>
      <c r="NGD3624" s="1"/>
      <c r="NGE3624" s="1"/>
      <c r="NGF3624" s="1"/>
      <c r="NGG3624" s="1"/>
      <c r="NGH3624" s="1"/>
      <c r="NGI3624" s="1"/>
      <c r="NGJ3624" s="1"/>
      <c r="NGK3624" s="1"/>
      <c r="NGL3624" s="1"/>
      <c r="NGM3624" s="1"/>
      <c r="NGN3624" s="1"/>
      <c r="NGO3624" s="1"/>
      <c r="NGP3624" s="1"/>
      <c r="NGQ3624" s="1"/>
      <c r="NGR3624" s="1"/>
      <c r="NGS3624" s="1"/>
      <c r="NGT3624" s="1"/>
      <c r="NGU3624" s="1"/>
      <c r="NGV3624" s="1"/>
      <c r="NGW3624" s="1"/>
      <c r="NGX3624" s="1"/>
      <c r="NGY3624" s="1"/>
      <c r="NGZ3624" s="1"/>
      <c r="NHA3624" s="1"/>
      <c r="NHB3624" s="1"/>
      <c r="NHC3624" s="1"/>
      <c r="NHD3624" s="1"/>
      <c r="NHE3624" s="1"/>
      <c r="NHF3624" s="1"/>
      <c r="NHG3624" s="1"/>
      <c r="NHH3624" s="1"/>
      <c r="NHI3624" s="1"/>
      <c r="NHJ3624" s="1"/>
      <c r="NHK3624" s="1"/>
      <c r="NHL3624" s="1"/>
      <c r="NHM3624" s="1"/>
      <c r="NHN3624" s="1"/>
      <c r="NHO3624" s="1"/>
      <c r="NHP3624" s="1"/>
      <c r="NHQ3624" s="1"/>
      <c r="NHR3624" s="1"/>
      <c r="NHS3624" s="1"/>
      <c r="NHT3624" s="1"/>
      <c r="NHU3624" s="1"/>
      <c r="NHV3624" s="1"/>
      <c r="NHW3624" s="1"/>
      <c r="NHX3624" s="1"/>
      <c r="NHY3624" s="1"/>
      <c r="NHZ3624" s="1"/>
      <c r="NIA3624" s="1"/>
      <c r="NIB3624" s="1"/>
      <c r="NIC3624" s="1"/>
      <c r="NID3624" s="1"/>
      <c r="NIE3624" s="1"/>
      <c r="NIF3624" s="1"/>
      <c r="NIG3624" s="1"/>
      <c r="NIH3624" s="1"/>
      <c r="NII3624" s="1"/>
      <c r="NIJ3624" s="1"/>
      <c r="NIK3624" s="1"/>
      <c r="NIL3624" s="1"/>
      <c r="NIM3624" s="1"/>
      <c r="NIN3624" s="1"/>
      <c r="NIO3624" s="1"/>
      <c r="NIP3624" s="1"/>
      <c r="NIQ3624" s="1"/>
      <c r="NIR3624" s="1"/>
      <c r="NIS3624" s="1"/>
      <c r="NIT3624" s="1"/>
      <c r="NIU3624" s="1"/>
      <c r="NIV3624" s="1"/>
      <c r="NIW3624" s="1"/>
      <c r="NIX3624" s="1"/>
      <c r="NIY3624" s="1"/>
      <c r="NIZ3624" s="1"/>
      <c r="NJA3624" s="1"/>
      <c r="NJB3624" s="1"/>
      <c r="NJC3624" s="1"/>
      <c r="NJD3624" s="1"/>
      <c r="NJE3624" s="1"/>
      <c r="NJF3624" s="1"/>
      <c r="NJG3624" s="1"/>
      <c r="NJH3624" s="1"/>
      <c r="NJI3624" s="1"/>
      <c r="NJJ3624" s="1"/>
      <c r="NJK3624" s="1"/>
      <c r="NJL3624" s="1"/>
      <c r="NJM3624" s="1"/>
      <c r="NJN3624" s="1"/>
      <c r="NJO3624" s="1"/>
      <c r="NJP3624" s="1"/>
      <c r="NJQ3624" s="1"/>
      <c r="NJR3624" s="1"/>
      <c r="NJS3624" s="1"/>
      <c r="NJT3624" s="1"/>
      <c r="NJU3624" s="1"/>
      <c r="NJV3624" s="1"/>
      <c r="NJW3624" s="1"/>
      <c r="NJX3624" s="1"/>
      <c r="NJY3624" s="1"/>
      <c r="NJZ3624" s="1"/>
      <c r="NKA3624" s="1"/>
      <c r="NKB3624" s="1"/>
      <c r="NKC3624" s="1"/>
      <c r="NKD3624" s="1"/>
      <c r="NKE3624" s="1"/>
      <c r="NKF3624" s="1"/>
      <c r="NKG3624" s="1"/>
      <c r="NKH3624" s="1"/>
      <c r="NKI3624" s="1"/>
      <c r="NKJ3624" s="1"/>
      <c r="NKK3624" s="1"/>
      <c r="NKL3624" s="1"/>
      <c r="NKM3624" s="1"/>
      <c r="NKN3624" s="1"/>
      <c r="NKO3624" s="1"/>
      <c r="NKP3624" s="1"/>
      <c r="NKQ3624" s="1"/>
      <c r="NKR3624" s="1"/>
      <c r="NKS3624" s="1"/>
      <c r="NKT3624" s="1"/>
      <c r="NKU3624" s="1"/>
      <c r="NKV3624" s="1"/>
      <c r="NKW3624" s="1"/>
      <c r="NKX3624" s="1"/>
      <c r="NKY3624" s="1"/>
      <c r="NKZ3624" s="1"/>
      <c r="NLA3624" s="1"/>
      <c r="NLB3624" s="1"/>
      <c r="NLC3624" s="1"/>
      <c r="NLD3624" s="1"/>
      <c r="NLE3624" s="1"/>
      <c r="NLF3624" s="1"/>
      <c r="NLG3624" s="1"/>
      <c r="NLH3624" s="1"/>
      <c r="NLI3624" s="1"/>
      <c r="NLJ3624" s="1"/>
      <c r="NLK3624" s="1"/>
      <c r="NLL3624" s="1"/>
      <c r="NLM3624" s="1"/>
      <c r="NLN3624" s="1"/>
      <c r="NLO3624" s="1"/>
      <c r="NLP3624" s="1"/>
      <c r="NLQ3624" s="1"/>
      <c r="NLR3624" s="1"/>
      <c r="NLS3624" s="1"/>
      <c r="NLT3624" s="1"/>
      <c r="NLU3624" s="1"/>
      <c r="NLV3624" s="1"/>
      <c r="NLW3624" s="1"/>
      <c r="NLX3624" s="1"/>
      <c r="NLY3624" s="1"/>
      <c r="NLZ3624" s="1"/>
      <c r="NMA3624" s="1"/>
      <c r="NMB3624" s="1"/>
      <c r="NMC3624" s="1"/>
      <c r="NMD3624" s="1"/>
      <c r="NME3624" s="1"/>
      <c r="NMF3624" s="1"/>
      <c r="NMG3624" s="1"/>
      <c r="NMH3624" s="1"/>
      <c r="NMI3624" s="1"/>
      <c r="NMJ3624" s="1"/>
      <c r="NMK3624" s="1"/>
      <c r="NML3624" s="1"/>
      <c r="NMM3624" s="1"/>
      <c r="NMN3624" s="1"/>
      <c r="NMO3624" s="1"/>
      <c r="NMP3624" s="1"/>
      <c r="NMQ3624" s="1"/>
      <c r="NMR3624" s="1"/>
      <c r="NMS3624" s="1"/>
      <c r="NMT3624" s="1"/>
      <c r="NMU3624" s="1"/>
      <c r="NMV3624" s="1"/>
      <c r="NMW3624" s="1"/>
      <c r="NMX3624" s="1"/>
      <c r="NMY3624" s="1"/>
      <c r="NMZ3624" s="1"/>
      <c r="NNA3624" s="1"/>
      <c r="NNB3624" s="1"/>
      <c r="NNC3624" s="1"/>
      <c r="NND3624" s="1"/>
      <c r="NNE3624" s="1"/>
      <c r="NNF3624" s="1"/>
      <c r="NNG3624" s="1"/>
      <c r="NNH3624" s="1"/>
      <c r="NNI3624" s="1"/>
      <c r="NNJ3624" s="1"/>
      <c r="NNK3624" s="1"/>
      <c r="NNL3624" s="1"/>
      <c r="NNM3624" s="1"/>
      <c r="NNN3624" s="1"/>
      <c r="NNO3624" s="1"/>
      <c r="NNP3624" s="1"/>
      <c r="NNQ3624" s="1"/>
      <c r="NNR3624" s="1"/>
      <c r="NNS3624" s="1"/>
      <c r="NNT3624" s="1"/>
      <c r="NNU3624" s="1"/>
      <c r="NNV3624" s="1"/>
      <c r="NNW3624" s="1"/>
      <c r="NNX3624" s="1"/>
      <c r="NNY3624" s="1"/>
      <c r="NNZ3624" s="1"/>
      <c r="NOA3624" s="1"/>
      <c r="NOB3624" s="1"/>
      <c r="NOC3624" s="1"/>
      <c r="NOD3624" s="1"/>
      <c r="NOE3624" s="1"/>
      <c r="NOF3624" s="1"/>
      <c r="NOG3624" s="1"/>
      <c r="NOH3624" s="1"/>
      <c r="NOI3624" s="1"/>
      <c r="NOJ3624" s="1"/>
      <c r="NOK3624" s="1"/>
      <c r="NOL3624" s="1"/>
      <c r="NOM3624" s="1"/>
      <c r="NON3624" s="1"/>
      <c r="NOO3624" s="1"/>
      <c r="NOP3624" s="1"/>
      <c r="NOQ3624" s="1"/>
      <c r="NOR3624" s="1"/>
      <c r="NOS3624" s="1"/>
      <c r="NOT3624" s="1"/>
      <c r="NOU3624" s="1"/>
      <c r="NOV3624" s="1"/>
      <c r="NOW3624" s="1"/>
      <c r="NOX3624" s="1"/>
      <c r="NOY3624" s="1"/>
      <c r="NOZ3624" s="1"/>
      <c r="NPA3624" s="1"/>
      <c r="NPB3624" s="1"/>
      <c r="NPC3624" s="1"/>
      <c r="NPD3624" s="1"/>
      <c r="NPE3624" s="1"/>
      <c r="NPF3624" s="1"/>
      <c r="NPG3624" s="1"/>
      <c r="NPH3624" s="1"/>
      <c r="NPI3624" s="1"/>
      <c r="NPJ3624" s="1"/>
      <c r="NPK3624" s="1"/>
      <c r="NPL3624" s="1"/>
      <c r="NPM3624" s="1"/>
      <c r="NPN3624" s="1"/>
      <c r="NPO3624" s="1"/>
      <c r="NPP3624" s="1"/>
      <c r="NPQ3624" s="1"/>
      <c r="NPR3624" s="1"/>
      <c r="NPS3624" s="1"/>
      <c r="NPT3624" s="1"/>
      <c r="NPU3624" s="1"/>
      <c r="NPV3624" s="1"/>
      <c r="NPW3624" s="1"/>
      <c r="NPX3624" s="1"/>
      <c r="NPY3624" s="1"/>
      <c r="NPZ3624" s="1"/>
      <c r="NQA3624" s="1"/>
      <c r="NQB3624" s="1"/>
      <c r="NQC3624" s="1"/>
      <c r="NQD3624" s="1"/>
      <c r="NQE3624" s="1"/>
      <c r="NQF3624" s="1"/>
      <c r="NQG3624" s="1"/>
      <c r="NQH3624" s="1"/>
      <c r="NQI3624" s="1"/>
      <c r="NQJ3624" s="1"/>
      <c r="NQK3624" s="1"/>
      <c r="NQL3624" s="1"/>
      <c r="NQM3624" s="1"/>
      <c r="NQN3624" s="1"/>
      <c r="NQO3624" s="1"/>
      <c r="NQP3624" s="1"/>
      <c r="NQQ3624" s="1"/>
      <c r="NQR3624" s="1"/>
      <c r="NQS3624" s="1"/>
      <c r="NQT3624" s="1"/>
      <c r="NQU3624" s="1"/>
      <c r="NQV3624" s="1"/>
      <c r="NQW3624" s="1"/>
      <c r="NQX3624" s="1"/>
      <c r="NQY3624" s="1"/>
      <c r="NQZ3624" s="1"/>
      <c r="NRA3624" s="1"/>
      <c r="NRB3624" s="1"/>
      <c r="NRC3624" s="1"/>
      <c r="NRD3624" s="1"/>
      <c r="NRE3624" s="1"/>
      <c r="NRF3624" s="1"/>
      <c r="NRG3624" s="1"/>
      <c r="NRH3624" s="1"/>
      <c r="NRI3624" s="1"/>
      <c r="NRJ3624" s="1"/>
      <c r="NRK3624" s="1"/>
      <c r="NRL3624" s="1"/>
      <c r="NRM3624" s="1"/>
      <c r="NRN3624" s="1"/>
      <c r="NRO3624" s="1"/>
      <c r="NRP3624" s="1"/>
      <c r="NRQ3624" s="1"/>
      <c r="NRR3624" s="1"/>
      <c r="NRS3624" s="1"/>
      <c r="NRT3624" s="1"/>
      <c r="NRU3624" s="1"/>
      <c r="NRV3624" s="1"/>
      <c r="NRW3624" s="1"/>
      <c r="NRX3624" s="1"/>
      <c r="NRY3624" s="1"/>
      <c r="NRZ3624" s="1"/>
      <c r="NSA3624" s="1"/>
      <c r="NSB3624" s="1"/>
      <c r="NSC3624" s="1"/>
      <c r="NSD3624" s="1"/>
      <c r="NSE3624" s="1"/>
      <c r="NSF3624" s="1"/>
      <c r="NSG3624" s="1"/>
      <c r="NSH3624" s="1"/>
      <c r="NSI3624" s="1"/>
      <c r="NSJ3624" s="1"/>
      <c r="NSK3624" s="1"/>
      <c r="NSL3624" s="1"/>
      <c r="NSM3624" s="1"/>
      <c r="NSN3624" s="1"/>
      <c r="NSO3624" s="1"/>
      <c r="NSP3624" s="1"/>
      <c r="NSQ3624" s="1"/>
      <c r="NSR3624" s="1"/>
      <c r="NSS3624" s="1"/>
      <c r="NST3624" s="1"/>
      <c r="NSU3624" s="1"/>
      <c r="NSV3624" s="1"/>
      <c r="NSW3624" s="1"/>
      <c r="NSX3624" s="1"/>
      <c r="NSY3624" s="1"/>
      <c r="NSZ3624" s="1"/>
      <c r="NTA3624" s="1"/>
      <c r="NTB3624" s="1"/>
      <c r="NTC3624" s="1"/>
      <c r="NTD3624" s="1"/>
      <c r="NTE3624" s="1"/>
      <c r="NTF3624" s="1"/>
      <c r="NTG3624" s="1"/>
      <c r="NTH3624" s="1"/>
      <c r="NTI3624" s="1"/>
      <c r="NTJ3624" s="1"/>
      <c r="NTK3624" s="1"/>
      <c r="NTL3624" s="1"/>
      <c r="NTM3624" s="1"/>
      <c r="NTN3624" s="1"/>
      <c r="NTO3624" s="1"/>
      <c r="NTP3624" s="1"/>
      <c r="NTQ3624" s="1"/>
      <c r="NTR3624" s="1"/>
      <c r="NTS3624" s="1"/>
      <c r="NTT3624" s="1"/>
      <c r="NTU3624" s="1"/>
      <c r="NTV3624" s="1"/>
      <c r="NTW3624" s="1"/>
      <c r="NTX3624" s="1"/>
      <c r="NTY3624" s="1"/>
      <c r="NTZ3624" s="1"/>
      <c r="NUA3624" s="1"/>
      <c r="NUB3624" s="1"/>
      <c r="NUC3624" s="1"/>
      <c r="NUD3624" s="1"/>
      <c r="NUE3624" s="1"/>
      <c r="NUF3624" s="1"/>
      <c r="NUG3624" s="1"/>
      <c r="NUH3624" s="1"/>
      <c r="NUI3624" s="1"/>
      <c r="NUJ3624" s="1"/>
      <c r="NUK3624" s="1"/>
      <c r="NUL3624" s="1"/>
      <c r="NUM3624" s="1"/>
      <c r="NUN3624" s="1"/>
      <c r="NUO3624" s="1"/>
      <c r="NUP3624" s="1"/>
      <c r="NUQ3624" s="1"/>
      <c r="NUR3624" s="1"/>
      <c r="NUS3624" s="1"/>
      <c r="NUT3624" s="1"/>
      <c r="NUU3624" s="1"/>
      <c r="NUV3624" s="1"/>
      <c r="NUW3624" s="1"/>
      <c r="NUX3624" s="1"/>
      <c r="NUY3624" s="1"/>
      <c r="NUZ3624" s="1"/>
      <c r="NVA3624" s="1"/>
      <c r="NVB3624" s="1"/>
      <c r="NVC3624" s="1"/>
      <c r="NVD3624" s="1"/>
      <c r="NVE3624" s="1"/>
      <c r="NVF3624" s="1"/>
      <c r="NVG3624" s="1"/>
      <c r="NVH3624" s="1"/>
      <c r="NVI3624" s="1"/>
      <c r="NVJ3624" s="1"/>
      <c r="NVK3624" s="1"/>
      <c r="NVL3624" s="1"/>
      <c r="NVM3624" s="1"/>
      <c r="NVN3624" s="1"/>
      <c r="NVO3624" s="1"/>
      <c r="NVP3624" s="1"/>
      <c r="NVQ3624" s="1"/>
      <c r="NVR3624" s="1"/>
      <c r="NVS3624" s="1"/>
      <c r="NVT3624" s="1"/>
      <c r="NVU3624" s="1"/>
      <c r="NVV3624" s="1"/>
      <c r="NVW3624" s="1"/>
      <c r="NVX3624" s="1"/>
      <c r="NVY3624" s="1"/>
      <c r="NVZ3624" s="1"/>
      <c r="NWA3624" s="1"/>
      <c r="NWB3624" s="1"/>
      <c r="NWC3624" s="1"/>
      <c r="NWD3624" s="1"/>
      <c r="NWE3624" s="1"/>
      <c r="NWF3624" s="1"/>
      <c r="NWG3624" s="1"/>
      <c r="NWH3624" s="1"/>
      <c r="NWI3624" s="1"/>
      <c r="NWJ3624" s="1"/>
      <c r="NWK3624" s="1"/>
      <c r="NWL3624" s="1"/>
      <c r="NWM3624" s="1"/>
      <c r="NWN3624" s="1"/>
      <c r="NWO3624" s="1"/>
      <c r="NWP3624" s="1"/>
      <c r="NWQ3624" s="1"/>
      <c r="NWR3624" s="1"/>
      <c r="NWS3624" s="1"/>
      <c r="NWT3624" s="1"/>
      <c r="NWU3624" s="1"/>
      <c r="NWV3624" s="1"/>
      <c r="NWW3624" s="1"/>
      <c r="NWX3624" s="1"/>
      <c r="NWY3624" s="1"/>
      <c r="NWZ3624" s="1"/>
      <c r="NXA3624" s="1"/>
      <c r="NXB3624" s="1"/>
      <c r="NXC3624" s="1"/>
      <c r="NXD3624" s="1"/>
      <c r="NXE3624" s="1"/>
      <c r="NXF3624" s="1"/>
      <c r="NXG3624" s="1"/>
      <c r="NXH3624" s="1"/>
      <c r="NXI3624" s="1"/>
      <c r="NXJ3624" s="1"/>
      <c r="NXK3624" s="1"/>
      <c r="NXL3624" s="1"/>
      <c r="NXM3624" s="1"/>
      <c r="NXN3624" s="1"/>
      <c r="NXO3624" s="1"/>
      <c r="NXP3624" s="1"/>
      <c r="NXQ3624" s="1"/>
      <c r="NXR3624" s="1"/>
      <c r="NXS3624" s="1"/>
      <c r="NXT3624" s="1"/>
      <c r="NXU3624" s="1"/>
      <c r="NXV3624" s="1"/>
      <c r="NXW3624" s="1"/>
      <c r="NXX3624" s="1"/>
      <c r="NXY3624" s="1"/>
      <c r="NXZ3624" s="1"/>
      <c r="NYA3624" s="1"/>
      <c r="NYB3624" s="1"/>
      <c r="NYC3624" s="1"/>
      <c r="NYD3624" s="1"/>
      <c r="NYE3624" s="1"/>
      <c r="NYF3624" s="1"/>
      <c r="NYG3624" s="1"/>
      <c r="NYH3624" s="1"/>
      <c r="NYI3624" s="1"/>
      <c r="NYJ3624" s="1"/>
      <c r="NYK3624" s="1"/>
      <c r="NYL3624" s="1"/>
      <c r="NYM3624" s="1"/>
      <c r="NYN3624" s="1"/>
      <c r="NYO3624" s="1"/>
      <c r="NYP3624" s="1"/>
      <c r="NYQ3624" s="1"/>
      <c r="NYR3624" s="1"/>
      <c r="NYS3624" s="1"/>
      <c r="NYT3624" s="1"/>
      <c r="NYU3624" s="1"/>
      <c r="NYV3624" s="1"/>
      <c r="NYW3624" s="1"/>
      <c r="NYX3624" s="1"/>
      <c r="NYY3624" s="1"/>
      <c r="NYZ3624" s="1"/>
      <c r="NZA3624" s="1"/>
      <c r="NZB3624" s="1"/>
      <c r="NZC3624" s="1"/>
      <c r="NZD3624" s="1"/>
      <c r="NZE3624" s="1"/>
      <c r="NZF3624" s="1"/>
      <c r="NZG3624" s="1"/>
      <c r="NZH3624" s="1"/>
      <c r="NZI3624" s="1"/>
      <c r="NZJ3624" s="1"/>
      <c r="NZK3624" s="1"/>
      <c r="NZL3624" s="1"/>
      <c r="NZM3624" s="1"/>
      <c r="NZN3624" s="1"/>
      <c r="NZO3624" s="1"/>
      <c r="NZP3624" s="1"/>
      <c r="NZQ3624" s="1"/>
      <c r="NZR3624" s="1"/>
      <c r="NZS3624" s="1"/>
      <c r="NZT3624" s="1"/>
      <c r="NZU3624" s="1"/>
      <c r="NZV3624" s="1"/>
      <c r="NZW3624" s="1"/>
      <c r="NZX3624" s="1"/>
      <c r="NZY3624" s="1"/>
      <c r="NZZ3624" s="1"/>
      <c r="OAA3624" s="1"/>
      <c r="OAB3624" s="1"/>
      <c r="OAC3624" s="1"/>
      <c r="OAD3624" s="1"/>
      <c r="OAE3624" s="1"/>
      <c r="OAF3624" s="1"/>
      <c r="OAG3624" s="1"/>
      <c r="OAH3624" s="1"/>
      <c r="OAI3624" s="1"/>
      <c r="OAJ3624" s="1"/>
      <c r="OAK3624" s="1"/>
      <c r="OAL3624" s="1"/>
      <c r="OAM3624" s="1"/>
      <c r="OAN3624" s="1"/>
      <c r="OAO3624" s="1"/>
      <c r="OAP3624" s="1"/>
      <c r="OAQ3624" s="1"/>
      <c r="OAR3624" s="1"/>
      <c r="OAS3624" s="1"/>
      <c r="OAT3624" s="1"/>
      <c r="OAU3624" s="1"/>
      <c r="OAV3624" s="1"/>
      <c r="OAW3624" s="1"/>
      <c r="OAX3624" s="1"/>
      <c r="OAY3624" s="1"/>
      <c r="OAZ3624" s="1"/>
      <c r="OBA3624" s="1"/>
      <c r="OBB3624" s="1"/>
      <c r="OBC3624" s="1"/>
      <c r="OBD3624" s="1"/>
      <c r="OBE3624" s="1"/>
      <c r="OBF3624" s="1"/>
      <c r="OBG3624" s="1"/>
      <c r="OBH3624" s="1"/>
      <c r="OBI3624" s="1"/>
      <c r="OBJ3624" s="1"/>
      <c r="OBK3624" s="1"/>
      <c r="OBL3624" s="1"/>
      <c r="OBM3624" s="1"/>
      <c r="OBN3624" s="1"/>
      <c r="OBO3624" s="1"/>
      <c r="OBP3624" s="1"/>
      <c r="OBQ3624" s="1"/>
      <c r="OBR3624" s="1"/>
      <c r="OBS3624" s="1"/>
      <c r="OBT3624" s="1"/>
      <c r="OBU3624" s="1"/>
      <c r="OBV3624" s="1"/>
      <c r="OBW3624" s="1"/>
      <c r="OBX3624" s="1"/>
      <c r="OBY3624" s="1"/>
      <c r="OBZ3624" s="1"/>
      <c r="OCA3624" s="1"/>
      <c r="OCB3624" s="1"/>
      <c r="OCC3624" s="1"/>
      <c r="OCD3624" s="1"/>
      <c r="OCE3624" s="1"/>
      <c r="OCF3624" s="1"/>
      <c r="OCG3624" s="1"/>
      <c r="OCH3624" s="1"/>
      <c r="OCI3624" s="1"/>
      <c r="OCJ3624" s="1"/>
      <c r="OCK3624" s="1"/>
      <c r="OCL3624" s="1"/>
      <c r="OCM3624" s="1"/>
      <c r="OCN3624" s="1"/>
      <c r="OCO3624" s="1"/>
      <c r="OCP3624" s="1"/>
      <c r="OCQ3624" s="1"/>
      <c r="OCR3624" s="1"/>
      <c r="OCS3624" s="1"/>
      <c r="OCT3624" s="1"/>
      <c r="OCU3624" s="1"/>
      <c r="OCV3624" s="1"/>
      <c r="OCW3624" s="1"/>
      <c r="OCX3624" s="1"/>
      <c r="OCY3624" s="1"/>
      <c r="OCZ3624" s="1"/>
      <c r="ODA3624" s="1"/>
      <c r="ODB3624" s="1"/>
      <c r="ODC3624" s="1"/>
      <c r="ODD3624" s="1"/>
      <c r="ODE3624" s="1"/>
      <c r="ODF3624" s="1"/>
      <c r="ODG3624" s="1"/>
      <c r="ODH3624" s="1"/>
      <c r="ODI3624" s="1"/>
      <c r="ODJ3624" s="1"/>
      <c r="ODK3624" s="1"/>
      <c r="ODL3624" s="1"/>
      <c r="ODM3624" s="1"/>
      <c r="ODN3624" s="1"/>
      <c r="ODO3624" s="1"/>
      <c r="ODP3624" s="1"/>
      <c r="ODQ3624" s="1"/>
      <c r="ODR3624" s="1"/>
      <c r="ODS3624" s="1"/>
      <c r="ODT3624" s="1"/>
      <c r="ODU3624" s="1"/>
      <c r="ODV3624" s="1"/>
      <c r="ODW3624" s="1"/>
      <c r="ODX3624" s="1"/>
      <c r="ODY3624" s="1"/>
      <c r="ODZ3624" s="1"/>
      <c r="OEA3624" s="1"/>
      <c r="OEB3624" s="1"/>
      <c r="OEC3624" s="1"/>
      <c r="OED3624" s="1"/>
      <c r="OEE3624" s="1"/>
      <c r="OEF3624" s="1"/>
      <c r="OEG3624" s="1"/>
      <c r="OEH3624" s="1"/>
      <c r="OEI3624" s="1"/>
      <c r="OEJ3624" s="1"/>
      <c r="OEK3624" s="1"/>
      <c r="OEL3624" s="1"/>
      <c r="OEM3624" s="1"/>
      <c r="OEN3624" s="1"/>
      <c r="OEO3624" s="1"/>
      <c r="OEP3624" s="1"/>
      <c r="OEQ3624" s="1"/>
      <c r="OER3624" s="1"/>
      <c r="OES3624" s="1"/>
      <c r="OET3624" s="1"/>
      <c r="OEU3624" s="1"/>
      <c r="OEV3624" s="1"/>
      <c r="OEW3624" s="1"/>
      <c r="OEX3624" s="1"/>
      <c r="OEY3624" s="1"/>
      <c r="OEZ3624" s="1"/>
      <c r="OFA3624" s="1"/>
      <c r="OFB3624" s="1"/>
      <c r="OFC3624" s="1"/>
      <c r="OFD3624" s="1"/>
      <c r="OFE3624" s="1"/>
      <c r="OFF3624" s="1"/>
      <c r="OFG3624" s="1"/>
      <c r="OFH3624" s="1"/>
      <c r="OFI3624" s="1"/>
      <c r="OFJ3624" s="1"/>
      <c r="OFK3624" s="1"/>
      <c r="OFL3624" s="1"/>
      <c r="OFM3624" s="1"/>
      <c r="OFN3624" s="1"/>
      <c r="OFO3624" s="1"/>
      <c r="OFP3624" s="1"/>
      <c r="OFQ3624" s="1"/>
      <c r="OFR3624" s="1"/>
      <c r="OFS3624" s="1"/>
      <c r="OFT3624" s="1"/>
      <c r="OFU3624" s="1"/>
      <c r="OFV3624" s="1"/>
      <c r="OFW3624" s="1"/>
      <c r="OFX3624" s="1"/>
      <c r="OFY3624" s="1"/>
      <c r="OFZ3624" s="1"/>
      <c r="OGA3624" s="1"/>
      <c r="OGB3624" s="1"/>
      <c r="OGC3624" s="1"/>
      <c r="OGD3624" s="1"/>
      <c r="OGE3624" s="1"/>
      <c r="OGF3624" s="1"/>
      <c r="OGG3624" s="1"/>
      <c r="OGH3624" s="1"/>
      <c r="OGI3624" s="1"/>
      <c r="OGJ3624" s="1"/>
      <c r="OGK3624" s="1"/>
      <c r="OGL3624" s="1"/>
      <c r="OGM3624" s="1"/>
      <c r="OGN3624" s="1"/>
      <c r="OGO3624" s="1"/>
      <c r="OGP3624" s="1"/>
      <c r="OGQ3624" s="1"/>
      <c r="OGR3624" s="1"/>
      <c r="OGS3624" s="1"/>
      <c r="OGT3624" s="1"/>
      <c r="OGU3624" s="1"/>
      <c r="OGV3624" s="1"/>
      <c r="OGW3624" s="1"/>
      <c r="OGX3624" s="1"/>
      <c r="OGY3624" s="1"/>
      <c r="OGZ3624" s="1"/>
      <c r="OHA3624" s="1"/>
      <c r="OHB3624" s="1"/>
      <c r="OHC3624" s="1"/>
      <c r="OHD3624" s="1"/>
      <c r="OHE3624" s="1"/>
      <c r="OHF3624" s="1"/>
      <c r="OHG3624" s="1"/>
      <c r="OHH3624" s="1"/>
      <c r="OHI3624" s="1"/>
      <c r="OHJ3624" s="1"/>
      <c r="OHK3624" s="1"/>
      <c r="OHL3624" s="1"/>
      <c r="OHM3624" s="1"/>
      <c r="OHN3624" s="1"/>
      <c r="OHO3624" s="1"/>
      <c r="OHP3624" s="1"/>
      <c r="OHQ3624" s="1"/>
      <c r="OHR3624" s="1"/>
      <c r="OHS3624" s="1"/>
      <c r="OHT3624" s="1"/>
      <c r="OHU3624" s="1"/>
      <c r="OHV3624" s="1"/>
      <c r="OHW3624" s="1"/>
      <c r="OHX3624" s="1"/>
      <c r="OHY3624" s="1"/>
      <c r="OHZ3624" s="1"/>
      <c r="OIA3624" s="1"/>
      <c r="OIB3624" s="1"/>
      <c r="OIC3624" s="1"/>
      <c r="OID3624" s="1"/>
      <c r="OIE3624" s="1"/>
      <c r="OIF3624" s="1"/>
      <c r="OIG3624" s="1"/>
      <c r="OIH3624" s="1"/>
      <c r="OII3624" s="1"/>
      <c r="OIJ3624" s="1"/>
      <c r="OIK3624" s="1"/>
      <c r="OIL3624" s="1"/>
      <c r="OIM3624" s="1"/>
      <c r="OIN3624" s="1"/>
      <c r="OIO3624" s="1"/>
      <c r="OIP3624" s="1"/>
      <c r="OIQ3624" s="1"/>
      <c r="OIR3624" s="1"/>
      <c r="OIS3624" s="1"/>
      <c r="OIT3624" s="1"/>
      <c r="OIU3624" s="1"/>
      <c r="OIV3624" s="1"/>
      <c r="OIW3624" s="1"/>
      <c r="OIX3624" s="1"/>
      <c r="OIY3624" s="1"/>
      <c r="OIZ3624" s="1"/>
      <c r="OJA3624" s="1"/>
      <c r="OJB3624" s="1"/>
      <c r="OJC3624" s="1"/>
      <c r="OJD3624" s="1"/>
      <c r="OJE3624" s="1"/>
      <c r="OJF3624" s="1"/>
      <c r="OJG3624" s="1"/>
      <c r="OJH3624" s="1"/>
      <c r="OJI3624" s="1"/>
      <c r="OJJ3624" s="1"/>
      <c r="OJK3624" s="1"/>
      <c r="OJL3624" s="1"/>
      <c r="OJM3624" s="1"/>
      <c r="OJN3624" s="1"/>
      <c r="OJO3624" s="1"/>
      <c r="OJP3624" s="1"/>
      <c r="OJQ3624" s="1"/>
      <c r="OJR3624" s="1"/>
      <c r="OJS3624" s="1"/>
      <c r="OJT3624" s="1"/>
      <c r="OJU3624" s="1"/>
      <c r="OJV3624" s="1"/>
      <c r="OJW3624" s="1"/>
      <c r="OJX3624" s="1"/>
      <c r="OJY3624" s="1"/>
      <c r="OJZ3624" s="1"/>
      <c r="OKA3624" s="1"/>
      <c r="OKB3624" s="1"/>
      <c r="OKC3624" s="1"/>
      <c r="OKD3624" s="1"/>
      <c r="OKE3624" s="1"/>
      <c r="OKF3624" s="1"/>
      <c r="OKG3624" s="1"/>
      <c r="OKH3624" s="1"/>
      <c r="OKI3624" s="1"/>
      <c r="OKJ3624" s="1"/>
      <c r="OKK3624" s="1"/>
      <c r="OKL3624" s="1"/>
      <c r="OKM3624" s="1"/>
      <c r="OKN3624" s="1"/>
      <c r="OKO3624" s="1"/>
      <c r="OKP3624" s="1"/>
      <c r="OKQ3624" s="1"/>
      <c r="OKR3624" s="1"/>
      <c r="OKS3624" s="1"/>
      <c r="OKT3624" s="1"/>
      <c r="OKU3624" s="1"/>
      <c r="OKV3624" s="1"/>
      <c r="OKW3624" s="1"/>
      <c r="OKX3624" s="1"/>
      <c r="OKY3624" s="1"/>
      <c r="OKZ3624" s="1"/>
      <c r="OLA3624" s="1"/>
      <c r="OLB3624" s="1"/>
      <c r="OLC3624" s="1"/>
      <c r="OLD3624" s="1"/>
      <c r="OLE3624" s="1"/>
      <c r="OLF3624" s="1"/>
      <c r="OLG3624" s="1"/>
      <c r="OLH3624" s="1"/>
      <c r="OLI3624" s="1"/>
      <c r="OLJ3624" s="1"/>
      <c r="OLK3624" s="1"/>
      <c r="OLL3624" s="1"/>
      <c r="OLM3624" s="1"/>
      <c r="OLN3624" s="1"/>
      <c r="OLO3624" s="1"/>
      <c r="OLP3624" s="1"/>
      <c r="OLQ3624" s="1"/>
      <c r="OLR3624" s="1"/>
      <c r="OLS3624" s="1"/>
      <c r="OLT3624" s="1"/>
      <c r="OLU3624" s="1"/>
      <c r="OLV3624" s="1"/>
      <c r="OLW3624" s="1"/>
      <c r="OLX3624" s="1"/>
      <c r="OLY3624" s="1"/>
      <c r="OLZ3624" s="1"/>
      <c r="OMA3624" s="1"/>
      <c r="OMB3624" s="1"/>
      <c r="OMC3624" s="1"/>
      <c r="OMD3624" s="1"/>
      <c r="OME3624" s="1"/>
      <c r="OMF3624" s="1"/>
      <c r="OMG3624" s="1"/>
      <c r="OMH3624" s="1"/>
      <c r="OMI3624" s="1"/>
      <c r="OMJ3624" s="1"/>
      <c r="OMK3624" s="1"/>
      <c r="OML3624" s="1"/>
      <c r="OMM3624" s="1"/>
      <c r="OMN3624" s="1"/>
      <c r="OMO3624" s="1"/>
      <c r="OMP3624" s="1"/>
      <c r="OMQ3624" s="1"/>
      <c r="OMR3624" s="1"/>
      <c r="OMS3624" s="1"/>
      <c r="OMT3624" s="1"/>
      <c r="OMU3624" s="1"/>
      <c r="OMV3624" s="1"/>
      <c r="OMW3624" s="1"/>
      <c r="OMX3624" s="1"/>
      <c r="OMY3624" s="1"/>
      <c r="OMZ3624" s="1"/>
      <c r="ONA3624" s="1"/>
      <c r="ONB3624" s="1"/>
      <c r="ONC3624" s="1"/>
      <c r="OND3624" s="1"/>
      <c r="ONE3624" s="1"/>
      <c r="ONF3624" s="1"/>
      <c r="ONG3624" s="1"/>
      <c r="ONH3624" s="1"/>
      <c r="ONI3624" s="1"/>
      <c r="ONJ3624" s="1"/>
      <c r="ONK3624" s="1"/>
      <c r="ONL3624" s="1"/>
      <c r="ONM3624" s="1"/>
      <c r="ONN3624" s="1"/>
      <c r="ONO3624" s="1"/>
      <c r="ONP3624" s="1"/>
      <c r="ONQ3624" s="1"/>
      <c r="ONR3624" s="1"/>
      <c r="ONS3624" s="1"/>
      <c r="ONT3624" s="1"/>
      <c r="ONU3624" s="1"/>
      <c r="ONV3624" s="1"/>
      <c r="ONW3624" s="1"/>
      <c r="ONX3624" s="1"/>
      <c r="ONY3624" s="1"/>
      <c r="ONZ3624" s="1"/>
      <c r="OOA3624" s="1"/>
      <c r="OOB3624" s="1"/>
      <c r="OOC3624" s="1"/>
      <c r="OOD3624" s="1"/>
      <c r="OOE3624" s="1"/>
      <c r="OOF3624" s="1"/>
      <c r="OOG3624" s="1"/>
      <c r="OOH3624" s="1"/>
      <c r="OOI3624" s="1"/>
      <c r="OOJ3624" s="1"/>
      <c r="OOK3624" s="1"/>
      <c r="OOL3624" s="1"/>
      <c r="OOM3624" s="1"/>
      <c r="OON3624" s="1"/>
      <c r="OOO3624" s="1"/>
      <c r="OOP3624" s="1"/>
      <c r="OOQ3624" s="1"/>
      <c r="OOR3624" s="1"/>
      <c r="OOS3624" s="1"/>
      <c r="OOT3624" s="1"/>
      <c r="OOU3624" s="1"/>
      <c r="OOV3624" s="1"/>
      <c r="OOW3624" s="1"/>
      <c r="OOX3624" s="1"/>
      <c r="OOY3624" s="1"/>
      <c r="OOZ3624" s="1"/>
      <c r="OPA3624" s="1"/>
      <c r="OPB3624" s="1"/>
      <c r="OPC3624" s="1"/>
      <c r="OPD3624" s="1"/>
      <c r="OPE3624" s="1"/>
      <c r="OPF3624" s="1"/>
      <c r="OPG3624" s="1"/>
      <c r="OPH3624" s="1"/>
      <c r="OPI3624" s="1"/>
      <c r="OPJ3624" s="1"/>
      <c r="OPK3624" s="1"/>
      <c r="OPL3624" s="1"/>
      <c r="OPM3624" s="1"/>
      <c r="OPN3624" s="1"/>
      <c r="OPO3624" s="1"/>
      <c r="OPP3624" s="1"/>
      <c r="OPQ3624" s="1"/>
      <c r="OPR3624" s="1"/>
      <c r="OPS3624" s="1"/>
      <c r="OPT3624" s="1"/>
      <c r="OPU3624" s="1"/>
      <c r="OPV3624" s="1"/>
      <c r="OPW3624" s="1"/>
      <c r="OPX3624" s="1"/>
      <c r="OPY3624" s="1"/>
      <c r="OPZ3624" s="1"/>
      <c r="OQA3624" s="1"/>
      <c r="OQB3624" s="1"/>
      <c r="OQC3624" s="1"/>
      <c r="OQD3624" s="1"/>
      <c r="OQE3624" s="1"/>
      <c r="OQF3624" s="1"/>
      <c r="OQG3624" s="1"/>
      <c r="OQH3624" s="1"/>
      <c r="OQI3624" s="1"/>
      <c r="OQJ3624" s="1"/>
      <c r="OQK3624" s="1"/>
      <c r="OQL3624" s="1"/>
      <c r="OQM3624" s="1"/>
      <c r="OQN3624" s="1"/>
      <c r="OQO3624" s="1"/>
      <c r="OQP3624" s="1"/>
      <c r="OQQ3624" s="1"/>
      <c r="OQR3624" s="1"/>
      <c r="OQS3624" s="1"/>
      <c r="OQT3624" s="1"/>
      <c r="OQU3624" s="1"/>
      <c r="OQV3624" s="1"/>
      <c r="OQW3624" s="1"/>
      <c r="OQX3624" s="1"/>
      <c r="OQY3624" s="1"/>
      <c r="OQZ3624" s="1"/>
      <c r="ORA3624" s="1"/>
      <c r="ORB3624" s="1"/>
      <c r="ORC3624" s="1"/>
      <c r="ORD3624" s="1"/>
      <c r="ORE3624" s="1"/>
      <c r="ORF3624" s="1"/>
      <c r="ORG3624" s="1"/>
      <c r="ORH3624" s="1"/>
      <c r="ORI3624" s="1"/>
      <c r="ORJ3624" s="1"/>
      <c r="ORK3624" s="1"/>
      <c r="ORL3624" s="1"/>
      <c r="ORM3624" s="1"/>
      <c r="ORN3624" s="1"/>
      <c r="ORO3624" s="1"/>
      <c r="ORP3624" s="1"/>
      <c r="ORQ3624" s="1"/>
      <c r="ORR3624" s="1"/>
      <c r="ORS3624" s="1"/>
      <c r="ORT3624" s="1"/>
      <c r="ORU3624" s="1"/>
      <c r="ORV3624" s="1"/>
      <c r="ORW3624" s="1"/>
      <c r="ORX3624" s="1"/>
      <c r="ORY3624" s="1"/>
      <c r="ORZ3624" s="1"/>
      <c r="OSA3624" s="1"/>
      <c r="OSB3624" s="1"/>
      <c r="OSC3624" s="1"/>
      <c r="OSD3624" s="1"/>
      <c r="OSE3624" s="1"/>
      <c r="OSF3624" s="1"/>
      <c r="OSG3624" s="1"/>
      <c r="OSH3624" s="1"/>
      <c r="OSI3624" s="1"/>
      <c r="OSJ3624" s="1"/>
      <c r="OSK3624" s="1"/>
      <c r="OSL3624" s="1"/>
      <c r="OSM3624" s="1"/>
      <c r="OSN3624" s="1"/>
      <c r="OSO3624" s="1"/>
      <c r="OSP3624" s="1"/>
      <c r="OSQ3624" s="1"/>
      <c r="OSR3624" s="1"/>
      <c r="OSS3624" s="1"/>
      <c r="OST3624" s="1"/>
      <c r="OSU3624" s="1"/>
      <c r="OSV3624" s="1"/>
      <c r="OSW3624" s="1"/>
      <c r="OSX3624" s="1"/>
      <c r="OSY3624" s="1"/>
      <c r="OSZ3624" s="1"/>
      <c r="OTA3624" s="1"/>
      <c r="OTB3624" s="1"/>
      <c r="OTC3624" s="1"/>
      <c r="OTD3624" s="1"/>
      <c r="OTE3624" s="1"/>
      <c r="OTF3624" s="1"/>
      <c r="OTG3624" s="1"/>
      <c r="OTH3624" s="1"/>
      <c r="OTI3624" s="1"/>
      <c r="OTJ3624" s="1"/>
      <c r="OTK3624" s="1"/>
      <c r="OTL3624" s="1"/>
      <c r="OTM3624" s="1"/>
      <c r="OTN3624" s="1"/>
      <c r="OTO3624" s="1"/>
      <c r="OTP3624" s="1"/>
      <c r="OTQ3624" s="1"/>
      <c r="OTR3624" s="1"/>
      <c r="OTS3624" s="1"/>
      <c r="OTT3624" s="1"/>
      <c r="OTU3624" s="1"/>
      <c r="OTV3624" s="1"/>
      <c r="OTW3624" s="1"/>
      <c r="OTX3624" s="1"/>
      <c r="OTY3624" s="1"/>
      <c r="OTZ3624" s="1"/>
      <c r="OUA3624" s="1"/>
      <c r="OUB3624" s="1"/>
      <c r="OUC3624" s="1"/>
      <c r="OUD3624" s="1"/>
      <c r="OUE3624" s="1"/>
      <c r="OUF3624" s="1"/>
      <c r="OUG3624" s="1"/>
      <c r="OUH3624" s="1"/>
      <c r="OUI3624" s="1"/>
      <c r="OUJ3624" s="1"/>
      <c r="OUK3624" s="1"/>
      <c r="OUL3624" s="1"/>
      <c r="OUM3624" s="1"/>
      <c r="OUN3624" s="1"/>
      <c r="OUO3624" s="1"/>
      <c r="OUP3624" s="1"/>
      <c r="OUQ3624" s="1"/>
      <c r="OUR3624" s="1"/>
      <c r="OUS3624" s="1"/>
      <c r="OUT3624" s="1"/>
      <c r="OUU3624" s="1"/>
      <c r="OUV3624" s="1"/>
      <c r="OUW3624" s="1"/>
      <c r="OUX3624" s="1"/>
      <c r="OUY3624" s="1"/>
      <c r="OUZ3624" s="1"/>
      <c r="OVA3624" s="1"/>
      <c r="OVB3624" s="1"/>
      <c r="OVC3624" s="1"/>
      <c r="OVD3624" s="1"/>
      <c r="OVE3624" s="1"/>
      <c r="OVF3624" s="1"/>
      <c r="OVG3624" s="1"/>
      <c r="OVH3624" s="1"/>
      <c r="OVI3624" s="1"/>
      <c r="OVJ3624" s="1"/>
      <c r="OVK3624" s="1"/>
      <c r="OVL3624" s="1"/>
      <c r="OVM3624" s="1"/>
      <c r="OVN3624" s="1"/>
      <c r="OVO3624" s="1"/>
      <c r="OVP3624" s="1"/>
      <c r="OVQ3624" s="1"/>
      <c r="OVR3624" s="1"/>
      <c r="OVS3624" s="1"/>
      <c r="OVT3624" s="1"/>
      <c r="OVU3624" s="1"/>
      <c r="OVV3624" s="1"/>
      <c r="OVW3624" s="1"/>
      <c r="OVX3624" s="1"/>
      <c r="OVY3624" s="1"/>
      <c r="OVZ3624" s="1"/>
      <c r="OWA3624" s="1"/>
      <c r="OWB3624" s="1"/>
      <c r="OWC3624" s="1"/>
      <c r="OWD3624" s="1"/>
      <c r="OWE3624" s="1"/>
      <c r="OWF3624" s="1"/>
      <c r="OWG3624" s="1"/>
      <c r="OWH3624" s="1"/>
      <c r="OWI3624" s="1"/>
      <c r="OWJ3624" s="1"/>
      <c r="OWK3624" s="1"/>
      <c r="OWL3624" s="1"/>
      <c r="OWM3624" s="1"/>
      <c r="OWN3624" s="1"/>
      <c r="OWO3624" s="1"/>
      <c r="OWP3624" s="1"/>
      <c r="OWQ3624" s="1"/>
      <c r="OWR3624" s="1"/>
      <c r="OWS3624" s="1"/>
      <c r="OWT3624" s="1"/>
      <c r="OWU3624" s="1"/>
      <c r="OWV3624" s="1"/>
      <c r="OWW3624" s="1"/>
      <c r="OWX3624" s="1"/>
      <c r="OWY3624" s="1"/>
      <c r="OWZ3624" s="1"/>
      <c r="OXA3624" s="1"/>
      <c r="OXB3624" s="1"/>
      <c r="OXC3624" s="1"/>
      <c r="OXD3624" s="1"/>
      <c r="OXE3624" s="1"/>
      <c r="OXF3624" s="1"/>
      <c r="OXG3624" s="1"/>
      <c r="OXH3624" s="1"/>
      <c r="OXI3624" s="1"/>
      <c r="OXJ3624" s="1"/>
      <c r="OXK3624" s="1"/>
      <c r="OXL3624" s="1"/>
      <c r="OXM3624" s="1"/>
      <c r="OXN3624" s="1"/>
      <c r="OXO3624" s="1"/>
      <c r="OXP3624" s="1"/>
      <c r="OXQ3624" s="1"/>
      <c r="OXR3624" s="1"/>
      <c r="OXS3624" s="1"/>
      <c r="OXT3624" s="1"/>
      <c r="OXU3624" s="1"/>
      <c r="OXV3624" s="1"/>
      <c r="OXW3624" s="1"/>
      <c r="OXX3624" s="1"/>
      <c r="OXY3624" s="1"/>
      <c r="OXZ3624" s="1"/>
      <c r="OYA3624" s="1"/>
      <c r="OYB3624" s="1"/>
      <c r="OYC3624" s="1"/>
      <c r="OYD3624" s="1"/>
      <c r="OYE3624" s="1"/>
      <c r="OYF3624" s="1"/>
      <c r="OYG3624" s="1"/>
      <c r="OYH3624" s="1"/>
      <c r="OYI3624" s="1"/>
      <c r="OYJ3624" s="1"/>
      <c r="OYK3624" s="1"/>
      <c r="OYL3624" s="1"/>
      <c r="OYM3624" s="1"/>
      <c r="OYN3624" s="1"/>
      <c r="OYO3624" s="1"/>
      <c r="OYP3624" s="1"/>
      <c r="OYQ3624" s="1"/>
      <c r="OYR3624" s="1"/>
      <c r="OYS3624" s="1"/>
      <c r="OYT3624" s="1"/>
      <c r="OYU3624" s="1"/>
      <c r="OYV3624" s="1"/>
      <c r="OYW3624" s="1"/>
      <c r="OYX3624" s="1"/>
      <c r="OYY3624" s="1"/>
      <c r="OYZ3624" s="1"/>
      <c r="OZA3624" s="1"/>
      <c r="OZB3624" s="1"/>
      <c r="OZC3624" s="1"/>
      <c r="OZD3624" s="1"/>
      <c r="OZE3624" s="1"/>
      <c r="OZF3624" s="1"/>
      <c r="OZG3624" s="1"/>
      <c r="OZH3624" s="1"/>
      <c r="OZI3624" s="1"/>
      <c r="OZJ3624" s="1"/>
      <c r="OZK3624" s="1"/>
      <c r="OZL3624" s="1"/>
      <c r="OZM3624" s="1"/>
      <c r="OZN3624" s="1"/>
      <c r="OZO3624" s="1"/>
      <c r="OZP3624" s="1"/>
      <c r="OZQ3624" s="1"/>
      <c r="OZR3624" s="1"/>
      <c r="OZS3624" s="1"/>
      <c r="OZT3624" s="1"/>
      <c r="OZU3624" s="1"/>
      <c r="OZV3624" s="1"/>
      <c r="OZW3624" s="1"/>
      <c r="OZX3624" s="1"/>
      <c r="OZY3624" s="1"/>
      <c r="OZZ3624" s="1"/>
      <c r="PAA3624" s="1"/>
      <c r="PAB3624" s="1"/>
      <c r="PAC3624" s="1"/>
      <c r="PAD3624" s="1"/>
      <c r="PAE3624" s="1"/>
      <c r="PAF3624" s="1"/>
      <c r="PAG3624" s="1"/>
      <c r="PAH3624" s="1"/>
      <c r="PAI3624" s="1"/>
      <c r="PAJ3624" s="1"/>
      <c r="PAK3624" s="1"/>
      <c r="PAL3624" s="1"/>
      <c r="PAM3624" s="1"/>
      <c r="PAN3624" s="1"/>
      <c r="PAO3624" s="1"/>
      <c r="PAP3624" s="1"/>
      <c r="PAQ3624" s="1"/>
      <c r="PAR3624" s="1"/>
      <c r="PAS3624" s="1"/>
      <c r="PAT3624" s="1"/>
      <c r="PAU3624" s="1"/>
      <c r="PAV3624" s="1"/>
      <c r="PAW3624" s="1"/>
      <c r="PAX3624" s="1"/>
      <c r="PAY3624" s="1"/>
      <c r="PAZ3624" s="1"/>
      <c r="PBA3624" s="1"/>
      <c r="PBB3624" s="1"/>
      <c r="PBC3624" s="1"/>
      <c r="PBD3624" s="1"/>
      <c r="PBE3624" s="1"/>
      <c r="PBF3624" s="1"/>
      <c r="PBG3624" s="1"/>
      <c r="PBH3624" s="1"/>
      <c r="PBI3624" s="1"/>
      <c r="PBJ3624" s="1"/>
      <c r="PBK3624" s="1"/>
      <c r="PBL3624" s="1"/>
      <c r="PBM3624" s="1"/>
      <c r="PBN3624" s="1"/>
      <c r="PBO3624" s="1"/>
      <c r="PBP3624" s="1"/>
      <c r="PBQ3624" s="1"/>
      <c r="PBR3624" s="1"/>
      <c r="PBS3624" s="1"/>
      <c r="PBT3624" s="1"/>
      <c r="PBU3624" s="1"/>
      <c r="PBV3624" s="1"/>
      <c r="PBW3624" s="1"/>
      <c r="PBX3624" s="1"/>
      <c r="PBY3624" s="1"/>
      <c r="PBZ3624" s="1"/>
      <c r="PCA3624" s="1"/>
      <c r="PCB3624" s="1"/>
      <c r="PCC3624" s="1"/>
      <c r="PCD3624" s="1"/>
      <c r="PCE3624" s="1"/>
      <c r="PCF3624" s="1"/>
      <c r="PCG3624" s="1"/>
      <c r="PCH3624" s="1"/>
      <c r="PCI3624" s="1"/>
      <c r="PCJ3624" s="1"/>
      <c r="PCK3624" s="1"/>
      <c r="PCL3624" s="1"/>
      <c r="PCM3624" s="1"/>
      <c r="PCN3624" s="1"/>
      <c r="PCO3624" s="1"/>
      <c r="PCP3624" s="1"/>
      <c r="PCQ3624" s="1"/>
      <c r="PCR3624" s="1"/>
      <c r="PCS3624" s="1"/>
      <c r="PCT3624" s="1"/>
      <c r="PCU3624" s="1"/>
      <c r="PCV3624" s="1"/>
      <c r="PCW3624" s="1"/>
      <c r="PCX3624" s="1"/>
      <c r="PCY3624" s="1"/>
      <c r="PCZ3624" s="1"/>
      <c r="PDA3624" s="1"/>
      <c r="PDB3624" s="1"/>
      <c r="PDC3624" s="1"/>
      <c r="PDD3624" s="1"/>
      <c r="PDE3624" s="1"/>
      <c r="PDF3624" s="1"/>
      <c r="PDG3624" s="1"/>
      <c r="PDH3624" s="1"/>
      <c r="PDI3624" s="1"/>
      <c r="PDJ3624" s="1"/>
      <c r="PDK3624" s="1"/>
      <c r="PDL3624" s="1"/>
      <c r="PDM3624" s="1"/>
      <c r="PDN3624" s="1"/>
      <c r="PDO3624" s="1"/>
      <c r="PDP3624" s="1"/>
      <c r="PDQ3624" s="1"/>
      <c r="PDR3624" s="1"/>
      <c r="PDS3624" s="1"/>
      <c r="PDT3624" s="1"/>
      <c r="PDU3624" s="1"/>
      <c r="PDV3624" s="1"/>
      <c r="PDW3624" s="1"/>
      <c r="PDX3624" s="1"/>
      <c r="PDY3624" s="1"/>
      <c r="PDZ3624" s="1"/>
      <c r="PEA3624" s="1"/>
      <c r="PEB3624" s="1"/>
      <c r="PEC3624" s="1"/>
      <c r="PED3624" s="1"/>
      <c r="PEE3624" s="1"/>
      <c r="PEF3624" s="1"/>
      <c r="PEG3624" s="1"/>
      <c r="PEH3624" s="1"/>
      <c r="PEI3624" s="1"/>
      <c r="PEJ3624" s="1"/>
      <c r="PEK3624" s="1"/>
      <c r="PEL3624" s="1"/>
      <c r="PEM3624" s="1"/>
      <c r="PEN3624" s="1"/>
      <c r="PEO3624" s="1"/>
      <c r="PEP3624" s="1"/>
      <c r="PEQ3624" s="1"/>
      <c r="PER3624" s="1"/>
      <c r="PES3624" s="1"/>
      <c r="PET3624" s="1"/>
      <c r="PEU3624" s="1"/>
      <c r="PEV3624" s="1"/>
      <c r="PEW3624" s="1"/>
      <c r="PEX3624" s="1"/>
      <c r="PEY3624" s="1"/>
      <c r="PEZ3624" s="1"/>
      <c r="PFA3624" s="1"/>
      <c r="PFB3624" s="1"/>
      <c r="PFC3624" s="1"/>
      <c r="PFD3624" s="1"/>
      <c r="PFE3624" s="1"/>
      <c r="PFF3624" s="1"/>
      <c r="PFG3624" s="1"/>
      <c r="PFH3624" s="1"/>
      <c r="PFI3624" s="1"/>
      <c r="PFJ3624" s="1"/>
      <c r="PFK3624" s="1"/>
      <c r="PFL3624" s="1"/>
      <c r="PFM3624" s="1"/>
      <c r="PFN3624" s="1"/>
      <c r="PFO3624" s="1"/>
      <c r="PFP3624" s="1"/>
      <c r="PFQ3624" s="1"/>
      <c r="PFR3624" s="1"/>
      <c r="PFS3624" s="1"/>
      <c r="PFT3624" s="1"/>
      <c r="PFU3624" s="1"/>
      <c r="PFV3624" s="1"/>
      <c r="PFW3624" s="1"/>
      <c r="PFX3624" s="1"/>
      <c r="PFY3624" s="1"/>
      <c r="PFZ3624" s="1"/>
      <c r="PGA3624" s="1"/>
      <c r="PGB3624" s="1"/>
      <c r="PGC3624" s="1"/>
      <c r="PGD3624" s="1"/>
      <c r="PGE3624" s="1"/>
      <c r="PGF3624" s="1"/>
      <c r="PGG3624" s="1"/>
      <c r="PGH3624" s="1"/>
      <c r="PGI3624" s="1"/>
      <c r="PGJ3624" s="1"/>
      <c r="PGK3624" s="1"/>
      <c r="PGL3624" s="1"/>
      <c r="PGM3624" s="1"/>
      <c r="PGN3624" s="1"/>
      <c r="PGO3624" s="1"/>
      <c r="PGP3624" s="1"/>
      <c r="PGQ3624" s="1"/>
      <c r="PGR3624" s="1"/>
      <c r="PGS3624" s="1"/>
      <c r="PGT3624" s="1"/>
      <c r="PGU3624" s="1"/>
      <c r="PGV3624" s="1"/>
      <c r="PGW3624" s="1"/>
      <c r="PGX3624" s="1"/>
      <c r="PGY3624" s="1"/>
      <c r="PGZ3624" s="1"/>
      <c r="PHA3624" s="1"/>
      <c r="PHB3624" s="1"/>
      <c r="PHC3624" s="1"/>
      <c r="PHD3624" s="1"/>
      <c r="PHE3624" s="1"/>
      <c r="PHF3624" s="1"/>
      <c r="PHG3624" s="1"/>
      <c r="PHH3624" s="1"/>
      <c r="PHI3624" s="1"/>
      <c r="PHJ3624" s="1"/>
      <c r="PHK3624" s="1"/>
      <c r="PHL3624" s="1"/>
      <c r="PHM3624" s="1"/>
      <c r="PHN3624" s="1"/>
      <c r="PHO3624" s="1"/>
      <c r="PHP3624" s="1"/>
      <c r="PHQ3624" s="1"/>
      <c r="PHR3624" s="1"/>
      <c r="PHS3624" s="1"/>
      <c r="PHT3624" s="1"/>
      <c r="PHU3624" s="1"/>
      <c r="PHV3624" s="1"/>
      <c r="PHW3624" s="1"/>
      <c r="PHX3624" s="1"/>
      <c r="PHY3624" s="1"/>
      <c r="PHZ3624" s="1"/>
      <c r="PIA3624" s="1"/>
      <c r="PIB3624" s="1"/>
      <c r="PIC3624" s="1"/>
      <c r="PID3624" s="1"/>
      <c r="PIE3624" s="1"/>
      <c r="PIF3624" s="1"/>
      <c r="PIG3624" s="1"/>
      <c r="PIH3624" s="1"/>
      <c r="PII3624" s="1"/>
      <c r="PIJ3624" s="1"/>
      <c r="PIK3624" s="1"/>
      <c r="PIL3624" s="1"/>
      <c r="PIM3624" s="1"/>
      <c r="PIN3624" s="1"/>
      <c r="PIO3624" s="1"/>
      <c r="PIP3624" s="1"/>
      <c r="PIQ3624" s="1"/>
      <c r="PIR3624" s="1"/>
      <c r="PIS3624" s="1"/>
      <c r="PIT3624" s="1"/>
      <c r="PIU3624" s="1"/>
      <c r="PIV3624" s="1"/>
      <c r="PIW3624" s="1"/>
      <c r="PIX3624" s="1"/>
      <c r="PIY3624" s="1"/>
      <c r="PIZ3624" s="1"/>
      <c r="PJA3624" s="1"/>
      <c r="PJB3624" s="1"/>
      <c r="PJC3624" s="1"/>
      <c r="PJD3624" s="1"/>
      <c r="PJE3624" s="1"/>
      <c r="PJF3624" s="1"/>
      <c r="PJG3624" s="1"/>
      <c r="PJH3624" s="1"/>
      <c r="PJI3624" s="1"/>
      <c r="PJJ3624" s="1"/>
      <c r="PJK3624" s="1"/>
      <c r="PJL3624" s="1"/>
      <c r="PJM3624" s="1"/>
      <c r="PJN3624" s="1"/>
      <c r="PJO3624" s="1"/>
      <c r="PJP3624" s="1"/>
      <c r="PJQ3624" s="1"/>
      <c r="PJR3624" s="1"/>
      <c r="PJS3624" s="1"/>
      <c r="PJT3624" s="1"/>
      <c r="PJU3624" s="1"/>
      <c r="PJV3624" s="1"/>
      <c r="PJW3624" s="1"/>
      <c r="PJX3624" s="1"/>
      <c r="PJY3624" s="1"/>
      <c r="PJZ3624" s="1"/>
      <c r="PKA3624" s="1"/>
      <c r="PKB3624" s="1"/>
      <c r="PKC3624" s="1"/>
      <c r="PKD3624" s="1"/>
      <c r="PKE3624" s="1"/>
      <c r="PKF3624" s="1"/>
      <c r="PKG3624" s="1"/>
      <c r="PKH3624" s="1"/>
      <c r="PKI3624" s="1"/>
      <c r="PKJ3624" s="1"/>
      <c r="PKK3624" s="1"/>
      <c r="PKL3624" s="1"/>
      <c r="PKM3624" s="1"/>
      <c r="PKN3624" s="1"/>
      <c r="PKO3624" s="1"/>
      <c r="PKP3624" s="1"/>
      <c r="PKQ3624" s="1"/>
      <c r="PKR3624" s="1"/>
      <c r="PKS3624" s="1"/>
      <c r="PKT3624" s="1"/>
      <c r="PKU3624" s="1"/>
      <c r="PKV3624" s="1"/>
      <c r="PKW3624" s="1"/>
      <c r="PKX3624" s="1"/>
      <c r="PKY3624" s="1"/>
      <c r="PKZ3624" s="1"/>
      <c r="PLA3624" s="1"/>
      <c r="PLB3624" s="1"/>
      <c r="PLC3624" s="1"/>
      <c r="PLD3624" s="1"/>
      <c r="PLE3624" s="1"/>
      <c r="PLF3624" s="1"/>
      <c r="PLG3624" s="1"/>
      <c r="PLH3624" s="1"/>
      <c r="PLI3624" s="1"/>
      <c r="PLJ3624" s="1"/>
      <c r="PLK3624" s="1"/>
      <c r="PLL3624" s="1"/>
      <c r="PLM3624" s="1"/>
      <c r="PLN3624" s="1"/>
      <c r="PLO3624" s="1"/>
      <c r="PLP3624" s="1"/>
      <c r="PLQ3624" s="1"/>
      <c r="PLR3624" s="1"/>
      <c r="PLS3624" s="1"/>
      <c r="PLT3624" s="1"/>
      <c r="PLU3624" s="1"/>
      <c r="PLV3624" s="1"/>
      <c r="PLW3624" s="1"/>
      <c r="PLX3624" s="1"/>
      <c r="PLY3624" s="1"/>
      <c r="PLZ3624" s="1"/>
      <c r="PMA3624" s="1"/>
      <c r="PMB3624" s="1"/>
      <c r="PMC3624" s="1"/>
      <c r="PMD3624" s="1"/>
      <c r="PME3624" s="1"/>
      <c r="PMF3624" s="1"/>
      <c r="PMG3624" s="1"/>
      <c r="PMH3624" s="1"/>
      <c r="PMI3624" s="1"/>
      <c r="PMJ3624" s="1"/>
      <c r="PMK3624" s="1"/>
      <c r="PML3624" s="1"/>
      <c r="PMM3624" s="1"/>
      <c r="PMN3624" s="1"/>
      <c r="PMO3624" s="1"/>
      <c r="PMP3624" s="1"/>
      <c r="PMQ3624" s="1"/>
      <c r="PMR3624" s="1"/>
      <c r="PMS3624" s="1"/>
      <c r="PMT3624" s="1"/>
      <c r="PMU3624" s="1"/>
      <c r="PMV3624" s="1"/>
      <c r="PMW3624" s="1"/>
      <c r="PMX3624" s="1"/>
      <c r="PMY3624" s="1"/>
      <c r="PMZ3624" s="1"/>
      <c r="PNA3624" s="1"/>
      <c r="PNB3624" s="1"/>
      <c r="PNC3624" s="1"/>
      <c r="PND3624" s="1"/>
      <c r="PNE3624" s="1"/>
      <c r="PNF3624" s="1"/>
      <c r="PNG3624" s="1"/>
      <c r="PNH3624" s="1"/>
      <c r="PNI3624" s="1"/>
      <c r="PNJ3624" s="1"/>
      <c r="PNK3624" s="1"/>
      <c r="PNL3624" s="1"/>
      <c r="PNM3624" s="1"/>
      <c r="PNN3624" s="1"/>
      <c r="PNO3624" s="1"/>
      <c r="PNP3624" s="1"/>
      <c r="PNQ3624" s="1"/>
      <c r="PNR3624" s="1"/>
      <c r="PNS3624" s="1"/>
      <c r="PNT3624" s="1"/>
      <c r="PNU3624" s="1"/>
      <c r="PNV3624" s="1"/>
      <c r="PNW3624" s="1"/>
      <c r="PNX3624" s="1"/>
      <c r="PNY3624" s="1"/>
      <c r="PNZ3624" s="1"/>
      <c r="POA3624" s="1"/>
      <c r="POB3624" s="1"/>
      <c r="POC3624" s="1"/>
      <c r="POD3624" s="1"/>
      <c r="POE3624" s="1"/>
      <c r="POF3624" s="1"/>
      <c r="POG3624" s="1"/>
      <c r="POH3624" s="1"/>
      <c r="POI3624" s="1"/>
      <c r="POJ3624" s="1"/>
      <c r="POK3624" s="1"/>
      <c r="POL3624" s="1"/>
      <c r="POM3624" s="1"/>
      <c r="PON3624" s="1"/>
      <c r="POO3624" s="1"/>
      <c r="POP3624" s="1"/>
      <c r="POQ3624" s="1"/>
      <c r="POR3624" s="1"/>
      <c r="POS3624" s="1"/>
      <c r="POT3624" s="1"/>
      <c r="POU3624" s="1"/>
      <c r="POV3624" s="1"/>
      <c r="POW3624" s="1"/>
      <c r="POX3624" s="1"/>
      <c r="POY3624" s="1"/>
      <c r="POZ3624" s="1"/>
      <c r="PPA3624" s="1"/>
      <c r="PPB3624" s="1"/>
      <c r="PPC3624" s="1"/>
      <c r="PPD3624" s="1"/>
      <c r="PPE3624" s="1"/>
      <c r="PPF3624" s="1"/>
      <c r="PPG3624" s="1"/>
      <c r="PPH3624" s="1"/>
      <c r="PPI3624" s="1"/>
      <c r="PPJ3624" s="1"/>
      <c r="PPK3624" s="1"/>
      <c r="PPL3624" s="1"/>
      <c r="PPM3624" s="1"/>
      <c r="PPN3624" s="1"/>
      <c r="PPO3624" s="1"/>
      <c r="PPP3624" s="1"/>
      <c r="PPQ3624" s="1"/>
      <c r="PPR3624" s="1"/>
      <c r="PPS3624" s="1"/>
      <c r="PPT3624" s="1"/>
      <c r="PPU3624" s="1"/>
      <c r="PPV3624" s="1"/>
      <c r="PPW3624" s="1"/>
      <c r="PPX3624" s="1"/>
      <c r="PPY3624" s="1"/>
      <c r="PPZ3624" s="1"/>
      <c r="PQA3624" s="1"/>
      <c r="PQB3624" s="1"/>
      <c r="PQC3624" s="1"/>
      <c r="PQD3624" s="1"/>
      <c r="PQE3624" s="1"/>
      <c r="PQF3624" s="1"/>
      <c r="PQG3624" s="1"/>
      <c r="PQH3624" s="1"/>
      <c r="PQI3624" s="1"/>
      <c r="PQJ3624" s="1"/>
      <c r="PQK3624" s="1"/>
      <c r="PQL3624" s="1"/>
      <c r="PQM3624" s="1"/>
      <c r="PQN3624" s="1"/>
      <c r="PQO3624" s="1"/>
      <c r="PQP3624" s="1"/>
      <c r="PQQ3624" s="1"/>
      <c r="PQR3624" s="1"/>
      <c r="PQS3624" s="1"/>
      <c r="PQT3624" s="1"/>
      <c r="PQU3624" s="1"/>
      <c r="PQV3624" s="1"/>
      <c r="PQW3624" s="1"/>
      <c r="PQX3624" s="1"/>
      <c r="PQY3624" s="1"/>
      <c r="PQZ3624" s="1"/>
      <c r="PRA3624" s="1"/>
      <c r="PRB3624" s="1"/>
      <c r="PRC3624" s="1"/>
      <c r="PRD3624" s="1"/>
      <c r="PRE3624" s="1"/>
      <c r="PRF3624" s="1"/>
      <c r="PRG3624" s="1"/>
      <c r="PRH3624" s="1"/>
      <c r="PRI3624" s="1"/>
      <c r="PRJ3624" s="1"/>
      <c r="PRK3624" s="1"/>
      <c r="PRL3624" s="1"/>
      <c r="PRM3624" s="1"/>
      <c r="PRN3624" s="1"/>
      <c r="PRO3624" s="1"/>
      <c r="PRP3624" s="1"/>
      <c r="PRQ3624" s="1"/>
      <c r="PRR3624" s="1"/>
      <c r="PRS3624" s="1"/>
      <c r="PRT3624" s="1"/>
      <c r="PRU3624" s="1"/>
      <c r="PRV3624" s="1"/>
      <c r="PRW3624" s="1"/>
      <c r="PRX3624" s="1"/>
      <c r="PRY3624" s="1"/>
      <c r="PRZ3624" s="1"/>
      <c r="PSA3624" s="1"/>
      <c r="PSB3624" s="1"/>
      <c r="PSC3624" s="1"/>
      <c r="PSD3624" s="1"/>
      <c r="PSE3624" s="1"/>
      <c r="PSF3624" s="1"/>
      <c r="PSG3624" s="1"/>
      <c r="PSH3624" s="1"/>
      <c r="PSI3624" s="1"/>
      <c r="PSJ3624" s="1"/>
      <c r="PSK3624" s="1"/>
      <c r="PSL3624" s="1"/>
      <c r="PSM3624" s="1"/>
      <c r="PSN3624" s="1"/>
      <c r="PSO3624" s="1"/>
      <c r="PSP3624" s="1"/>
      <c r="PSQ3624" s="1"/>
      <c r="PSR3624" s="1"/>
      <c r="PSS3624" s="1"/>
      <c r="PST3624" s="1"/>
      <c r="PSU3624" s="1"/>
      <c r="PSV3624" s="1"/>
      <c r="PSW3624" s="1"/>
      <c r="PSX3624" s="1"/>
      <c r="PSY3624" s="1"/>
      <c r="PSZ3624" s="1"/>
      <c r="PTA3624" s="1"/>
      <c r="PTB3624" s="1"/>
      <c r="PTC3624" s="1"/>
      <c r="PTD3624" s="1"/>
      <c r="PTE3624" s="1"/>
      <c r="PTF3624" s="1"/>
      <c r="PTG3624" s="1"/>
      <c r="PTH3624" s="1"/>
      <c r="PTI3624" s="1"/>
      <c r="PTJ3624" s="1"/>
      <c r="PTK3624" s="1"/>
      <c r="PTL3624" s="1"/>
      <c r="PTM3624" s="1"/>
      <c r="PTN3624" s="1"/>
      <c r="PTO3624" s="1"/>
      <c r="PTP3624" s="1"/>
      <c r="PTQ3624" s="1"/>
      <c r="PTR3624" s="1"/>
      <c r="PTS3624" s="1"/>
      <c r="PTT3624" s="1"/>
      <c r="PTU3624" s="1"/>
      <c r="PTV3624" s="1"/>
      <c r="PTW3624" s="1"/>
      <c r="PTX3624" s="1"/>
      <c r="PTY3624" s="1"/>
      <c r="PTZ3624" s="1"/>
      <c r="PUA3624" s="1"/>
      <c r="PUB3624" s="1"/>
      <c r="PUC3624" s="1"/>
      <c r="PUD3624" s="1"/>
      <c r="PUE3624" s="1"/>
      <c r="PUF3624" s="1"/>
      <c r="PUG3624" s="1"/>
      <c r="PUH3624" s="1"/>
      <c r="PUI3624" s="1"/>
      <c r="PUJ3624" s="1"/>
      <c r="PUK3624" s="1"/>
      <c r="PUL3624" s="1"/>
      <c r="PUM3624" s="1"/>
      <c r="PUN3624" s="1"/>
      <c r="PUO3624" s="1"/>
      <c r="PUP3624" s="1"/>
      <c r="PUQ3624" s="1"/>
      <c r="PUR3624" s="1"/>
      <c r="PUS3624" s="1"/>
      <c r="PUT3624" s="1"/>
      <c r="PUU3624" s="1"/>
      <c r="PUV3624" s="1"/>
      <c r="PUW3624" s="1"/>
      <c r="PUX3624" s="1"/>
      <c r="PUY3624" s="1"/>
      <c r="PUZ3624" s="1"/>
      <c r="PVA3624" s="1"/>
      <c r="PVB3624" s="1"/>
      <c r="PVC3624" s="1"/>
      <c r="PVD3624" s="1"/>
      <c r="PVE3624" s="1"/>
      <c r="PVF3624" s="1"/>
      <c r="PVG3624" s="1"/>
      <c r="PVH3624" s="1"/>
      <c r="PVI3624" s="1"/>
      <c r="PVJ3624" s="1"/>
      <c r="PVK3624" s="1"/>
      <c r="PVL3624" s="1"/>
      <c r="PVM3624" s="1"/>
      <c r="PVN3624" s="1"/>
      <c r="PVO3624" s="1"/>
      <c r="PVP3624" s="1"/>
      <c r="PVQ3624" s="1"/>
      <c r="PVR3624" s="1"/>
      <c r="PVS3624" s="1"/>
      <c r="PVT3624" s="1"/>
      <c r="PVU3624" s="1"/>
      <c r="PVV3624" s="1"/>
      <c r="PVW3624" s="1"/>
      <c r="PVX3624" s="1"/>
      <c r="PVY3624" s="1"/>
      <c r="PVZ3624" s="1"/>
      <c r="PWA3624" s="1"/>
      <c r="PWB3624" s="1"/>
      <c r="PWC3624" s="1"/>
      <c r="PWD3624" s="1"/>
      <c r="PWE3624" s="1"/>
      <c r="PWF3624" s="1"/>
      <c r="PWG3624" s="1"/>
      <c r="PWH3624" s="1"/>
      <c r="PWI3624" s="1"/>
      <c r="PWJ3624" s="1"/>
      <c r="PWK3624" s="1"/>
      <c r="PWL3624" s="1"/>
      <c r="PWM3624" s="1"/>
      <c r="PWN3624" s="1"/>
      <c r="PWO3624" s="1"/>
      <c r="PWP3624" s="1"/>
      <c r="PWQ3624" s="1"/>
      <c r="PWR3624" s="1"/>
      <c r="PWS3624" s="1"/>
      <c r="PWT3624" s="1"/>
      <c r="PWU3624" s="1"/>
      <c r="PWV3624" s="1"/>
      <c r="PWW3624" s="1"/>
      <c r="PWX3624" s="1"/>
      <c r="PWY3624" s="1"/>
      <c r="PWZ3624" s="1"/>
      <c r="PXA3624" s="1"/>
      <c r="PXB3624" s="1"/>
      <c r="PXC3624" s="1"/>
      <c r="PXD3624" s="1"/>
      <c r="PXE3624" s="1"/>
      <c r="PXF3624" s="1"/>
      <c r="PXG3624" s="1"/>
      <c r="PXH3624" s="1"/>
      <c r="PXI3624" s="1"/>
      <c r="PXJ3624" s="1"/>
      <c r="PXK3624" s="1"/>
      <c r="PXL3624" s="1"/>
      <c r="PXM3624" s="1"/>
      <c r="PXN3624" s="1"/>
      <c r="PXO3624" s="1"/>
      <c r="PXP3624" s="1"/>
      <c r="PXQ3624" s="1"/>
      <c r="PXR3624" s="1"/>
      <c r="PXS3624" s="1"/>
      <c r="PXT3624" s="1"/>
      <c r="PXU3624" s="1"/>
      <c r="PXV3624" s="1"/>
      <c r="PXW3624" s="1"/>
      <c r="PXX3624" s="1"/>
      <c r="PXY3624" s="1"/>
      <c r="PXZ3624" s="1"/>
      <c r="PYA3624" s="1"/>
      <c r="PYB3624" s="1"/>
      <c r="PYC3624" s="1"/>
      <c r="PYD3624" s="1"/>
      <c r="PYE3624" s="1"/>
      <c r="PYF3624" s="1"/>
      <c r="PYG3624" s="1"/>
      <c r="PYH3624" s="1"/>
      <c r="PYI3624" s="1"/>
      <c r="PYJ3624" s="1"/>
      <c r="PYK3624" s="1"/>
      <c r="PYL3624" s="1"/>
      <c r="PYM3624" s="1"/>
      <c r="PYN3624" s="1"/>
      <c r="PYO3624" s="1"/>
      <c r="PYP3624" s="1"/>
      <c r="PYQ3624" s="1"/>
      <c r="PYR3624" s="1"/>
      <c r="PYS3624" s="1"/>
      <c r="PYT3624" s="1"/>
      <c r="PYU3624" s="1"/>
      <c r="PYV3624" s="1"/>
      <c r="PYW3624" s="1"/>
      <c r="PYX3624" s="1"/>
      <c r="PYY3624" s="1"/>
      <c r="PYZ3624" s="1"/>
      <c r="PZA3624" s="1"/>
      <c r="PZB3624" s="1"/>
      <c r="PZC3624" s="1"/>
      <c r="PZD3624" s="1"/>
      <c r="PZE3624" s="1"/>
      <c r="PZF3624" s="1"/>
      <c r="PZG3624" s="1"/>
      <c r="PZH3624" s="1"/>
      <c r="PZI3624" s="1"/>
      <c r="PZJ3624" s="1"/>
      <c r="PZK3624" s="1"/>
      <c r="PZL3624" s="1"/>
      <c r="PZM3624" s="1"/>
      <c r="PZN3624" s="1"/>
      <c r="PZO3624" s="1"/>
      <c r="PZP3624" s="1"/>
      <c r="PZQ3624" s="1"/>
      <c r="PZR3624" s="1"/>
      <c r="PZS3624" s="1"/>
      <c r="PZT3624" s="1"/>
      <c r="PZU3624" s="1"/>
      <c r="PZV3624" s="1"/>
      <c r="PZW3624" s="1"/>
      <c r="PZX3624" s="1"/>
      <c r="PZY3624" s="1"/>
      <c r="PZZ3624" s="1"/>
      <c r="QAA3624" s="1"/>
      <c r="QAB3624" s="1"/>
      <c r="QAC3624" s="1"/>
      <c r="QAD3624" s="1"/>
      <c r="QAE3624" s="1"/>
      <c r="QAF3624" s="1"/>
      <c r="QAG3624" s="1"/>
      <c r="QAH3624" s="1"/>
      <c r="QAI3624" s="1"/>
      <c r="QAJ3624" s="1"/>
      <c r="QAK3624" s="1"/>
      <c r="QAL3624" s="1"/>
      <c r="QAM3624" s="1"/>
      <c r="QAN3624" s="1"/>
      <c r="QAO3624" s="1"/>
      <c r="QAP3624" s="1"/>
      <c r="QAQ3624" s="1"/>
      <c r="QAR3624" s="1"/>
      <c r="QAS3624" s="1"/>
      <c r="QAT3624" s="1"/>
      <c r="QAU3624" s="1"/>
      <c r="QAV3624" s="1"/>
      <c r="QAW3624" s="1"/>
      <c r="QAX3624" s="1"/>
      <c r="QAY3624" s="1"/>
      <c r="QAZ3624" s="1"/>
      <c r="QBA3624" s="1"/>
      <c r="QBB3624" s="1"/>
      <c r="QBC3624" s="1"/>
      <c r="QBD3624" s="1"/>
      <c r="QBE3624" s="1"/>
      <c r="QBF3624" s="1"/>
      <c r="QBG3624" s="1"/>
      <c r="QBH3624" s="1"/>
      <c r="QBI3624" s="1"/>
      <c r="QBJ3624" s="1"/>
      <c r="QBK3624" s="1"/>
      <c r="QBL3624" s="1"/>
      <c r="QBM3624" s="1"/>
      <c r="QBN3624" s="1"/>
      <c r="QBO3624" s="1"/>
      <c r="QBP3624" s="1"/>
      <c r="QBQ3624" s="1"/>
      <c r="QBR3624" s="1"/>
      <c r="QBS3624" s="1"/>
      <c r="QBT3624" s="1"/>
      <c r="QBU3624" s="1"/>
      <c r="QBV3624" s="1"/>
      <c r="QBW3624" s="1"/>
      <c r="QBX3624" s="1"/>
      <c r="QBY3624" s="1"/>
      <c r="QBZ3624" s="1"/>
      <c r="QCA3624" s="1"/>
      <c r="QCB3624" s="1"/>
      <c r="QCC3624" s="1"/>
      <c r="QCD3624" s="1"/>
      <c r="QCE3624" s="1"/>
      <c r="QCF3624" s="1"/>
      <c r="QCG3624" s="1"/>
      <c r="QCH3624" s="1"/>
      <c r="QCI3624" s="1"/>
      <c r="QCJ3624" s="1"/>
      <c r="QCK3624" s="1"/>
      <c r="QCL3624" s="1"/>
      <c r="QCM3624" s="1"/>
      <c r="QCN3624" s="1"/>
      <c r="QCO3624" s="1"/>
      <c r="QCP3624" s="1"/>
      <c r="QCQ3624" s="1"/>
      <c r="QCR3624" s="1"/>
      <c r="QCS3624" s="1"/>
      <c r="QCT3624" s="1"/>
      <c r="QCU3624" s="1"/>
      <c r="QCV3624" s="1"/>
      <c r="QCW3624" s="1"/>
      <c r="QCX3624" s="1"/>
      <c r="QCY3624" s="1"/>
      <c r="QCZ3624" s="1"/>
      <c r="QDA3624" s="1"/>
      <c r="QDB3624" s="1"/>
      <c r="QDC3624" s="1"/>
      <c r="QDD3624" s="1"/>
      <c r="QDE3624" s="1"/>
      <c r="QDF3624" s="1"/>
      <c r="QDG3624" s="1"/>
      <c r="QDH3624" s="1"/>
      <c r="QDI3624" s="1"/>
      <c r="QDJ3624" s="1"/>
      <c r="QDK3624" s="1"/>
      <c r="QDL3624" s="1"/>
      <c r="QDM3624" s="1"/>
      <c r="QDN3624" s="1"/>
      <c r="QDO3624" s="1"/>
      <c r="QDP3624" s="1"/>
      <c r="QDQ3624" s="1"/>
      <c r="QDR3624" s="1"/>
      <c r="QDS3624" s="1"/>
      <c r="QDT3624" s="1"/>
      <c r="QDU3624" s="1"/>
      <c r="QDV3624" s="1"/>
      <c r="QDW3624" s="1"/>
      <c r="QDX3624" s="1"/>
      <c r="QDY3624" s="1"/>
      <c r="QDZ3624" s="1"/>
      <c r="QEA3624" s="1"/>
      <c r="QEB3624" s="1"/>
      <c r="QEC3624" s="1"/>
      <c r="QED3624" s="1"/>
      <c r="QEE3624" s="1"/>
      <c r="QEF3624" s="1"/>
      <c r="QEG3624" s="1"/>
      <c r="QEH3624" s="1"/>
      <c r="QEI3624" s="1"/>
      <c r="QEJ3624" s="1"/>
      <c r="QEK3624" s="1"/>
      <c r="QEL3624" s="1"/>
      <c r="QEM3624" s="1"/>
      <c r="QEN3624" s="1"/>
      <c r="QEO3624" s="1"/>
      <c r="QEP3624" s="1"/>
      <c r="QEQ3624" s="1"/>
      <c r="QER3624" s="1"/>
      <c r="QES3624" s="1"/>
      <c r="QET3624" s="1"/>
      <c r="QEU3624" s="1"/>
      <c r="QEV3624" s="1"/>
      <c r="QEW3624" s="1"/>
      <c r="QEX3624" s="1"/>
      <c r="QEY3624" s="1"/>
      <c r="QEZ3624" s="1"/>
      <c r="QFA3624" s="1"/>
      <c r="QFB3624" s="1"/>
      <c r="QFC3624" s="1"/>
      <c r="QFD3624" s="1"/>
      <c r="QFE3624" s="1"/>
      <c r="QFF3624" s="1"/>
      <c r="QFG3624" s="1"/>
      <c r="QFH3624" s="1"/>
      <c r="QFI3624" s="1"/>
      <c r="QFJ3624" s="1"/>
      <c r="QFK3624" s="1"/>
      <c r="QFL3624" s="1"/>
      <c r="QFM3624" s="1"/>
      <c r="QFN3624" s="1"/>
      <c r="QFO3624" s="1"/>
      <c r="QFP3624" s="1"/>
      <c r="QFQ3624" s="1"/>
      <c r="QFR3624" s="1"/>
      <c r="QFS3624" s="1"/>
      <c r="QFT3624" s="1"/>
      <c r="QFU3624" s="1"/>
      <c r="QFV3624" s="1"/>
      <c r="QFW3624" s="1"/>
      <c r="QFX3624" s="1"/>
      <c r="QFY3624" s="1"/>
      <c r="QFZ3624" s="1"/>
      <c r="QGA3624" s="1"/>
      <c r="QGB3624" s="1"/>
      <c r="QGC3624" s="1"/>
      <c r="QGD3624" s="1"/>
      <c r="QGE3624" s="1"/>
      <c r="QGF3624" s="1"/>
      <c r="QGG3624" s="1"/>
      <c r="QGH3624" s="1"/>
      <c r="QGI3624" s="1"/>
      <c r="QGJ3624" s="1"/>
      <c r="QGK3624" s="1"/>
      <c r="QGL3624" s="1"/>
      <c r="QGM3624" s="1"/>
      <c r="QGN3624" s="1"/>
      <c r="QGO3624" s="1"/>
      <c r="QGP3624" s="1"/>
      <c r="QGQ3624" s="1"/>
      <c r="QGR3624" s="1"/>
      <c r="QGS3624" s="1"/>
      <c r="QGT3624" s="1"/>
      <c r="QGU3624" s="1"/>
      <c r="QGV3624" s="1"/>
      <c r="QGW3624" s="1"/>
      <c r="QGX3624" s="1"/>
      <c r="QGY3624" s="1"/>
      <c r="QGZ3624" s="1"/>
      <c r="QHA3624" s="1"/>
      <c r="QHB3624" s="1"/>
      <c r="QHC3624" s="1"/>
      <c r="QHD3624" s="1"/>
      <c r="QHE3624" s="1"/>
      <c r="QHF3624" s="1"/>
      <c r="QHG3624" s="1"/>
      <c r="QHH3624" s="1"/>
      <c r="QHI3624" s="1"/>
      <c r="QHJ3624" s="1"/>
      <c r="QHK3624" s="1"/>
      <c r="QHL3624" s="1"/>
      <c r="QHM3624" s="1"/>
      <c r="QHN3624" s="1"/>
      <c r="QHO3624" s="1"/>
      <c r="QHP3624" s="1"/>
      <c r="QHQ3624" s="1"/>
      <c r="QHR3624" s="1"/>
      <c r="QHS3624" s="1"/>
      <c r="QHT3624" s="1"/>
      <c r="QHU3624" s="1"/>
      <c r="QHV3624" s="1"/>
      <c r="QHW3624" s="1"/>
      <c r="QHX3624" s="1"/>
      <c r="QHY3624" s="1"/>
      <c r="QHZ3624" s="1"/>
      <c r="QIA3624" s="1"/>
      <c r="QIB3624" s="1"/>
      <c r="QIC3624" s="1"/>
      <c r="QID3624" s="1"/>
      <c r="QIE3624" s="1"/>
      <c r="QIF3624" s="1"/>
      <c r="QIG3624" s="1"/>
      <c r="QIH3624" s="1"/>
      <c r="QII3624" s="1"/>
      <c r="QIJ3624" s="1"/>
      <c r="QIK3624" s="1"/>
      <c r="QIL3624" s="1"/>
      <c r="QIM3624" s="1"/>
      <c r="QIN3624" s="1"/>
      <c r="QIO3624" s="1"/>
      <c r="QIP3624" s="1"/>
      <c r="QIQ3624" s="1"/>
      <c r="QIR3624" s="1"/>
      <c r="QIS3624" s="1"/>
      <c r="QIT3624" s="1"/>
      <c r="QIU3624" s="1"/>
      <c r="QIV3624" s="1"/>
      <c r="QIW3624" s="1"/>
      <c r="QIX3624" s="1"/>
      <c r="QIY3624" s="1"/>
      <c r="QIZ3624" s="1"/>
      <c r="QJA3624" s="1"/>
      <c r="QJB3624" s="1"/>
      <c r="QJC3624" s="1"/>
      <c r="QJD3624" s="1"/>
      <c r="QJE3624" s="1"/>
      <c r="QJF3624" s="1"/>
      <c r="QJG3624" s="1"/>
      <c r="QJH3624" s="1"/>
      <c r="QJI3624" s="1"/>
      <c r="QJJ3624" s="1"/>
      <c r="QJK3624" s="1"/>
      <c r="QJL3624" s="1"/>
      <c r="QJM3624" s="1"/>
      <c r="QJN3624" s="1"/>
      <c r="QJO3624" s="1"/>
      <c r="QJP3624" s="1"/>
      <c r="QJQ3624" s="1"/>
      <c r="QJR3624" s="1"/>
      <c r="QJS3624" s="1"/>
      <c r="QJT3624" s="1"/>
      <c r="QJU3624" s="1"/>
      <c r="QJV3624" s="1"/>
      <c r="QJW3624" s="1"/>
      <c r="QJX3624" s="1"/>
      <c r="QJY3624" s="1"/>
      <c r="QJZ3624" s="1"/>
      <c r="QKA3624" s="1"/>
      <c r="QKB3624" s="1"/>
      <c r="QKC3624" s="1"/>
      <c r="QKD3624" s="1"/>
      <c r="QKE3624" s="1"/>
      <c r="QKF3624" s="1"/>
      <c r="QKG3624" s="1"/>
      <c r="QKH3624" s="1"/>
      <c r="QKI3624" s="1"/>
      <c r="QKJ3624" s="1"/>
      <c r="QKK3624" s="1"/>
      <c r="QKL3624" s="1"/>
      <c r="QKM3624" s="1"/>
      <c r="QKN3624" s="1"/>
      <c r="QKO3624" s="1"/>
      <c r="QKP3624" s="1"/>
      <c r="QKQ3624" s="1"/>
      <c r="QKR3624" s="1"/>
      <c r="QKS3624" s="1"/>
      <c r="QKT3624" s="1"/>
      <c r="QKU3624" s="1"/>
      <c r="QKV3624" s="1"/>
      <c r="QKW3624" s="1"/>
      <c r="QKX3624" s="1"/>
      <c r="QKY3624" s="1"/>
      <c r="QKZ3624" s="1"/>
      <c r="QLA3624" s="1"/>
      <c r="QLB3624" s="1"/>
      <c r="QLC3624" s="1"/>
      <c r="QLD3624" s="1"/>
      <c r="QLE3624" s="1"/>
      <c r="QLF3624" s="1"/>
      <c r="QLG3624" s="1"/>
      <c r="QLH3624" s="1"/>
      <c r="QLI3624" s="1"/>
      <c r="QLJ3624" s="1"/>
      <c r="QLK3624" s="1"/>
      <c r="QLL3624" s="1"/>
      <c r="QLM3624" s="1"/>
      <c r="QLN3624" s="1"/>
      <c r="QLO3624" s="1"/>
      <c r="QLP3624" s="1"/>
      <c r="QLQ3624" s="1"/>
      <c r="QLR3624" s="1"/>
      <c r="QLS3624" s="1"/>
      <c r="QLT3624" s="1"/>
      <c r="QLU3624" s="1"/>
      <c r="QLV3624" s="1"/>
      <c r="QLW3624" s="1"/>
      <c r="QLX3624" s="1"/>
      <c r="QLY3624" s="1"/>
      <c r="QLZ3624" s="1"/>
      <c r="QMA3624" s="1"/>
      <c r="QMB3624" s="1"/>
      <c r="QMC3624" s="1"/>
      <c r="QMD3624" s="1"/>
      <c r="QME3624" s="1"/>
      <c r="QMF3624" s="1"/>
      <c r="QMG3624" s="1"/>
      <c r="QMH3624" s="1"/>
      <c r="QMI3624" s="1"/>
      <c r="QMJ3624" s="1"/>
      <c r="QMK3624" s="1"/>
      <c r="QML3624" s="1"/>
      <c r="QMM3624" s="1"/>
      <c r="QMN3624" s="1"/>
      <c r="QMO3624" s="1"/>
      <c r="QMP3624" s="1"/>
      <c r="QMQ3624" s="1"/>
      <c r="QMR3624" s="1"/>
      <c r="QMS3624" s="1"/>
      <c r="QMT3624" s="1"/>
      <c r="QMU3624" s="1"/>
      <c r="QMV3624" s="1"/>
      <c r="QMW3624" s="1"/>
      <c r="QMX3624" s="1"/>
      <c r="QMY3624" s="1"/>
      <c r="QMZ3624" s="1"/>
      <c r="QNA3624" s="1"/>
      <c r="QNB3624" s="1"/>
      <c r="QNC3624" s="1"/>
      <c r="QND3624" s="1"/>
      <c r="QNE3624" s="1"/>
      <c r="QNF3624" s="1"/>
      <c r="QNG3624" s="1"/>
      <c r="QNH3624" s="1"/>
      <c r="QNI3624" s="1"/>
      <c r="QNJ3624" s="1"/>
      <c r="QNK3624" s="1"/>
      <c r="QNL3624" s="1"/>
      <c r="QNM3624" s="1"/>
      <c r="QNN3624" s="1"/>
      <c r="QNO3624" s="1"/>
      <c r="QNP3624" s="1"/>
      <c r="QNQ3624" s="1"/>
      <c r="QNR3624" s="1"/>
      <c r="QNS3624" s="1"/>
      <c r="QNT3624" s="1"/>
      <c r="QNU3624" s="1"/>
      <c r="QNV3624" s="1"/>
      <c r="QNW3624" s="1"/>
      <c r="QNX3624" s="1"/>
      <c r="QNY3624" s="1"/>
      <c r="QNZ3624" s="1"/>
      <c r="QOA3624" s="1"/>
      <c r="QOB3624" s="1"/>
      <c r="QOC3624" s="1"/>
      <c r="QOD3624" s="1"/>
      <c r="QOE3624" s="1"/>
      <c r="QOF3624" s="1"/>
      <c r="QOG3624" s="1"/>
      <c r="QOH3624" s="1"/>
      <c r="QOI3624" s="1"/>
      <c r="QOJ3624" s="1"/>
      <c r="QOK3624" s="1"/>
      <c r="QOL3624" s="1"/>
      <c r="QOM3624" s="1"/>
      <c r="QON3624" s="1"/>
      <c r="QOO3624" s="1"/>
      <c r="QOP3624" s="1"/>
      <c r="QOQ3624" s="1"/>
      <c r="QOR3624" s="1"/>
      <c r="QOS3624" s="1"/>
      <c r="QOT3624" s="1"/>
      <c r="QOU3624" s="1"/>
      <c r="QOV3624" s="1"/>
      <c r="QOW3624" s="1"/>
      <c r="QOX3624" s="1"/>
      <c r="QOY3624" s="1"/>
      <c r="QOZ3624" s="1"/>
      <c r="QPA3624" s="1"/>
      <c r="QPB3624" s="1"/>
      <c r="QPC3624" s="1"/>
      <c r="QPD3624" s="1"/>
      <c r="QPE3624" s="1"/>
      <c r="QPF3624" s="1"/>
      <c r="QPG3624" s="1"/>
      <c r="QPH3624" s="1"/>
      <c r="QPI3624" s="1"/>
      <c r="QPJ3624" s="1"/>
      <c r="QPK3624" s="1"/>
      <c r="QPL3624" s="1"/>
      <c r="QPM3624" s="1"/>
      <c r="QPN3624" s="1"/>
      <c r="QPO3624" s="1"/>
      <c r="QPP3624" s="1"/>
      <c r="QPQ3624" s="1"/>
      <c r="QPR3624" s="1"/>
      <c r="QPS3624" s="1"/>
      <c r="QPT3624" s="1"/>
      <c r="QPU3624" s="1"/>
      <c r="QPV3624" s="1"/>
      <c r="QPW3624" s="1"/>
      <c r="QPX3624" s="1"/>
      <c r="QPY3624" s="1"/>
      <c r="QPZ3624" s="1"/>
      <c r="QQA3624" s="1"/>
      <c r="QQB3624" s="1"/>
      <c r="QQC3624" s="1"/>
      <c r="QQD3624" s="1"/>
      <c r="QQE3624" s="1"/>
      <c r="QQF3624" s="1"/>
      <c r="QQG3624" s="1"/>
      <c r="QQH3624" s="1"/>
      <c r="QQI3624" s="1"/>
      <c r="QQJ3624" s="1"/>
      <c r="QQK3624" s="1"/>
      <c r="QQL3624" s="1"/>
      <c r="QQM3624" s="1"/>
      <c r="QQN3624" s="1"/>
      <c r="QQO3624" s="1"/>
      <c r="QQP3624" s="1"/>
      <c r="QQQ3624" s="1"/>
      <c r="QQR3624" s="1"/>
      <c r="QQS3624" s="1"/>
      <c r="QQT3624" s="1"/>
      <c r="QQU3624" s="1"/>
      <c r="QQV3624" s="1"/>
      <c r="QQW3624" s="1"/>
      <c r="QQX3624" s="1"/>
      <c r="QQY3624" s="1"/>
      <c r="QQZ3624" s="1"/>
      <c r="QRA3624" s="1"/>
      <c r="QRB3624" s="1"/>
      <c r="QRC3624" s="1"/>
      <c r="QRD3624" s="1"/>
      <c r="QRE3624" s="1"/>
      <c r="QRF3624" s="1"/>
      <c r="QRG3624" s="1"/>
      <c r="QRH3624" s="1"/>
      <c r="QRI3624" s="1"/>
      <c r="QRJ3624" s="1"/>
      <c r="QRK3624" s="1"/>
      <c r="QRL3624" s="1"/>
      <c r="QRM3624" s="1"/>
      <c r="QRN3624" s="1"/>
      <c r="QRO3624" s="1"/>
      <c r="QRP3624" s="1"/>
      <c r="QRQ3624" s="1"/>
      <c r="QRR3624" s="1"/>
      <c r="QRS3624" s="1"/>
      <c r="QRT3624" s="1"/>
      <c r="QRU3624" s="1"/>
      <c r="QRV3624" s="1"/>
      <c r="QRW3624" s="1"/>
      <c r="QRX3624" s="1"/>
      <c r="QRY3624" s="1"/>
      <c r="QRZ3624" s="1"/>
      <c r="QSA3624" s="1"/>
      <c r="QSB3624" s="1"/>
      <c r="QSC3624" s="1"/>
      <c r="QSD3624" s="1"/>
      <c r="QSE3624" s="1"/>
      <c r="QSF3624" s="1"/>
      <c r="QSG3624" s="1"/>
      <c r="QSH3624" s="1"/>
      <c r="QSI3624" s="1"/>
      <c r="QSJ3624" s="1"/>
      <c r="QSK3624" s="1"/>
      <c r="QSL3624" s="1"/>
      <c r="QSM3624" s="1"/>
      <c r="QSN3624" s="1"/>
      <c r="QSO3624" s="1"/>
      <c r="QSP3624" s="1"/>
      <c r="QSQ3624" s="1"/>
      <c r="QSR3624" s="1"/>
      <c r="QSS3624" s="1"/>
      <c r="QST3624" s="1"/>
      <c r="QSU3624" s="1"/>
      <c r="QSV3624" s="1"/>
      <c r="QSW3624" s="1"/>
      <c r="QSX3624" s="1"/>
      <c r="QSY3624" s="1"/>
      <c r="QSZ3624" s="1"/>
      <c r="QTA3624" s="1"/>
      <c r="QTB3624" s="1"/>
      <c r="QTC3624" s="1"/>
      <c r="QTD3624" s="1"/>
      <c r="QTE3624" s="1"/>
      <c r="QTF3624" s="1"/>
      <c r="QTG3624" s="1"/>
      <c r="QTH3624" s="1"/>
      <c r="QTI3624" s="1"/>
      <c r="QTJ3624" s="1"/>
      <c r="QTK3624" s="1"/>
      <c r="QTL3624" s="1"/>
      <c r="QTM3624" s="1"/>
      <c r="QTN3624" s="1"/>
      <c r="QTO3624" s="1"/>
      <c r="QTP3624" s="1"/>
      <c r="QTQ3624" s="1"/>
      <c r="QTR3624" s="1"/>
      <c r="QTS3624" s="1"/>
      <c r="QTT3624" s="1"/>
      <c r="QTU3624" s="1"/>
      <c r="QTV3624" s="1"/>
      <c r="QTW3624" s="1"/>
      <c r="QTX3624" s="1"/>
      <c r="QTY3624" s="1"/>
      <c r="QTZ3624" s="1"/>
      <c r="QUA3624" s="1"/>
      <c r="QUB3624" s="1"/>
      <c r="QUC3624" s="1"/>
      <c r="QUD3624" s="1"/>
      <c r="QUE3624" s="1"/>
      <c r="QUF3624" s="1"/>
      <c r="QUG3624" s="1"/>
      <c r="QUH3624" s="1"/>
      <c r="QUI3624" s="1"/>
      <c r="QUJ3624" s="1"/>
      <c r="QUK3624" s="1"/>
      <c r="QUL3624" s="1"/>
      <c r="QUM3624" s="1"/>
      <c r="QUN3624" s="1"/>
      <c r="QUO3624" s="1"/>
      <c r="QUP3624" s="1"/>
      <c r="QUQ3624" s="1"/>
      <c r="QUR3624" s="1"/>
      <c r="QUS3624" s="1"/>
      <c r="QUT3624" s="1"/>
      <c r="QUU3624" s="1"/>
      <c r="QUV3624" s="1"/>
      <c r="QUW3624" s="1"/>
      <c r="QUX3624" s="1"/>
      <c r="QUY3624" s="1"/>
      <c r="QUZ3624" s="1"/>
      <c r="QVA3624" s="1"/>
      <c r="QVB3624" s="1"/>
      <c r="QVC3624" s="1"/>
      <c r="QVD3624" s="1"/>
      <c r="QVE3624" s="1"/>
      <c r="QVF3624" s="1"/>
      <c r="QVG3624" s="1"/>
      <c r="QVH3624" s="1"/>
      <c r="QVI3624" s="1"/>
      <c r="QVJ3624" s="1"/>
      <c r="QVK3624" s="1"/>
      <c r="QVL3624" s="1"/>
      <c r="QVM3624" s="1"/>
      <c r="QVN3624" s="1"/>
      <c r="QVO3624" s="1"/>
      <c r="QVP3624" s="1"/>
      <c r="QVQ3624" s="1"/>
      <c r="QVR3624" s="1"/>
      <c r="QVS3624" s="1"/>
      <c r="QVT3624" s="1"/>
      <c r="QVU3624" s="1"/>
      <c r="QVV3624" s="1"/>
      <c r="QVW3624" s="1"/>
      <c r="QVX3624" s="1"/>
      <c r="QVY3624" s="1"/>
      <c r="QVZ3624" s="1"/>
      <c r="QWA3624" s="1"/>
      <c r="QWB3624" s="1"/>
      <c r="QWC3624" s="1"/>
      <c r="QWD3624" s="1"/>
      <c r="QWE3624" s="1"/>
      <c r="QWF3624" s="1"/>
      <c r="QWG3624" s="1"/>
      <c r="QWH3624" s="1"/>
      <c r="QWI3624" s="1"/>
      <c r="QWJ3624" s="1"/>
      <c r="QWK3624" s="1"/>
      <c r="QWL3624" s="1"/>
      <c r="QWM3624" s="1"/>
      <c r="QWN3624" s="1"/>
      <c r="QWO3624" s="1"/>
      <c r="QWP3624" s="1"/>
      <c r="QWQ3624" s="1"/>
      <c r="QWR3624" s="1"/>
      <c r="QWS3624" s="1"/>
      <c r="QWT3624" s="1"/>
      <c r="QWU3624" s="1"/>
      <c r="QWV3624" s="1"/>
      <c r="QWW3624" s="1"/>
      <c r="QWX3624" s="1"/>
      <c r="QWY3624" s="1"/>
      <c r="QWZ3624" s="1"/>
      <c r="QXA3624" s="1"/>
      <c r="QXB3624" s="1"/>
      <c r="QXC3624" s="1"/>
      <c r="QXD3624" s="1"/>
      <c r="QXE3624" s="1"/>
      <c r="QXF3624" s="1"/>
      <c r="QXG3624" s="1"/>
      <c r="QXH3624" s="1"/>
      <c r="QXI3624" s="1"/>
      <c r="QXJ3624" s="1"/>
      <c r="QXK3624" s="1"/>
      <c r="QXL3624" s="1"/>
      <c r="QXM3624" s="1"/>
      <c r="QXN3624" s="1"/>
      <c r="QXO3624" s="1"/>
      <c r="QXP3624" s="1"/>
      <c r="QXQ3624" s="1"/>
      <c r="QXR3624" s="1"/>
      <c r="QXS3624" s="1"/>
      <c r="QXT3624" s="1"/>
      <c r="QXU3624" s="1"/>
      <c r="QXV3624" s="1"/>
      <c r="QXW3624" s="1"/>
      <c r="QXX3624" s="1"/>
      <c r="QXY3624" s="1"/>
      <c r="QXZ3624" s="1"/>
      <c r="QYA3624" s="1"/>
      <c r="QYB3624" s="1"/>
      <c r="QYC3624" s="1"/>
      <c r="QYD3624" s="1"/>
      <c r="QYE3624" s="1"/>
      <c r="QYF3624" s="1"/>
      <c r="QYG3624" s="1"/>
      <c r="QYH3624" s="1"/>
      <c r="QYI3624" s="1"/>
      <c r="QYJ3624" s="1"/>
      <c r="QYK3624" s="1"/>
      <c r="QYL3624" s="1"/>
      <c r="QYM3624" s="1"/>
      <c r="QYN3624" s="1"/>
      <c r="QYO3624" s="1"/>
      <c r="QYP3624" s="1"/>
      <c r="QYQ3624" s="1"/>
      <c r="QYR3624" s="1"/>
      <c r="QYS3624" s="1"/>
      <c r="QYT3624" s="1"/>
      <c r="QYU3624" s="1"/>
      <c r="QYV3624" s="1"/>
      <c r="QYW3624" s="1"/>
      <c r="QYX3624" s="1"/>
      <c r="QYY3624" s="1"/>
      <c r="QYZ3624" s="1"/>
      <c r="QZA3624" s="1"/>
      <c r="QZB3624" s="1"/>
      <c r="QZC3624" s="1"/>
      <c r="QZD3624" s="1"/>
      <c r="QZE3624" s="1"/>
      <c r="QZF3624" s="1"/>
      <c r="QZG3624" s="1"/>
      <c r="QZH3624" s="1"/>
      <c r="QZI3624" s="1"/>
      <c r="QZJ3624" s="1"/>
      <c r="QZK3624" s="1"/>
      <c r="QZL3624" s="1"/>
      <c r="QZM3624" s="1"/>
      <c r="QZN3624" s="1"/>
      <c r="QZO3624" s="1"/>
      <c r="QZP3624" s="1"/>
      <c r="QZQ3624" s="1"/>
      <c r="QZR3624" s="1"/>
      <c r="QZS3624" s="1"/>
      <c r="QZT3624" s="1"/>
      <c r="QZU3624" s="1"/>
      <c r="QZV3624" s="1"/>
      <c r="QZW3624" s="1"/>
      <c r="QZX3624" s="1"/>
      <c r="QZY3624" s="1"/>
      <c r="QZZ3624" s="1"/>
      <c r="RAA3624" s="1"/>
      <c r="RAB3624" s="1"/>
      <c r="RAC3624" s="1"/>
      <c r="RAD3624" s="1"/>
      <c r="RAE3624" s="1"/>
      <c r="RAF3624" s="1"/>
      <c r="RAG3624" s="1"/>
      <c r="RAH3624" s="1"/>
      <c r="RAI3624" s="1"/>
      <c r="RAJ3624" s="1"/>
      <c r="RAK3624" s="1"/>
      <c r="RAL3624" s="1"/>
      <c r="RAM3624" s="1"/>
      <c r="RAN3624" s="1"/>
      <c r="RAO3624" s="1"/>
      <c r="RAP3624" s="1"/>
      <c r="RAQ3624" s="1"/>
      <c r="RAR3624" s="1"/>
      <c r="RAS3624" s="1"/>
      <c r="RAT3624" s="1"/>
      <c r="RAU3624" s="1"/>
      <c r="RAV3624" s="1"/>
      <c r="RAW3624" s="1"/>
      <c r="RAX3624" s="1"/>
      <c r="RAY3624" s="1"/>
      <c r="RAZ3624" s="1"/>
      <c r="RBA3624" s="1"/>
      <c r="RBB3624" s="1"/>
      <c r="RBC3624" s="1"/>
      <c r="RBD3624" s="1"/>
      <c r="RBE3624" s="1"/>
      <c r="RBF3624" s="1"/>
      <c r="RBG3624" s="1"/>
      <c r="RBH3624" s="1"/>
      <c r="RBI3624" s="1"/>
      <c r="RBJ3624" s="1"/>
      <c r="RBK3624" s="1"/>
      <c r="RBL3624" s="1"/>
      <c r="RBM3624" s="1"/>
      <c r="RBN3624" s="1"/>
      <c r="RBO3624" s="1"/>
      <c r="RBP3624" s="1"/>
      <c r="RBQ3624" s="1"/>
      <c r="RBR3624" s="1"/>
      <c r="RBS3624" s="1"/>
      <c r="RBT3624" s="1"/>
      <c r="RBU3624" s="1"/>
      <c r="RBV3624" s="1"/>
      <c r="RBW3624" s="1"/>
      <c r="RBX3624" s="1"/>
      <c r="RBY3624" s="1"/>
      <c r="RBZ3624" s="1"/>
      <c r="RCA3624" s="1"/>
      <c r="RCB3624" s="1"/>
      <c r="RCC3624" s="1"/>
      <c r="RCD3624" s="1"/>
      <c r="RCE3624" s="1"/>
      <c r="RCF3624" s="1"/>
      <c r="RCG3624" s="1"/>
      <c r="RCH3624" s="1"/>
      <c r="RCI3624" s="1"/>
      <c r="RCJ3624" s="1"/>
      <c r="RCK3624" s="1"/>
      <c r="RCL3624" s="1"/>
      <c r="RCM3624" s="1"/>
      <c r="RCN3624" s="1"/>
      <c r="RCO3624" s="1"/>
      <c r="RCP3624" s="1"/>
      <c r="RCQ3624" s="1"/>
      <c r="RCR3624" s="1"/>
      <c r="RCS3624" s="1"/>
      <c r="RCT3624" s="1"/>
      <c r="RCU3624" s="1"/>
      <c r="RCV3624" s="1"/>
      <c r="RCW3624" s="1"/>
      <c r="RCX3624" s="1"/>
      <c r="RCY3624" s="1"/>
      <c r="RCZ3624" s="1"/>
      <c r="RDA3624" s="1"/>
      <c r="RDB3624" s="1"/>
      <c r="RDC3624" s="1"/>
      <c r="RDD3624" s="1"/>
      <c r="RDE3624" s="1"/>
      <c r="RDF3624" s="1"/>
      <c r="RDG3624" s="1"/>
      <c r="RDH3624" s="1"/>
      <c r="RDI3624" s="1"/>
      <c r="RDJ3624" s="1"/>
      <c r="RDK3624" s="1"/>
      <c r="RDL3624" s="1"/>
      <c r="RDM3624" s="1"/>
      <c r="RDN3624" s="1"/>
      <c r="RDO3624" s="1"/>
      <c r="RDP3624" s="1"/>
      <c r="RDQ3624" s="1"/>
      <c r="RDR3624" s="1"/>
      <c r="RDS3624" s="1"/>
      <c r="RDT3624" s="1"/>
      <c r="RDU3624" s="1"/>
      <c r="RDV3624" s="1"/>
      <c r="RDW3624" s="1"/>
      <c r="RDX3624" s="1"/>
      <c r="RDY3624" s="1"/>
      <c r="RDZ3624" s="1"/>
      <c r="REA3624" s="1"/>
      <c r="REB3624" s="1"/>
      <c r="REC3624" s="1"/>
      <c r="RED3624" s="1"/>
      <c r="REE3624" s="1"/>
      <c r="REF3624" s="1"/>
      <c r="REG3624" s="1"/>
      <c r="REH3624" s="1"/>
      <c r="REI3624" s="1"/>
      <c r="REJ3624" s="1"/>
      <c r="REK3624" s="1"/>
      <c r="REL3624" s="1"/>
      <c r="REM3624" s="1"/>
      <c r="REN3624" s="1"/>
      <c r="REO3624" s="1"/>
      <c r="REP3624" s="1"/>
      <c r="REQ3624" s="1"/>
      <c r="RER3624" s="1"/>
      <c r="RES3624" s="1"/>
      <c r="RET3624" s="1"/>
      <c r="REU3624" s="1"/>
      <c r="REV3624" s="1"/>
      <c r="REW3624" s="1"/>
      <c r="REX3624" s="1"/>
      <c r="REY3624" s="1"/>
      <c r="REZ3624" s="1"/>
      <c r="RFA3624" s="1"/>
      <c r="RFB3624" s="1"/>
      <c r="RFC3624" s="1"/>
      <c r="RFD3624" s="1"/>
      <c r="RFE3624" s="1"/>
      <c r="RFF3624" s="1"/>
      <c r="RFG3624" s="1"/>
      <c r="RFH3624" s="1"/>
      <c r="RFI3624" s="1"/>
      <c r="RFJ3624" s="1"/>
      <c r="RFK3624" s="1"/>
      <c r="RFL3624" s="1"/>
      <c r="RFM3624" s="1"/>
      <c r="RFN3624" s="1"/>
      <c r="RFO3624" s="1"/>
      <c r="RFP3624" s="1"/>
      <c r="RFQ3624" s="1"/>
      <c r="RFR3624" s="1"/>
      <c r="RFS3624" s="1"/>
      <c r="RFT3624" s="1"/>
      <c r="RFU3624" s="1"/>
      <c r="RFV3624" s="1"/>
      <c r="RFW3624" s="1"/>
      <c r="RFX3624" s="1"/>
      <c r="RFY3624" s="1"/>
      <c r="RFZ3624" s="1"/>
      <c r="RGA3624" s="1"/>
      <c r="RGB3624" s="1"/>
      <c r="RGC3624" s="1"/>
      <c r="RGD3624" s="1"/>
      <c r="RGE3624" s="1"/>
      <c r="RGF3624" s="1"/>
      <c r="RGG3624" s="1"/>
      <c r="RGH3624" s="1"/>
      <c r="RGI3624" s="1"/>
      <c r="RGJ3624" s="1"/>
      <c r="RGK3624" s="1"/>
      <c r="RGL3624" s="1"/>
      <c r="RGM3624" s="1"/>
      <c r="RGN3624" s="1"/>
      <c r="RGO3624" s="1"/>
      <c r="RGP3624" s="1"/>
      <c r="RGQ3624" s="1"/>
      <c r="RGR3624" s="1"/>
      <c r="RGS3624" s="1"/>
      <c r="RGT3624" s="1"/>
      <c r="RGU3624" s="1"/>
      <c r="RGV3624" s="1"/>
      <c r="RGW3624" s="1"/>
      <c r="RGX3624" s="1"/>
      <c r="RGY3624" s="1"/>
      <c r="RGZ3624" s="1"/>
      <c r="RHA3624" s="1"/>
      <c r="RHB3624" s="1"/>
      <c r="RHC3624" s="1"/>
      <c r="RHD3624" s="1"/>
      <c r="RHE3624" s="1"/>
      <c r="RHF3624" s="1"/>
      <c r="RHG3624" s="1"/>
      <c r="RHH3624" s="1"/>
      <c r="RHI3624" s="1"/>
      <c r="RHJ3624" s="1"/>
      <c r="RHK3624" s="1"/>
      <c r="RHL3624" s="1"/>
      <c r="RHM3624" s="1"/>
      <c r="RHN3624" s="1"/>
      <c r="RHO3624" s="1"/>
      <c r="RHP3624" s="1"/>
      <c r="RHQ3624" s="1"/>
      <c r="RHR3624" s="1"/>
      <c r="RHS3624" s="1"/>
      <c r="RHT3624" s="1"/>
      <c r="RHU3624" s="1"/>
      <c r="RHV3624" s="1"/>
      <c r="RHW3624" s="1"/>
      <c r="RHX3624" s="1"/>
      <c r="RHY3624" s="1"/>
      <c r="RHZ3624" s="1"/>
      <c r="RIA3624" s="1"/>
      <c r="RIB3624" s="1"/>
      <c r="RIC3624" s="1"/>
      <c r="RID3624" s="1"/>
      <c r="RIE3624" s="1"/>
      <c r="RIF3624" s="1"/>
      <c r="RIG3624" s="1"/>
      <c r="RIH3624" s="1"/>
      <c r="RII3624" s="1"/>
      <c r="RIJ3624" s="1"/>
      <c r="RIK3624" s="1"/>
      <c r="RIL3624" s="1"/>
      <c r="RIM3624" s="1"/>
      <c r="RIN3624" s="1"/>
      <c r="RIO3624" s="1"/>
      <c r="RIP3624" s="1"/>
      <c r="RIQ3624" s="1"/>
      <c r="RIR3624" s="1"/>
      <c r="RIS3624" s="1"/>
      <c r="RIT3624" s="1"/>
      <c r="RIU3624" s="1"/>
      <c r="RIV3624" s="1"/>
      <c r="RIW3624" s="1"/>
      <c r="RIX3624" s="1"/>
      <c r="RIY3624" s="1"/>
      <c r="RIZ3624" s="1"/>
      <c r="RJA3624" s="1"/>
      <c r="RJB3624" s="1"/>
      <c r="RJC3624" s="1"/>
      <c r="RJD3624" s="1"/>
      <c r="RJE3624" s="1"/>
      <c r="RJF3624" s="1"/>
      <c r="RJG3624" s="1"/>
      <c r="RJH3624" s="1"/>
      <c r="RJI3624" s="1"/>
      <c r="RJJ3624" s="1"/>
      <c r="RJK3624" s="1"/>
      <c r="RJL3624" s="1"/>
      <c r="RJM3624" s="1"/>
      <c r="RJN3624" s="1"/>
      <c r="RJO3624" s="1"/>
      <c r="RJP3624" s="1"/>
      <c r="RJQ3624" s="1"/>
      <c r="RJR3624" s="1"/>
      <c r="RJS3624" s="1"/>
      <c r="RJT3624" s="1"/>
      <c r="RJU3624" s="1"/>
      <c r="RJV3624" s="1"/>
      <c r="RJW3624" s="1"/>
      <c r="RJX3624" s="1"/>
      <c r="RJY3624" s="1"/>
      <c r="RJZ3624" s="1"/>
      <c r="RKA3624" s="1"/>
      <c r="RKB3624" s="1"/>
      <c r="RKC3624" s="1"/>
      <c r="RKD3624" s="1"/>
      <c r="RKE3624" s="1"/>
      <c r="RKF3624" s="1"/>
      <c r="RKG3624" s="1"/>
      <c r="RKH3624" s="1"/>
      <c r="RKI3624" s="1"/>
      <c r="RKJ3624" s="1"/>
      <c r="RKK3624" s="1"/>
      <c r="RKL3624" s="1"/>
      <c r="RKM3624" s="1"/>
      <c r="RKN3624" s="1"/>
      <c r="RKO3624" s="1"/>
      <c r="RKP3624" s="1"/>
      <c r="RKQ3624" s="1"/>
      <c r="RKR3624" s="1"/>
      <c r="RKS3624" s="1"/>
      <c r="RKT3624" s="1"/>
      <c r="RKU3624" s="1"/>
      <c r="RKV3624" s="1"/>
      <c r="RKW3624" s="1"/>
      <c r="RKX3624" s="1"/>
      <c r="RKY3624" s="1"/>
      <c r="RKZ3624" s="1"/>
      <c r="RLA3624" s="1"/>
      <c r="RLB3624" s="1"/>
      <c r="RLC3624" s="1"/>
      <c r="RLD3624" s="1"/>
      <c r="RLE3624" s="1"/>
      <c r="RLF3624" s="1"/>
      <c r="RLG3624" s="1"/>
      <c r="RLH3624" s="1"/>
      <c r="RLI3624" s="1"/>
      <c r="RLJ3624" s="1"/>
      <c r="RLK3624" s="1"/>
      <c r="RLL3624" s="1"/>
      <c r="RLM3624" s="1"/>
      <c r="RLN3624" s="1"/>
      <c r="RLO3624" s="1"/>
      <c r="RLP3624" s="1"/>
      <c r="RLQ3624" s="1"/>
      <c r="RLR3624" s="1"/>
      <c r="RLS3624" s="1"/>
      <c r="RLT3624" s="1"/>
      <c r="RLU3624" s="1"/>
      <c r="RLV3624" s="1"/>
      <c r="RLW3624" s="1"/>
      <c r="RLX3624" s="1"/>
      <c r="RLY3624" s="1"/>
      <c r="RLZ3624" s="1"/>
      <c r="RMA3624" s="1"/>
      <c r="RMB3624" s="1"/>
      <c r="RMC3624" s="1"/>
      <c r="RMD3624" s="1"/>
      <c r="RME3624" s="1"/>
      <c r="RMF3624" s="1"/>
      <c r="RMG3624" s="1"/>
      <c r="RMH3624" s="1"/>
      <c r="RMI3624" s="1"/>
      <c r="RMJ3624" s="1"/>
      <c r="RMK3624" s="1"/>
      <c r="RML3624" s="1"/>
      <c r="RMM3624" s="1"/>
      <c r="RMN3624" s="1"/>
      <c r="RMO3624" s="1"/>
      <c r="RMP3624" s="1"/>
      <c r="RMQ3624" s="1"/>
      <c r="RMR3624" s="1"/>
      <c r="RMS3624" s="1"/>
      <c r="RMT3624" s="1"/>
      <c r="RMU3624" s="1"/>
      <c r="RMV3624" s="1"/>
      <c r="RMW3624" s="1"/>
      <c r="RMX3624" s="1"/>
      <c r="RMY3624" s="1"/>
      <c r="RMZ3624" s="1"/>
      <c r="RNA3624" s="1"/>
      <c r="RNB3624" s="1"/>
      <c r="RNC3624" s="1"/>
      <c r="RND3624" s="1"/>
      <c r="RNE3624" s="1"/>
      <c r="RNF3624" s="1"/>
      <c r="RNG3624" s="1"/>
      <c r="RNH3624" s="1"/>
      <c r="RNI3624" s="1"/>
      <c r="RNJ3624" s="1"/>
      <c r="RNK3624" s="1"/>
      <c r="RNL3624" s="1"/>
      <c r="RNM3624" s="1"/>
      <c r="RNN3624" s="1"/>
      <c r="RNO3624" s="1"/>
      <c r="RNP3624" s="1"/>
      <c r="RNQ3624" s="1"/>
      <c r="RNR3624" s="1"/>
      <c r="RNS3624" s="1"/>
      <c r="RNT3624" s="1"/>
      <c r="RNU3624" s="1"/>
      <c r="RNV3624" s="1"/>
      <c r="RNW3624" s="1"/>
      <c r="RNX3624" s="1"/>
      <c r="RNY3624" s="1"/>
      <c r="RNZ3624" s="1"/>
      <c r="ROA3624" s="1"/>
      <c r="ROB3624" s="1"/>
      <c r="ROC3624" s="1"/>
      <c r="ROD3624" s="1"/>
      <c r="ROE3624" s="1"/>
      <c r="ROF3624" s="1"/>
      <c r="ROG3624" s="1"/>
      <c r="ROH3624" s="1"/>
      <c r="ROI3624" s="1"/>
      <c r="ROJ3624" s="1"/>
      <c r="ROK3624" s="1"/>
      <c r="ROL3624" s="1"/>
      <c r="ROM3624" s="1"/>
      <c r="RON3624" s="1"/>
      <c r="ROO3624" s="1"/>
      <c r="ROP3624" s="1"/>
      <c r="ROQ3624" s="1"/>
      <c r="ROR3624" s="1"/>
      <c r="ROS3624" s="1"/>
      <c r="ROT3624" s="1"/>
      <c r="ROU3624" s="1"/>
      <c r="ROV3624" s="1"/>
      <c r="ROW3624" s="1"/>
      <c r="ROX3624" s="1"/>
      <c r="ROY3624" s="1"/>
      <c r="ROZ3624" s="1"/>
      <c r="RPA3624" s="1"/>
      <c r="RPB3624" s="1"/>
      <c r="RPC3624" s="1"/>
      <c r="RPD3624" s="1"/>
      <c r="RPE3624" s="1"/>
      <c r="RPF3624" s="1"/>
      <c r="RPG3624" s="1"/>
      <c r="RPH3624" s="1"/>
      <c r="RPI3624" s="1"/>
      <c r="RPJ3624" s="1"/>
      <c r="RPK3624" s="1"/>
      <c r="RPL3624" s="1"/>
      <c r="RPM3624" s="1"/>
      <c r="RPN3624" s="1"/>
      <c r="RPO3624" s="1"/>
      <c r="RPP3624" s="1"/>
      <c r="RPQ3624" s="1"/>
      <c r="RPR3624" s="1"/>
      <c r="RPS3624" s="1"/>
      <c r="RPT3624" s="1"/>
      <c r="RPU3624" s="1"/>
      <c r="RPV3624" s="1"/>
      <c r="RPW3624" s="1"/>
      <c r="RPX3624" s="1"/>
      <c r="RPY3624" s="1"/>
      <c r="RPZ3624" s="1"/>
      <c r="RQA3624" s="1"/>
      <c r="RQB3624" s="1"/>
      <c r="RQC3624" s="1"/>
      <c r="RQD3624" s="1"/>
      <c r="RQE3624" s="1"/>
      <c r="RQF3624" s="1"/>
      <c r="RQG3624" s="1"/>
      <c r="RQH3624" s="1"/>
      <c r="RQI3624" s="1"/>
      <c r="RQJ3624" s="1"/>
      <c r="RQK3624" s="1"/>
      <c r="RQL3624" s="1"/>
      <c r="RQM3624" s="1"/>
      <c r="RQN3624" s="1"/>
      <c r="RQO3624" s="1"/>
      <c r="RQP3624" s="1"/>
      <c r="RQQ3624" s="1"/>
      <c r="RQR3624" s="1"/>
      <c r="RQS3624" s="1"/>
      <c r="RQT3624" s="1"/>
      <c r="RQU3624" s="1"/>
      <c r="RQV3624" s="1"/>
      <c r="RQW3624" s="1"/>
      <c r="RQX3624" s="1"/>
      <c r="RQY3624" s="1"/>
      <c r="RQZ3624" s="1"/>
      <c r="RRA3624" s="1"/>
      <c r="RRB3624" s="1"/>
      <c r="RRC3624" s="1"/>
      <c r="RRD3624" s="1"/>
      <c r="RRE3624" s="1"/>
      <c r="RRF3624" s="1"/>
      <c r="RRG3624" s="1"/>
      <c r="RRH3624" s="1"/>
      <c r="RRI3624" s="1"/>
      <c r="RRJ3624" s="1"/>
      <c r="RRK3624" s="1"/>
      <c r="RRL3624" s="1"/>
      <c r="RRM3624" s="1"/>
      <c r="RRN3624" s="1"/>
      <c r="RRO3624" s="1"/>
      <c r="RRP3624" s="1"/>
      <c r="RRQ3624" s="1"/>
      <c r="RRR3624" s="1"/>
      <c r="RRS3624" s="1"/>
      <c r="RRT3624" s="1"/>
      <c r="RRU3624" s="1"/>
      <c r="RRV3624" s="1"/>
      <c r="RRW3624" s="1"/>
      <c r="RRX3624" s="1"/>
      <c r="RRY3624" s="1"/>
      <c r="RRZ3624" s="1"/>
      <c r="RSA3624" s="1"/>
      <c r="RSB3624" s="1"/>
      <c r="RSC3624" s="1"/>
      <c r="RSD3624" s="1"/>
      <c r="RSE3624" s="1"/>
      <c r="RSF3624" s="1"/>
      <c r="RSG3624" s="1"/>
      <c r="RSH3624" s="1"/>
      <c r="RSI3624" s="1"/>
      <c r="RSJ3624" s="1"/>
      <c r="RSK3624" s="1"/>
      <c r="RSL3624" s="1"/>
      <c r="RSM3624" s="1"/>
      <c r="RSN3624" s="1"/>
      <c r="RSO3624" s="1"/>
      <c r="RSP3624" s="1"/>
      <c r="RSQ3624" s="1"/>
      <c r="RSR3624" s="1"/>
      <c r="RSS3624" s="1"/>
      <c r="RST3624" s="1"/>
      <c r="RSU3624" s="1"/>
      <c r="RSV3624" s="1"/>
      <c r="RSW3624" s="1"/>
      <c r="RSX3624" s="1"/>
      <c r="RSY3624" s="1"/>
      <c r="RSZ3624" s="1"/>
      <c r="RTA3624" s="1"/>
      <c r="RTB3624" s="1"/>
      <c r="RTC3624" s="1"/>
      <c r="RTD3624" s="1"/>
      <c r="RTE3624" s="1"/>
      <c r="RTF3624" s="1"/>
      <c r="RTG3624" s="1"/>
      <c r="RTH3624" s="1"/>
      <c r="RTI3624" s="1"/>
      <c r="RTJ3624" s="1"/>
      <c r="RTK3624" s="1"/>
      <c r="RTL3624" s="1"/>
      <c r="RTM3624" s="1"/>
      <c r="RTN3624" s="1"/>
      <c r="RTO3624" s="1"/>
      <c r="RTP3624" s="1"/>
      <c r="RTQ3624" s="1"/>
      <c r="RTR3624" s="1"/>
      <c r="RTS3624" s="1"/>
      <c r="RTT3624" s="1"/>
      <c r="RTU3624" s="1"/>
      <c r="RTV3624" s="1"/>
      <c r="RTW3624" s="1"/>
      <c r="RTX3624" s="1"/>
      <c r="RTY3624" s="1"/>
      <c r="RTZ3624" s="1"/>
      <c r="RUA3624" s="1"/>
      <c r="RUB3624" s="1"/>
      <c r="RUC3624" s="1"/>
      <c r="RUD3624" s="1"/>
      <c r="RUE3624" s="1"/>
      <c r="RUF3624" s="1"/>
      <c r="RUG3624" s="1"/>
      <c r="RUH3624" s="1"/>
      <c r="RUI3624" s="1"/>
      <c r="RUJ3624" s="1"/>
      <c r="RUK3624" s="1"/>
      <c r="RUL3624" s="1"/>
      <c r="RUM3624" s="1"/>
      <c r="RUN3624" s="1"/>
      <c r="RUO3624" s="1"/>
      <c r="RUP3624" s="1"/>
      <c r="RUQ3624" s="1"/>
      <c r="RUR3624" s="1"/>
      <c r="RUS3624" s="1"/>
      <c r="RUT3624" s="1"/>
      <c r="RUU3624" s="1"/>
      <c r="RUV3624" s="1"/>
      <c r="RUW3624" s="1"/>
      <c r="RUX3624" s="1"/>
      <c r="RUY3624" s="1"/>
      <c r="RUZ3624" s="1"/>
      <c r="RVA3624" s="1"/>
      <c r="RVB3624" s="1"/>
      <c r="RVC3624" s="1"/>
      <c r="RVD3624" s="1"/>
      <c r="RVE3624" s="1"/>
      <c r="RVF3624" s="1"/>
      <c r="RVG3624" s="1"/>
      <c r="RVH3624" s="1"/>
      <c r="RVI3624" s="1"/>
      <c r="RVJ3624" s="1"/>
      <c r="RVK3624" s="1"/>
      <c r="RVL3624" s="1"/>
      <c r="RVM3624" s="1"/>
      <c r="RVN3624" s="1"/>
      <c r="RVO3624" s="1"/>
      <c r="RVP3624" s="1"/>
      <c r="RVQ3624" s="1"/>
      <c r="RVR3624" s="1"/>
      <c r="RVS3624" s="1"/>
      <c r="RVT3624" s="1"/>
      <c r="RVU3624" s="1"/>
      <c r="RVV3624" s="1"/>
      <c r="RVW3624" s="1"/>
      <c r="RVX3624" s="1"/>
      <c r="RVY3624" s="1"/>
      <c r="RVZ3624" s="1"/>
      <c r="RWA3624" s="1"/>
      <c r="RWB3624" s="1"/>
      <c r="RWC3624" s="1"/>
      <c r="RWD3624" s="1"/>
      <c r="RWE3624" s="1"/>
      <c r="RWF3624" s="1"/>
      <c r="RWG3624" s="1"/>
      <c r="RWH3624" s="1"/>
      <c r="RWI3624" s="1"/>
      <c r="RWJ3624" s="1"/>
      <c r="RWK3624" s="1"/>
      <c r="RWL3624" s="1"/>
      <c r="RWM3624" s="1"/>
      <c r="RWN3624" s="1"/>
      <c r="RWO3624" s="1"/>
      <c r="RWP3624" s="1"/>
      <c r="RWQ3624" s="1"/>
      <c r="RWR3624" s="1"/>
      <c r="RWS3624" s="1"/>
      <c r="RWT3624" s="1"/>
      <c r="RWU3624" s="1"/>
      <c r="RWV3624" s="1"/>
      <c r="RWW3624" s="1"/>
      <c r="RWX3624" s="1"/>
      <c r="RWY3624" s="1"/>
      <c r="RWZ3624" s="1"/>
      <c r="RXA3624" s="1"/>
      <c r="RXB3624" s="1"/>
      <c r="RXC3624" s="1"/>
      <c r="RXD3624" s="1"/>
      <c r="RXE3624" s="1"/>
      <c r="RXF3624" s="1"/>
      <c r="RXG3624" s="1"/>
      <c r="RXH3624" s="1"/>
      <c r="RXI3624" s="1"/>
      <c r="RXJ3624" s="1"/>
      <c r="RXK3624" s="1"/>
      <c r="RXL3624" s="1"/>
      <c r="RXM3624" s="1"/>
      <c r="RXN3624" s="1"/>
      <c r="RXO3624" s="1"/>
      <c r="RXP3624" s="1"/>
      <c r="RXQ3624" s="1"/>
      <c r="RXR3624" s="1"/>
      <c r="RXS3624" s="1"/>
      <c r="RXT3624" s="1"/>
      <c r="RXU3624" s="1"/>
      <c r="RXV3624" s="1"/>
      <c r="RXW3624" s="1"/>
      <c r="RXX3624" s="1"/>
      <c r="RXY3624" s="1"/>
      <c r="RXZ3624" s="1"/>
      <c r="RYA3624" s="1"/>
      <c r="RYB3624" s="1"/>
      <c r="RYC3624" s="1"/>
      <c r="RYD3624" s="1"/>
      <c r="RYE3624" s="1"/>
      <c r="RYF3624" s="1"/>
      <c r="RYG3624" s="1"/>
      <c r="RYH3624" s="1"/>
      <c r="RYI3624" s="1"/>
      <c r="RYJ3624" s="1"/>
      <c r="RYK3624" s="1"/>
      <c r="RYL3624" s="1"/>
      <c r="RYM3624" s="1"/>
      <c r="RYN3624" s="1"/>
      <c r="RYO3624" s="1"/>
      <c r="RYP3624" s="1"/>
      <c r="RYQ3624" s="1"/>
      <c r="RYR3624" s="1"/>
      <c r="RYS3624" s="1"/>
      <c r="RYT3624" s="1"/>
      <c r="RYU3624" s="1"/>
      <c r="RYV3624" s="1"/>
      <c r="RYW3624" s="1"/>
      <c r="RYX3624" s="1"/>
      <c r="RYY3624" s="1"/>
      <c r="RYZ3624" s="1"/>
      <c r="RZA3624" s="1"/>
      <c r="RZB3624" s="1"/>
      <c r="RZC3624" s="1"/>
      <c r="RZD3624" s="1"/>
      <c r="RZE3624" s="1"/>
      <c r="RZF3624" s="1"/>
      <c r="RZG3624" s="1"/>
      <c r="RZH3624" s="1"/>
      <c r="RZI3624" s="1"/>
      <c r="RZJ3624" s="1"/>
      <c r="RZK3624" s="1"/>
      <c r="RZL3624" s="1"/>
      <c r="RZM3624" s="1"/>
      <c r="RZN3624" s="1"/>
      <c r="RZO3624" s="1"/>
      <c r="RZP3624" s="1"/>
      <c r="RZQ3624" s="1"/>
      <c r="RZR3624" s="1"/>
      <c r="RZS3624" s="1"/>
      <c r="RZT3624" s="1"/>
      <c r="RZU3624" s="1"/>
      <c r="RZV3624" s="1"/>
      <c r="RZW3624" s="1"/>
      <c r="RZX3624" s="1"/>
      <c r="RZY3624" s="1"/>
      <c r="RZZ3624" s="1"/>
      <c r="SAA3624" s="1"/>
      <c r="SAB3624" s="1"/>
      <c r="SAC3624" s="1"/>
      <c r="SAD3624" s="1"/>
      <c r="SAE3624" s="1"/>
      <c r="SAF3624" s="1"/>
      <c r="SAG3624" s="1"/>
      <c r="SAH3624" s="1"/>
      <c r="SAI3624" s="1"/>
      <c r="SAJ3624" s="1"/>
      <c r="SAK3624" s="1"/>
      <c r="SAL3624" s="1"/>
      <c r="SAM3624" s="1"/>
      <c r="SAN3624" s="1"/>
      <c r="SAO3624" s="1"/>
      <c r="SAP3624" s="1"/>
      <c r="SAQ3624" s="1"/>
      <c r="SAR3624" s="1"/>
      <c r="SAS3624" s="1"/>
      <c r="SAT3624" s="1"/>
      <c r="SAU3624" s="1"/>
      <c r="SAV3624" s="1"/>
      <c r="SAW3624" s="1"/>
      <c r="SAX3624" s="1"/>
      <c r="SAY3624" s="1"/>
      <c r="SAZ3624" s="1"/>
      <c r="SBA3624" s="1"/>
      <c r="SBB3624" s="1"/>
      <c r="SBC3624" s="1"/>
      <c r="SBD3624" s="1"/>
      <c r="SBE3624" s="1"/>
      <c r="SBF3624" s="1"/>
      <c r="SBG3624" s="1"/>
      <c r="SBH3624" s="1"/>
      <c r="SBI3624" s="1"/>
      <c r="SBJ3624" s="1"/>
      <c r="SBK3624" s="1"/>
      <c r="SBL3624" s="1"/>
      <c r="SBM3624" s="1"/>
      <c r="SBN3624" s="1"/>
      <c r="SBO3624" s="1"/>
      <c r="SBP3624" s="1"/>
      <c r="SBQ3624" s="1"/>
      <c r="SBR3624" s="1"/>
      <c r="SBS3624" s="1"/>
      <c r="SBT3624" s="1"/>
      <c r="SBU3624" s="1"/>
      <c r="SBV3624" s="1"/>
      <c r="SBW3624" s="1"/>
      <c r="SBX3624" s="1"/>
      <c r="SBY3624" s="1"/>
      <c r="SBZ3624" s="1"/>
      <c r="SCA3624" s="1"/>
      <c r="SCB3624" s="1"/>
      <c r="SCC3624" s="1"/>
      <c r="SCD3624" s="1"/>
      <c r="SCE3624" s="1"/>
      <c r="SCF3624" s="1"/>
      <c r="SCG3624" s="1"/>
      <c r="SCH3624" s="1"/>
      <c r="SCI3624" s="1"/>
      <c r="SCJ3624" s="1"/>
      <c r="SCK3624" s="1"/>
      <c r="SCL3624" s="1"/>
      <c r="SCM3624" s="1"/>
      <c r="SCN3624" s="1"/>
      <c r="SCO3624" s="1"/>
      <c r="SCP3624" s="1"/>
      <c r="SCQ3624" s="1"/>
      <c r="SCR3624" s="1"/>
      <c r="SCS3624" s="1"/>
      <c r="SCT3624" s="1"/>
      <c r="SCU3624" s="1"/>
      <c r="SCV3624" s="1"/>
      <c r="SCW3624" s="1"/>
      <c r="SCX3624" s="1"/>
      <c r="SCY3624" s="1"/>
      <c r="SCZ3624" s="1"/>
      <c r="SDA3624" s="1"/>
      <c r="SDB3624" s="1"/>
      <c r="SDC3624" s="1"/>
      <c r="SDD3624" s="1"/>
      <c r="SDE3624" s="1"/>
      <c r="SDF3624" s="1"/>
      <c r="SDG3624" s="1"/>
      <c r="SDH3624" s="1"/>
      <c r="SDI3624" s="1"/>
      <c r="SDJ3624" s="1"/>
      <c r="SDK3624" s="1"/>
      <c r="SDL3624" s="1"/>
      <c r="SDM3624" s="1"/>
      <c r="SDN3624" s="1"/>
      <c r="SDO3624" s="1"/>
      <c r="SDP3624" s="1"/>
      <c r="SDQ3624" s="1"/>
      <c r="SDR3624" s="1"/>
      <c r="SDS3624" s="1"/>
      <c r="SDT3624" s="1"/>
      <c r="SDU3624" s="1"/>
      <c r="SDV3624" s="1"/>
      <c r="SDW3624" s="1"/>
      <c r="SDX3624" s="1"/>
      <c r="SDY3624" s="1"/>
      <c r="SDZ3624" s="1"/>
      <c r="SEA3624" s="1"/>
      <c r="SEB3624" s="1"/>
      <c r="SEC3624" s="1"/>
      <c r="SED3624" s="1"/>
      <c r="SEE3624" s="1"/>
      <c r="SEF3624" s="1"/>
      <c r="SEG3624" s="1"/>
      <c r="SEH3624" s="1"/>
      <c r="SEI3624" s="1"/>
      <c r="SEJ3624" s="1"/>
      <c r="SEK3624" s="1"/>
      <c r="SEL3624" s="1"/>
      <c r="SEM3624" s="1"/>
      <c r="SEN3624" s="1"/>
      <c r="SEO3624" s="1"/>
      <c r="SEP3624" s="1"/>
      <c r="SEQ3624" s="1"/>
      <c r="SER3624" s="1"/>
      <c r="SES3624" s="1"/>
      <c r="SET3624" s="1"/>
      <c r="SEU3624" s="1"/>
      <c r="SEV3624" s="1"/>
      <c r="SEW3624" s="1"/>
      <c r="SEX3624" s="1"/>
      <c r="SEY3624" s="1"/>
      <c r="SEZ3624" s="1"/>
      <c r="SFA3624" s="1"/>
      <c r="SFB3624" s="1"/>
      <c r="SFC3624" s="1"/>
      <c r="SFD3624" s="1"/>
      <c r="SFE3624" s="1"/>
      <c r="SFF3624" s="1"/>
      <c r="SFG3624" s="1"/>
      <c r="SFH3624" s="1"/>
      <c r="SFI3624" s="1"/>
      <c r="SFJ3624" s="1"/>
      <c r="SFK3624" s="1"/>
      <c r="SFL3624" s="1"/>
      <c r="SFM3624" s="1"/>
      <c r="SFN3624" s="1"/>
      <c r="SFO3624" s="1"/>
      <c r="SFP3624" s="1"/>
      <c r="SFQ3624" s="1"/>
      <c r="SFR3624" s="1"/>
      <c r="SFS3624" s="1"/>
      <c r="SFT3624" s="1"/>
      <c r="SFU3624" s="1"/>
      <c r="SFV3624" s="1"/>
      <c r="SFW3624" s="1"/>
      <c r="SFX3624" s="1"/>
      <c r="SFY3624" s="1"/>
      <c r="SFZ3624" s="1"/>
      <c r="SGA3624" s="1"/>
      <c r="SGB3624" s="1"/>
      <c r="SGC3624" s="1"/>
      <c r="SGD3624" s="1"/>
      <c r="SGE3624" s="1"/>
      <c r="SGF3624" s="1"/>
      <c r="SGG3624" s="1"/>
      <c r="SGH3624" s="1"/>
      <c r="SGI3624" s="1"/>
      <c r="SGJ3624" s="1"/>
      <c r="SGK3624" s="1"/>
      <c r="SGL3624" s="1"/>
      <c r="SGM3624" s="1"/>
      <c r="SGN3624" s="1"/>
      <c r="SGO3624" s="1"/>
      <c r="SGP3624" s="1"/>
      <c r="SGQ3624" s="1"/>
      <c r="SGR3624" s="1"/>
      <c r="SGS3624" s="1"/>
      <c r="SGT3624" s="1"/>
      <c r="SGU3624" s="1"/>
      <c r="SGV3624" s="1"/>
      <c r="SGW3624" s="1"/>
      <c r="SGX3624" s="1"/>
      <c r="SGY3624" s="1"/>
      <c r="SGZ3624" s="1"/>
      <c r="SHA3624" s="1"/>
      <c r="SHB3624" s="1"/>
      <c r="SHC3624" s="1"/>
      <c r="SHD3624" s="1"/>
      <c r="SHE3624" s="1"/>
      <c r="SHF3624" s="1"/>
      <c r="SHG3624" s="1"/>
      <c r="SHH3624" s="1"/>
      <c r="SHI3624" s="1"/>
      <c r="SHJ3624" s="1"/>
      <c r="SHK3624" s="1"/>
      <c r="SHL3624" s="1"/>
      <c r="SHM3624" s="1"/>
      <c r="SHN3624" s="1"/>
      <c r="SHO3624" s="1"/>
      <c r="SHP3624" s="1"/>
      <c r="SHQ3624" s="1"/>
      <c r="SHR3624" s="1"/>
      <c r="SHS3624" s="1"/>
      <c r="SHT3624" s="1"/>
      <c r="SHU3624" s="1"/>
      <c r="SHV3624" s="1"/>
      <c r="SHW3624" s="1"/>
      <c r="SHX3624" s="1"/>
      <c r="SHY3624" s="1"/>
      <c r="SHZ3624" s="1"/>
      <c r="SIA3624" s="1"/>
      <c r="SIB3624" s="1"/>
      <c r="SIC3624" s="1"/>
      <c r="SID3624" s="1"/>
      <c r="SIE3624" s="1"/>
      <c r="SIF3624" s="1"/>
      <c r="SIG3624" s="1"/>
      <c r="SIH3624" s="1"/>
      <c r="SII3624" s="1"/>
      <c r="SIJ3624" s="1"/>
      <c r="SIK3624" s="1"/>
      <c r="SIL3624" s="1"/>
      <c r="SIM3624" s="1"/>
      <c r="SIN3624" s="1"/>
      <c r="SIO3624" s="1"/>
      <c r="SIP3624" s="1"/>
      <c r="SIQ3624" s="1"/>
      <c r="SIR3624" s="1"/>
      <c r="SIS3624" s="1"/>
      <c r="SIT3624" s="1"/>
      <c r="SIU3624" s="1"/>
      <c r="SIV3624" s="1"/>
      <c r="SIW3624" s="1"/>
      <c r="SIX3624" s="1"/>
      <c r="SIY3624" s="1"/>
      <c r="SIZ3624" s="1"/>
      <c r="SJA3624" s="1"/>
      <c r="SJB3624" s="1"/>
      <c r="SJC3624" s="1"/>
      <c r="SJD3624" s="1"/>
      <c r="SJE3624" s="1"/>
      <c r="SJF3624" s="1"/>
      <c r="SJG3624" s="1"/>
      <c r="SJH3624" s="1"/>
      <c r="SJI3624" s="1"/>
      <c r="SJJ3624" s="1"/>
      <c r="SJK3624" s="1"/>
      <c r="SJL3624" s="1"/>
      <c r="SJM3624" s="1"/>
      <c r="SJN3624" s="1"/>
      <c r="SJO3624" s="1"/>
      <c r="SJP3624" s="1"/>
      <c r="SJQ3624" s="1"/>
      <c r="SJR3624" s="1"/>
      <c r="SJS3624" s="1"/>
      <c r="SJT3624" s="1"/>
      <c r="SJU3624" s="1"/>
      <c r="SJV3624" s="1"/>
      <c r="SJW3624" s="1"/>
      <c r="SJX3624" s="1"/>
      <c r="SJY3624" s="1"/>
      <c r="SJZ3624" s="1"/>
      <c r="SKA3624" s="1"/>
      <c r="SKB3624" s="1"/>
      <c r="SKC3624" s="1"/>
      <c r="SKD3624" s="1"/>
      <c r="SKE3624" s="1"/>
      <c r="SKF3624" s="1"/>
      <c r="SKG3624" s="1"/>
      <c r="SKH3624" s="1"/>
      <c r="SKI3624" s="1"/>
      <c r="SKJ3624" s="1"/>
      <c r="SKK3624" s="1"/>
      <c r="SKL3624" s="1"/>
      <c r="SKM3624" s="1"/>
      <c r="SKN3624" s="1"/>
      <c r="SKO3624" s="1"/>
      <c r="SKP3624" s="1"/>
      <c r="SKQ3624" s="1"/>
      <c r="SKR3624" s="1"/>
      <c r="SKS3624" s="1"/>
      <c r="SKT3624" s="1"/>
      <c r="SKU3624" s="1"/>
      <c r="SKV3624" s="1"/>
      <c r="SKW3624" s="1"/>
      <c r="SKX3624" s="1"/>
      <c r="SKY3624" s="1"/>
      <c r="SKZ3624" s="1"/>
      <c r="SLA3624" s="1"/>
      <c r="SLB3624" s="1"/>
      <c r="SLC3624" s="1"/>
      <c r="SLD3624" s="1"/>
      <c r="SLE3624" s="1"/>
      <c r="SLF3624" s="1"/>
      <c r="SLG3624" s="1"/>
      <c r="SLH3624" s="1"/>
      <c r="SLI3624" s="1"/>
      <c r="SLJ3624" s="1"/>
      <c r="SLK3624" s="1"/>
      <c r="SLL3624" s="1"/>
      <c r="SLM3624" s="1"/>
      <c r="SLN3624" s="1"/>
      <c r="SLO3624" s="1"/>
      <c r="SLP3624" s="1"/>
      <c r="SLQ3624" s="1"/>
      <c r="SLR3624" s="1"/>
      <c r="SLS3624" s="1"/>
      <c r="SLT3624" s="1"/>
      <c r="SLU3624" s="1"/>
      <c r="SLV3624" s="1"/>
      <c r="SLW3624" s="1"/>
      <c r="SLX3624" s="1"/>
      <c r="SLY3624" s="1"/>
      <c r="SLZ3624" s="1"/>
      <c r="SMA3624" s="1"/>
      <c r="SMB3624" s="1"/>
      <c r="SMC3624" s="1"/>
      <c r="SMD3624" s="1"/>
      <c r="SME3624" s="1"/>
      <c r="SMF3624" s="1"/>
      <c r="SMG3624" s="1"/>
      <c r="SMH3624" s="1"/>
      <c r="SMI3624" s="1"/>
      <c r="SMJ3624" s="1"/>
      <c r="SMK3624" s="1"/>
      <c r="SML3624" s="1"/>
      <c r="SMM3624" s="1"/>
      <c r="SMN3624" s="1"/>
      <c r="SMO3624" s="1"/>
      <c r="SMP3624" s="1"/>
      <c r="SMQ3624" s="1"/>
      <c r="SMR3624" s="1"/>
      <c r="SMS3624" s="1"/>
      <c r="SMT3624" s="1"/>
      <c r="SMU3624" s="1"/>
      <c r="SMV3624" s="1"/>
      <c r="SMW3624" s="1"/>
      <c r="SMX3624" s="1"/>
      <c r="SMY3624" s="1"/>
      <c r="SMZ3624" s="1"/>
      <c r="SNA3624" s="1"/>
      <c r="SNB3624" s="1"/>
      <c r="SNC3624" s="1"/>
      <c r="SND3624" s="1"/>
      <c r="SNE3624" s="1"/>
      <c r="SNF3624" s="1"/>
      <c r="SNG3624" s="1"/>
      <c r="SNH3624" s="1"/>
      <c r="SNI3624" s="1"/>
      <c r="SNJ3624" s="1"/>
      <c r="SNK3624" s="1"/>
      <c r="SNL3624" s="1"/>
      <c r="SNM3624" s="1"/>
      <c r="SNN3624" s="1"/>
      <c r="SNO3624" s="1"/>
      <c r="SNP3624" s="1"/>
      <c r="SNQ3624" s="1"/>
      <c r="SNR3624" s="1"/>
      <c r="SNS3624" s="1"/>
      <c r="SNT3624" s="1"/>
      <c r="SNU3624" s="1"/>
      <c r="SNV3624" s="1"/>
      <c r="SNW3624" s="1"/>
      <c r="SNX3624" s="1"/>
      <c r="SNY3624" s="1"/>
      <c r="SNZ3624" s="1"/>
      <c r="SOA3624" s="1"/>
      <c r="SOB3624" s="1"/>
      <c r="SOC3624" s="1"/>
      <c r="SOD3624" s="1"/>
      <c r="SOE3624" s="1"/>
      <c r="SOF3624" s="1"/>
      <c r="SOG3624" s="1"/>
      <c r="SOH3624" s="1"/>
      <c r="SOI3624" s="1"/>
      <c r="SOJ3624" s="1"/>
      <c r="SOK3624" s="1"/>
      <c r="SOL3624" s="1"/>
      <c r="SOM3624" s="1"/>
      <c r="SON3624" s="1"/>
      <c r="SOO3624" s="1"/>
      <c r="SOP3624" s="1"/>
      <c r="SOQ3624" s="1"/>
      <c r="SOR3624" s="1"/>
      <c r="SOS3624" s="1"/>
      <c r="SOT3624" s="1"/>
      <c r="SOU3624" s="1"/>
      <c r="SOV3624" s="1"/>
      <c r="SOW3624" s="1"/>
      <c r="SOX3624" s="1"/>
      <c r="SOY3624" s="1"/>
      <c r="SOZ3624" s="1"/>
      <c r="SPA3624" s="1"/>
      <c r="SPB3624" s="1"/>
      <c r="SPC3624" s="1"/>
      <c r="SPD3624" s="1"/>
      <c r="SPE3624" s="1"/>
      <c r="SPF3624" s="1"/>
      <c r="SPG3624" s="1"/>
      <c r="SPH3624" s="1"/>
      <c r="SPI3624" s="1"/>
      <c r="SPJ3624" s="1"/>
      <c r="SPK3624" s="1"/>
      <c r="SPL3624" s="1"/>
      <c r="SPM3624" s="1"/>
      <c r="SPN3624" s="1"/>
      <c r="SPO3624" s="1"/>
      <c r="SPP3624" s="1"/>
      <c r="SPQ3624" s="1"/>
      <c r="SPR3624" s="1"/>
      <c r="SPS3624" s="1"/>
      <c r="SPT3624" s="1"/>
      <c r="SPU3624" s="1"/>
      <c r="SPV3624" s="1"/>
      <c r="SPW3624" s="1"/>
      <c r="SPX3624" s="1"/>
      <c r="SPY3624" s="1"/>
      <c r="SPZ3624" s="1"/>
      <c r="SQA3624" s="1"/>
      <c r="SQB3624" s="1"/>
      <c r="SQC3624" s="1"/>
      <c r="SQD3624" s="1"/>
      <c r="SQE3624" s="1"/>
      <c r="SQF3624" s="1"/>
      <c r="SQG3624" s="1"/>
      <c r="SQH3624" s="1"/>
      <c r="SQI3624" s="1"/>
      <c r="SQJ3624" s="1"/>
      <c r="SQK3624" s="1"/>
      <c r="SQL3624" s="1"/>
      <c r="SQM3624" s="1"/>
      <c r="SQN3624" s="1"/>
      <c r="SQO3624" s="1"/>
      <c r="SQP3624" s="1"/>
      <c r="SQQ3624" s="1"/>
      <c r="SQR3624" s="1"/>
      <c r="SQS3624" s="1"/>
      <c r="SQT3624" s="1"/>
      <c r="SQU3624" s="1"/>
      <c r="SQV3624" s="1"/>
      <c r="SQW3624" s="1"/>
      <c r="SQX3624" s="1"/>
      <c r="SQY3624" s="1"/>
      <c r="SQZ3624" s="1"/>
      <c r="SRA3624" s="1"/>
      <c r="SRB3624" s="1"/>
      <c r="SRC3624" s="1"/>
      <c r="SRD3624" s="1"/>
      <c r="SRE3624" s="1"/>
      <c r="SRF3624" s="1"/>
      <c r="SRG3624" s="1"/>
      <c r="SRH3624" s="1"/>
      <c r="SRI3624" s="1"/>
      <c r="SRJ3624" s="1"/>
      <c r="SRK3624" s="1"/>
      <c r="SRL3624" s="1"/>
      <c r="SRM3624" s="1"/>
      <c r="SRN3624" s="1"/>
      <c r="SRO3624" s="1"/>
      <c r="SRP3624" s="1"/>
      <c r="SRQ3624" s="1"/>
      <c r="SRR3624" s="1"/>
      <c r="SRS3624" s="1"/>
      <c r="SRT3624" s="1"/>
      <c r="SRU3624" s="1"/>
      <c r="SRV3624" s="1"/>
      <c r="SRW3624" s="1"/>
      <c r="SRX3624" s="1"/>
      <c r="SRY3624" s="1"/>
      <c r="SRZ3624" s="1"/>
      <c r="SSA3624" s="1"/>
      <c r="SSB3624" s="1"/>
      <c r="SSC3624" s="1"/>
      <c r="SSD3624" s="1"/>
      <c r="SSE3624" s="1"/>
      <c r="SSF3624" s="1"/>
      <c r="SSG3624" s="1"/>
      <c r="SSH3624" s="1"/>
      <c r="SSI3624" s="1"/>
      <c r="SSJ3624" s="1"/>
      <c r="SSK3624" s="1"/>
      <c r="SSL3624" s="1"/>
      <c r="SSM3624" s="1"/>
      <c r="SSN3624" s="1"/>
      <c r="SSO3624" s="1"/>
      <c r="SSP3624" s="1"/>
      <c r="SSQ3624" s="1"/>
      <c r="SSR3624" s="1"/>
      <c r="SSS3624" s="1"/>
      <c r="SST3624" s="1"/>
      <c r="SSU3624" s="1"/>
      <c r="SSV3624" s="1"/>
      <c r="SSW3624" s="1"/>
      <c r="SSX3624" s="1"/>
      <c r="SSY3624" s="1"/>
      <c r="SSZ3624" s="1"/>
      <c r="STA3624" s="1"/>
      <c r="STB3624" s="1"/>
      <c r="STC3624" s="1"/>
      <c r="STD3624" s="1"/>
      <c r="STE3624" s="1"/>
      <c r="STF3624" s="1"/>
      <c r="STG3624" s="1"/>
      <c r="STH3624" s="1"/>
      <c r="STI3624" s="1"/>
      <c r="STJ3624" s="1"/>
      <c r="STK3624" s="1"/>
      <c r="STL3624" s="1"/>
      <c r="STM3624" s="1"/>
      <c r="STN3624" s="1"/>
      <c r="STO3624" s="1"/>
      <c r="STP3624" s="1"/>
      <c r="STQ3624" s="1"/>
      <c r="STR3624" s="1"/>
      <c r="STS3624" s="1"/>
      <c r="STT3624" s="1"/>
      <c r="STU3624" s="1"/>
      <c r="STV3624" s="1"/>
      <c r="STW3624" s="1"/>
      <c r="STX3624" s="1"/>
      <c r="STY3624" s="1"/>
      <c r="STZ3624" s="1"/>
      <c r="SUA3624" s="1"/>
      <c r="SUB3624" s="1"/>
      <c r="SUC3624" s="1"/>
      <c r="SUD3624" s="1"/>
      <c r="SUE3624" s="1"/>
      <c r="SUF3624" s="1"/>
      <c r="SUG3624" s="1"/>
      <c r="SUH3624" s="1"/>
      <c r="SUI3624" s="1"/>
      <c r="SUJ3624" s="1"/>
      <c r="SUK3624" s="1"/>
      <c r="SUL3624" s="1"/>
      <c r="SUM3624" s="1"/>
      <c r="SUN3624" s="1"/>
      <c r="SUO3624" s="1"/>
      <c r="SUP3624" s="1"/>
      <c r="SUQ3624" s="1"/>
      <c r="SUR3624" s="1"/>
      <c r="SUS3624" s="1"/>
      <c r="SUT3624" s="1"/>
      <c r="SUU3624" s="1"/>
      <c r="SUV3624" s="1"/>
      <c r="SUW3624" s="1"/>
      <c r="SUX3624" s="1"/>
      <c r="SUY3624" s="1"/>
      <c r="SUZ3624" s="1"/>
      <c r="SVA3624" s="1"/>
      <c r="SVB3624" s="1"/>
      <c r="SVC3624" s="1"/>
      <c r="SVD3624" s="1"/>
      <c r="SVE3624" s="1"/>
      <c r="SVF3624" s="1"/>
      <c r="SVG3624" s="1"/>
      <c r="SVH3624" s="1"/>
      <c r="SVI3624" s="1"/>
      <c r="SVJ3624" s="1"/>
      <c r="SVK3624" s="1"/>
      <c r="SVL3624" s="1"/>
      <c r="SVM3624" s="1"/>
      <c r="SVN3624" s="1"/>
      <c r="SVO3624" s="1"/>
      <c r="SVP3624" s="1"/>
      <c r="SVQ3624" s="1"/>
      <c r="SVR3624" s="1"/>
      <c r="SVS3624" s="1"/>
      <c r="SVT3624" s="1"/>
      <c r="SVU3624" s="1"/>
      <c r="SVV3624" s="1"/>
      <c r="SVW3624" s="1"/>
      <c r="SVX3624" s="1"/>
      <c r="SVY3624" s="1"/>
      <c r="SVZ3624" s="1"/>
      <c r="SWA3624" s="1"/>
      <c r="SWB3624" s="1"/>
      <c r="SWC3624" s="1"/>
      <c r="SWD3624" s="1"/>
      <c r="SWE3624" s="1"/>
      <c r="SWF3624" s="1"/>
      <c r="SWG3624" s="1"/>
      <c r="SWH3624" s="1"/>
      <c r="SWI3624" s="1"/>
      <c r="SWJ3624" s="1"/>
      <c r="SWK3624" s="1"/>
      <c r="SWL3624" s="1"/>
      <c r="SWM3624" s="1"/>
      <c r="SWN3624" s="1"/>
      <c r="SWO3624" s="1"/>
      <c r="SWP3624" s="1"/>
      <c r="SWQ3624" s="1"/>
      <c r="SWR3624" s="1"/>
      <c r="SWS3624" s="1"/>
      <c r="SWT3624" s="1"/>
      <c r="SWU3624" s="1"/>
      <c r="SWV3624" s="1"/>
      <c r="SWW3624" s="1"/>
      <c r="SWX3624" s="1"/>
      <c r="SWY3624" s="1"/>
      <c r="SWZ3624" s="1"/>
      <c r="SXA3624" s="1"/>
      <c r="SXB3624" s="1"/>
      <c r="SXC3624" s="1"/>
      <c r="SXD3624" s="1"/>
      <c r="SXE3624" s="1"/>
      <c r="SXF3624" s="1"/>
      <c r="SXG3624" s="1"/>
      <c r="SXH3624" s="1"/>
      <c r="SXI3624" s="1"/>
      <c r="SXJ3624" s="1"/>
      <c r="SXK3624" s="1"/>
      <c r="SXL3624" s="1"/>
      <c r="SXM3624" s="1"/>
      <c r="SXN3624" s="1"/>
      <c r="SXO3624" s="1"/>
      <c r="SXP3624" s="1"/>
      <c r="SXQ3624" s="1"/>
      <c r="SXR3624" s="1"/>
      <c r="SXS3624" s="1"/>
      <c r="SXT3624" s="1"/>
      <c r="SXU3624" s="1"/>
      <c r="SXV3624" s="1"/>
      <c r="SXW3624" s="1"/>
      <c r="SXX3624" s="1"/>
      <c r="SXY3624" s="1"/>
      <c r="SXZ3624" s="1"/>
      <c r="SYA3624" s="1"/>
      <c r="SYB3624" s="1"/>
      <c r="SYC3624" s="1"/>
      <c r="SYD3624" s="1"/>
      <c r="SYE3624" s="1"/>
      <c r="SYF3624" s="1"/>
      <c r="SYG3624" s="1"/>
      <c r="SYH3624" s="1"/>
      <c r="SYI3624" s="1"/>
      <c r="SYJ3624" s="1"/>
      <c r="SYK3624" s="1"/>
      <c r="SYL3624" s="1"/>
      <c r="SYM3624" s="1"/>
      <c r="SYN3624" s="1"/>
      <c r="SYO3624" s="1"/>
      <c r="SYP3624" s="1"/>
      <c r="SYQ3624" s="1"/>
      <c r="SYR3624" s="1"/>
      <c r="SYS3624" s="1"/>
      <c r="SYT3624" s="1"/>
      <c r="SYU3624" s="1"/>
      <c r="SYV3624" s="1"/>
      <c r="SYW3624" s="1"/>
      <c r="SYX3624" s="1"/>
      <c r="SYY3624" s="1"/>
      <c r="SYZ3624" s="1"/>
      <c r="SZA3624" s="1"/>
      <c r="SZB3624" s="1"/>
      <c r="SZC3624" s="1"/>
      <c r="SZD3624" s="1"/>
      <c r="SZE3624" s="1"/>
      <c r="SZF3624" s="1"/>
      <c r="SZG3624" s="1"/>
      <c r="SZH3624" s="1"/>
      <c r="SZI3624" s="1"/>
      <c r="SZJ3624" s="1"/>
      <c r="SZK3624" s="1"/>
      <c r="SZL3624" s="1"/>
      <c r="SZM3624" s="1"/>
      <c r="SZN3624" s="1"/>
      <c r="SZO3624" s="1"/>
      <c r="SZP3624" s="1"/>
      <c r="SZQ3624" s="1"/>
      <c r="SZR3624" s="1"/>
      <c r="SZS3624" s="1"/>
      <c r="SZT3624" s="1"/>
      <c r="SZU3624" s="1"/>
      <c r="SZV3624" s="1"/>
      <c r="SZW3624" s="1"/>
      <c r="SZX3624" s="1"/>
      <c r="SZY3624" s="1"/>
      <c r="SZZ3624" s="1"/>
      <c r="TAA3624" s="1"/>
      <c r="TAB3624" s="1"/>
      <c r="TAC3624" s="1"/>
      <c r="TAD3624" s="1"/>
      <c r="TAE3624" s="1"/>
      <c r="TAF3624" s="1"/>
      <c r="TAG3624" s="1"/>
      <c r="TAH3624" s="1"/>
      <c r="TAI3624" s="1"/>
      <c r="TAJ3624" s="1"/>
      <c r="TAK3624" s="1"/>
      <c r="TAL3624" s="1"/>
      <c r="TAM3624" s="1"/>
      <c r="TAN3624" s="1"/>
      <c r="TAO3624" s="1"/>
      <c r="TAP3624" s="1"/>
      <c r="TAQ3624" s="1"/>
      <c r="TAR3624" s="1"/>
      <c r="TAS3624" s="1"/>
      <c r="TAT3624" s="1"/>
      <c r="TAU3624" s="1"/>
      <c r="TAV3624" s="1"/>
      <c r="TAW3624" s="1"/>
      <c r="TAX3624" s="1"/>
      <c r="TAY3624" s="1"/>
      <c r="TAZ3624" s="1"/>
      <c r="TBA3624" s="1"/>
      <c r="TBB3624" s="1"/>
      <c r="TBC3624" s="1"/>
      <c r="TBD3624" s="1"/>
      <c r="TBE3624" s="1"/>
      <c r="TBF3624" s="1"/>
      <c r="TBG3624" s="1"/>
      <c r="TBH3624" s="1"/>
      <c r="TBI3624" s="1"/>
      <c r="TBJ3624" s="1"/>
      <c r="TBK3624" s="1"/>
      <c r="TBL3624" s="1"/>
      <c r="TBM3624" s="1"/>
      <c r="TBN3624" s="1"/>
      <c r="TBO3624" s="1"/>
      <c r="TBP3624" s="1"/>
      <c r="TBQ3624" s="1"/>
      <c r="TBR3624" s="1"/>
      <c r="TBS3624" s="1"/>
      <c r="TBT3624" s="1"/>
      <c r="TBU3624" s="1"/>
      <c r="TBV3624" s="1"/>
      <c r="TBW3624" s="1"/>
      <c r="TBX3624" s="1"/>
      <c r="TBY3624" s="1"/>
      <c r="TBZ3624" s="1"/>
      <c r="TCA3624" s="1"/>
      <c r="TCB3624" s="1"/>
      <c r="TCC3624" s="1"/>
      <c r="TCD3624" s="1"/>
      <c r="TCE3624" s="1"/>
      <c r="TCF3624" s="1"/>
      <c r="TCG3624" s="1"/>
      <c r="TCH3624" s="1"/>
      <c r="TCI3624" s="1"/>
      <c r="TCJ3624" s="1"/>
      <c r="TCK3624" s="1"/>
      <c r="TCL3624" s="1"/>
      <c r="TCM3624" s="1"/>
      <c r="TCN3624" s="1"/>
      <c r="TCO3624" s="1"/>
      <c r="TCP3624" s="1"/>
      <c r="TCQ3624" s="1"/>
      <c r="TCR3624" s="1"/>
      <c r="TCS3624" s="1"/>
      <c r="TCT3624" s="1"/>
      <c r="TCU3624" s="1"/>
      <c r="TCV3624" s="1"/>
      <c r="TCW3624" s="1"/>
      <c r="TCX3624" s="1"/>
      <c r="TCY3624" s="1"/>
      <c r="TCZ3624" s="1"/>
      <c r="TDA3624" s="1"/>
      <c r="TDB3624" s="1"/>
      <c r="TDC3624" s="1"/>
      <c r="TDD3624" s="1"/>
      <c r="TDE3624" s="1"/>
      <c r="TDF3624" s="1"/>
      <c r="TDG3624" s="1"/>
      <c r="TDH3624" s="1"/>
      <c r="TDI3624" s="1"/>
      <c r="TDJ3624" s="1"/>
      <c r="TDK3624" s="1"/>
      <c r="TDL3624" s="1"/>
      <c r="TDM3624" s="1"/>
      <c r="TDN3624" s="1"/>
      <c r="TDO3624" s="1"/>
      <c r="TDP3624" s="1"/>
      <c r="TDQ3624" s="1"/>
      <c r="TDR3624" s="1"/>
      <c r="TDS3624" s="1"/>
      <c r="TDT3624" s="1"/>
      <c r="TDU3624" s="1"/>
      <c r="TDV3624" s="1"/>
      <c r="TDW3624" s="1"/>
      <c r="TDX3624" s="1"/>
      <c r="TDY3624" s="1"/>
      <c r="TDZ3624" s="1"/>
      <c r="TEA3624" s="1"/>
      <c r="TEB3624" s="1"/>
      <c r="TEC3624" s="1"/>
      <c r="TED3624" s="1"/>
      <c r="TEE3624" s="1"/>
      <c r="TEF3624" s="1"/>
      <c r="TEG3624" s="1"/>
      <c r="TEH3624" s="1"/>
      <c r="TEI3624" s="1"/>
      <c r="TEJ3624" s="1"/>
      <c r="TEK3624" s="1"/>
      <c r="TEL3624" s="1"/>
      <c r="TEM3624" s="1"/>
      <c r="TEN3624" s="1"/>
      <c r="TEO3624" s="1"/>
      <c r="TEP3624" s="1"/>
      <c r="TEQ3624" s="1"/>
      <c r="TER3624" s="1"/>
      <c r="TES3624" s="1"/>
      <c r="TET3624" s="1"/>
      <c r="TEU3624" s="1"/>
      <c r="TEV3624" s="1"/>
      <c r="TEW3624" s="1"/>
      <c r="TEX3624" s="1"/>
      <c r="TEY3624" s="1"/>
      <c r="TEZ3624" s="1"/>
      <c r="TFA3624" s="1"/>
      <c r="TFB3624" s="1"/>
      <c r="TFC3624" s="1"/>
      <c r="TFD3624" s="1"/>
      <c r="TFE3624" s="1"/>
      <c r="TFF3624" s="1"/>
      <c r="TFG3624" s="1"/>
      <c r="TFH3624" s="1"/>
      <c r="TFI3624" s="1"/>
      <c r="TFJ3624" s="1"/>
      <c r="TFK3624" s="1"/>
      <c r="TFL3624" s="1"/>
      <c r="TFM3624" s="1"/>
      <c r="TFN3624" s="1"/>
      <c r="TFO3624" s="1"/>
      <c r="TFP3624" s="1"/>
      <c r="TFQ3624" s="1"/>
      <c r="TFR3624" s="1"/>
      <c r="TFS3624" s="1"/>
      <c r="TFT3624" s="1"/>
      <c r="TFU3624" s="1"/>
      <c r="TFV3624" s="1"/>
      <c r="TFW3624" s="1"/>
      <c r="TFX3624" s="1"/>
      <c r="TFY3624" s="1"/>
      <c r="TFZ3624" s="1"/>
      <c r="TGA3624" s="1"/>
      <c r="TGB3624" s="1"/>
      <c r="TGC3624" s="1"/>
      <c r="TGD3624" s="1"/>
      <c r="TGE3624" s="1"/>
      <c r="TGF3624" s="1"/>
      <c r="TGG3624" s="1"/>
      <c r="TGH3624" s="1"/>
      <c r="TGI3624" s="1"/>
      <c r="TGJ3624" s="1"/>
      <c r="TGK3624" s="1"/>
      <c r="TGL3624" s="1"/>
      <c r="TGM3624" s="1"/>
      <c r="TGN3624" s="1"/>
      <c r="TGO3624" s="1"/>
      <c r="TGP3624" s="1"/>
      <c r="TGQ3624" s="1"/>
      <c r="TGR3624" s="1"/>
      <c r="TGS3624" s="1"/>
      <c r="TGT3624" s="1"/>
      <c r="TGU3624" s="1"/>
      <c r="TGV3624" s="1"/>
      <c r="TGW3624" s="1"/>
      <c r="TGX3624" s="1"/>
      <c r="TGY3624" s="1"/>
      <c r="TGZ3624" s="1"/>
      <c r="THA3624" s="1"/>
      <c r="THB3624" s="1"/>
      <c r="THC3624" s="1"/>
      <c r="THD3624" s="1"/>
      <c r="THE3624" s="1"/>
      <c r="THF3624" s="1"/>
      <c r="THG3624" s="1"/>
      <c r="THH3624" s="1"/>
      <c r="THI3624" s="1"/>
      <c r="THJ3624" s="1"/>
      <c r="THK3624" s="1"/>
      <c r="THL3624" s="1"/>
      <c r="THM3624" s="1"/>
      <c r="THN3624" s="1"/>
      <c r="THO3624" s="1"/>
      <c r="THP3624" s="1"/>
      <c r="THQ3624" s="1"/>
      <c r="THR3624" s="1"/>
      <c r="THS3624" s="1"/>
      <c r="THT3624" s="1"/>
      <c r="THU3624" s="1"/>
      <c r="THV3624" s="1"/>
      <c r="THW3624" s="1"/>
      <c r="THX3624" s="1"/>
      <c r="THY3624" s="1"/>
      <c r="THZ3624" s="1"/>
      <c r="TIA3624" s="1"/>
      <c r="TIB3624" s="1"/>
      <c r="TIC3624" s="1"/>
      <c r="TID3624" s="1"/>
      <c r="TIE3624" s="1"/>
      <c r="TIF3624" s="1"/>
      <c r="TIG3624" s="1"/>
      <c r="TIH3624" s="1"/>
      <c r="TII3624" s="1"/>
      <c r="TIJ3624" s="1"/>
      <c r="TIK3624" s="1"/>
      <c r="TIL3624" s="1"/>
      <c r="TIM3624" s="1"/>
      <c r="TIN3624" s="1"/>
      <c r="TIO3624" s="1"/>
      <c r="TIP3624" s="1"/>
      <c r="TIQ3624" s="1"/>
      <c r="TIR3624" s="1"/>
      <c r="TIS3624" s="1"/>
      <c r="TIT3624" s="1"/>
      <c r="TIU3624" s="1"/>
      <c r="TIV3624" s="1"/>
      <c r="TIW3624" s="1"/>
      <c r="TIX3624" s="1"/>
      <c r="TIY3624" s="1"/>
      <c r="TIZ3624" s="1"/>
      <c r="TJA3624" s="1"/>
      <c r="TJB3624" s="1"/>
      <c r="TJC3624" s="1"/>
      <c r="TJD3624" s="1"/>
      <c r="TJE3624" s="1"/>
      <c r="TJF3624" s="1"/>
      <c r="TJG3624" s="1"/>
      <c r="TJH3624" s="1"/>
      <c r="TJI3624" s="1"/>
      <c r="TJJ3624" s="1"/>
      <c r="TJK3624" s="1"/>
      <c r="TJL3624" s="1"/>
      <c r="TJM3624" s="1"/>
      <c r="TJN3624" s="1"/>
      <c r="TJO3624" s="1"/>
      <c r="TJP3624" s="1"/>
      <c r="TJQ3624" s="1"/>
      <c r="TJR3624" s="1"/>
      <c r="TJS3624" s="1"/>
      <c r="TJT3624" s="1"/>
      <c r="TJU3624" s="1"/>
      <c r="TJV3624" s="1"/>
      <c r="TJW3624" s="1"/>
      <c r="TJX3624" s="1"/>
      <c r="TJY3624" s="1"/>
      <c r="TJZ3624" s="1"/>
      <c r="TKA3624" s="1"/>
      <c r="TKB3624" s="1"/>
      <c r="TKC3624" s="1"/>
      <c r="TKD3624" s="1"/>
      <c r="TKE3624" s="1"/>
      <c r="TKF3624" s="1"/>
      <c r="TKG3624" s="1"/>
      <c r="TKH3624" s="1"/>
      <c r="TKI3624" s="1"/>
      <c r="TKJ3624" s="1"/>
      <c r="TKK3624" s="1"/>
      <c r="TKL3624" s="1"/>
      <c r="TKM3624" s="1"/>
      <c r="TKN3624" s="1"/>
      <c r="TKO3624" s="1"/>
      <c r="TKP3624" s="1"/>
      <c r="TKQ3624" s="1"/>
      <c r="TKR3624" s="1"/>
      <c r="TKS3624" s="1"/>
      <c r="TKT3624" s="1"/>
      <c r="TKU3624" s="1"/>
      <c r="TKV3624" s="1"/>
      <c r="TKW3624" s="1"/>
      <c r="TKX3624" s="1"/>
      <c r="TKY3624" s="1"/>
      <c r="TKZ3624" s="1"/>
      <c r="TLA3624" s="1"/>
      <c r="TLB3624" s="1"/>
      <c r="TLC3624" s="1"/>
      <c r="TLD3624" s="1"/>
      <c r="TLE3624" s="1"/>
      <c r="TLF3624" s="1"/>
      <c r="TLG3624" s="1"/>
      <c r="TLH3624" s="1"/>
      <c r="TLI3624" s="1"/>
      <c r="TLJ3624" s="1"/>
      <c r="TLK3624" s="1"/>
      <c r="TLL3624" s="1"/>
      <c r="TLM3624" s="1"/>
      <c r="TLN3624" s="1"/>
      <c r="TLO3624" s="1"/>
      <c r="TLP3624" s="1"/>
      <c r="TLQ3624" s="1"/>
      <c r="TLR3624" s="1"/>
      <c r="TLS3624" s="1"/>
      <c r="TLT3624" s="1"/>
      <c r="TLU3624" s="1"/>
      <c r="TLV3624" s="1"/>
      <c r="TLW3624" s="1"/>
      <c r="TLX3624" s="1"/>
      <c r="TLY3624" s="1"/>
      <c r="TLZ3624" s="1"/>
      <c r="TMA3624" s="1"/>
      <c r="TMB3624" s="1"/>
      <c r="TMC3624" s="1"/>
      <c r="TMD3624" s="1"/>
      <c r="TME3624" s="1"/>
      <c r="TMF3624" s="1"/>
      <c r="TMG3624" s="1"/>
      <c r="TMH3624" s="1"/>
      <c r="TMI3624" s="1"/>
      <c r="TMJ3624" s="1"/>
      <c r="TMK3624" s="1"/>
      <c r="TML3624" s="1"/>
      <c r="TMM3624" s="1"/>
      <c r="TMN3624" s="1"/>
      <c r="TMO3624" s="1"/>
      <c r="TMP3624" s="1"/>
      <c r="TMQ3624" s="1"/>
      <c r="TMR3624" s="1"/>
      <c r="TMS3624" s="1"/>
      <c r="TMT3624" s="1"/>
      <c r="TMU3624" s="1"/>
      <c r="TMV3624" s="1"/>
      <c r="TMW3624" s="1"/>
      <c r="TMX3624" s="1"/>
      <c r="TMY3624" s="1"/>
      <c r="TMZ3624" s="1"/>
      <c r="TNA3624" s="1"/>
      <c r="TNB3624" s="1"/>
      <c r="TNC3624" s="1"/>
      <c r="TND3624" s="1"/>
      <c r="TNE3624" s="1"/>
      <c r="TNF3624" s="1"/>
      <c r="TNG3624" s="1"/>
      <c r="TNH3624" s="1"/>
      <c r="TNI3624" s="1"/>
      <c r="TNJ3624" s="1"/>
      <c r="TNK3624" s="1"/>
      <c r="TNL3624" s="1"/>
      <c r="TNM3624" s="1"/>
      <c r="TNN3624" s="1"/>
      <c r="TNO3624" s="1"/>
      <c r="TNP3624" s="1"/>
      <c r="TNQ3624" s="1"/>
      <c r="TNR3624" s="1"/>
      <c r="TNS3624" s="1"/>
      <c r="TNT3624" s="1"/>
      <c r="TNU3624" s="1"/>
      <c r="TNV3624" s="1"/>
      <c r="TNW3624" s="1"/>
      <c r="TNX3624" s="1"/>
      <c r="TNY3624" s="1"/>
      <c r="TNZ3624" s="1"/>
      <c r="TOA3624" s="1"/>
      <c r="TOB3624" s="1"/>
      <c r="TOC3624" s="1"/>
      <c r="TOD3624" s="1"/>
      <c r="TOE3624" s="1"/>
      <c r="TOF3624" s="1"/>
      <c r="TOG3624" s="1"/>
      <c r="TOH3624" s="1"/>
      <c r="TOI3624" s="1"/>
      <c r="TOJ3624" s="1"/>
      <c r="TOK3624" s="1"/>
      <c r="TOL3624" s="1"/>
      <c r="TOM3624" s="1"/>
      <c r="TON3624" s="1"/>
      <c r="TOO3624" s="1"/>
      <c r="TOP3624" s="1"/>
      <c r="TOQ3624" s="1"/>
      <c r="TOR3624" s="1"/>
      <c r="TOS3624" s="1"/>
      <c r="TOT3624" s="1"/>
      <c r="TOU3624" s="1"/>
      <c r="TOV3624" s="1"/>
      <c r="TOW3624" s="1"/>
      <c r="TOX3624" s="1"/>
      <c r="TOY3624" s="1"/>
      <c r="TOZ3624" s="1"/>
      <c r="TPA3624" s="1"/>
      <c r="TPB3624" s="1"/>
      <c r="TPC3624" s="1"/>
      <c r="TPD3624" s="1"/>
      <c r="TPE3624" s="1"/>
      <c r="TPF3624" s="1"/>
      <c r="TPG3624" s="1"/>
      <c r="TPH3624" s="1"/>
      <c r="TPI3624" s="1"/>
      <c r="TPJ3624" s="1"/>
      <c r="TPK3624" s="1"/>
      <c r="TPL3624" s="1"/>
      <c r="TPM3624" s="1"/>
      <c r="TPN3624" s="1"/>
      <c r="TPO3624" s="1"/>
      <c r="TPP3624" s="1"/>
      <c r="TPQ3624" s="1"/>
      <c r="TPR3624" s="1"/>
      <c r="TPS3624" s="1"/>
      <c r="TPT3624" s="1"/>
      <c r="TPU3624" s="1"/>
      <c r="TPV3624" s="1"/>
      <c r="TPW3624" s="1"/>
      <c r="TPX3624" s="1"/>
      <c r="TPY3624" s="1"/>
      <c r="TPZ3624" s="1"/>
      <c r="TQA3624" s="1"/>
      <c r="TQB3624" s="1"/>
      <c r="TQC3624" s="1"/>
      <c r="TQD3624" s="1"/>
      <c r="TQE3624" s="1"/>
      <c r="TQF3624" s="1"/>
      <c r="TQG3624" s="1"/>
      <c r="TQH3624" s="1"/>
      <c r="TQI3624" s="1"/>
      <c r="TQJ3624" s="1"/>
      <c r="TQK3624" s="1"/>
      <c r="TQL3624" s="1"/>
      <c r="TQM3624" s="1"/>
      <c r="TQN3624" s="1"/>
      <c r="TQO3624" s="1"/>
      <c r="TQP3624" s="1"/>
      <c r="TQQ3624" s="1"/>
      <c r="TQR3624" s="1"/>
      <c r="TQS3624" s="1"/>
      <c r="TQT3624" s="1"/>
      <c r="TQU3624" s="1"/>
      <c r="TQV3624" s="1"/>
      <c r="TQW3624" s="1"/>
      <c r="TQX3624" s="1"/>
      <c r="TQY3624" s="1"/>
      <c r="TQZ3624" s="1"/>
      <c r="TRA3624" s="1"/>
      <c r="TRB3624" s="1"/>
      <c r="TRC3624" s="1"/>
      <c r="TRD3624" s="1"/>
      <c r="TRE3624" s="1"/>
      <c r="TRF3624" s="1"/>
      <c r="TRG3624" s="1"/>
      <c r="TRH3624" s="1"/>
      <c r="TRI3624" s="1"/>
      <c r="TRJ3624" s="1"/>
      <c r="TRK3624" s="1"/>
      <c r="TRL3624" s="1"/>
      <c r="TRM3624" s="1"/>
      <c r="TRN3624" s="1"/>
      <c r="TRO3624" s="1"/>
      <c r="TRP3624" s="1"/>
      <c r="TRQ3624" s="1"/>
      <c r="TRR3624" s="1"/>
      <c r="TRS3624" s="1"/>
      <c r="TRT3624" s="1"/>
      <c r="TRU3624" s="1"/>
      <c r="TRV3624" s="1"/>
      <c r="TRW3624" s="1"/>
      <c r="TRX3624" s="1"/>
      <c r="TRY3624" s="1"/>
      <c r="TRZ3624" s="1"/>
      <c r="TSA3624" s="1"/>
      <c r="TSB3624" s="1"/>
      <c r="TSC3624" s="1"/>
      <c r="TSD3624" s="1"/>
      <c r="TSE3624" s="1"/>
      <c r="TSF3624" s="1"/>
      <c r="TSG3624" s="1"/>
      <c r="TSH3624" s="1"/>
      <c r="TSI3624" s="1"/>
      <c r="TSJ3624" s="1"/>
      <c r="TSK3624" s="1"/>
      <c r="TSL3624" s="1"/>
      <c r="TSM3624" s="1"/>
      <c r="TSN3624" s="1"/>
      <c r="TSO3624" s="1"/>
      <c r="TSP3624" s="1"/>
      <c r="TSQ3624" s="1"/>
      <c r="TSR3624" s="1"/>
      <c r="TSS3624" s="1"/>
      <c r="TST3624" s="1"/>
      <c r="TSU3624" s="1"/>
      <c r="TSV3624" s="1"/>
      <c r="TSW3624" s="1"/>
      <c r="TSX3624" s="1"/>
      <c r="TSY3624" s="1"/>
      <c r="TSZ3624" s="1"/>
      <c r="TTA3624" s="1"/>
      <c r="TTB3624" s="1"/>
      <c r="TTC3624" s="1"/>
      <c r="TTD3624" s="1"/>
      <c r="TTE3624" s="1"/>
      <c r="TTF3624" s="1"/>
      <c r="TTG3624" s="1"/>
      <c r="TTH3624" s="1"/>
      <c r="TTI3624" s="1"/>
      <c r="TTJ3624" s="1"/>
      <c r="TTK3624" s="1"/>
      <c r="TTL3624" s="1"/>
      <c r="TTM3624" s="1"/>
      <c r="TTN3624" s="1"/>
      <c r="TTO3624" s="1"/>
      <c r="TTP3624" s="1"/>
      <c r="TTQ3624" s="1"/>
      <c r="TTR3624" s="1"/>
      <c r="TTS3624" s="1"/>
      <c r="TTT3624" s="1"/>
      <c r="TTU3624" s="1"/>
      <c r="TTV3624" s="1"/>
      <c r="TTW3624" s="1"/>
      <c r="TTX3624" s="1"/>
      <c r="TTY3624" s="1"/>
      <c r="TTZ3624" s="1"/>
      <c r="TUA3624" s="1"/>
      <c r="TUB3624" s="1"/>
      <c r="TUC3624" s="1"/>
      <c r="TUD3624" s="1"/>
      <c r="TUE3624" s="1"/>
      <c r="TUF3624" s="1"/>
      <c r="TUG3624" s="1"/>
      <c r="TUH3624" s="1"/>
      <c r="TUI3624" s="1"/>
      <c r="TUJ3624" s="1"/>
      <c r="TUK3624" s="1"/>
      <c r="TUL3624" s="1"/>
      <c r="TUM3624" s="1"/>
      <c r="TUN3624" s="1"/>
      <c r="TUO3624" s="1"/>
      <c r="TUP3624" s="1"/>
      <c r="TUQ3624" s="1"/>
      <c r="TUR3624" s="1"/>
      <c r="TUS3624" s="1"/>
      <c r="TUT3624" s="1"/>
      <c r="TUU3624" s="1"/>
      <c r="TUV3624" s="1"/>
      <c r="TUW3624" s="1"/>
      <c r="TUX3624" s="1"/>
      <c r="TUY3624" s="1"/>
      <c r="TUZ3624" s="1"/>
      <c r="TVA3624" s="1"/>
      <c r="TVB3624" s="1"/>
      <c r="TVC3624" s="1"/>
      <c r="TVD3624" s="1"/>
      <c r="TVE3624" s="1"/>
      <c r="TVF3624" s="1"/>
      <c r="TVG3624" s="1"/>
      <c r="TVH3624" s="1"/>
      <c r="TVI3624" s="1"/>
      <c r="TVJ3624" s="1"/>
      <c r="TVK3624" s="1"/>
      <c r="TVL3624" s="1"/>
      <c r="TVM3624" s="1"/>
      <c r="TVN3624" s="1"/>
      <c r="TVO3624" s="1"/>
      <c r="TVP3624" s="1"/>
      <c r="TVQ3624" s="1"/>
      <c r="TVR3624" s="1"/>
      <c r="TVS3624" s="1"/>
      <c r="TVT3624" s="1"/>
      <c r="TVU3624" s="1"/>
      <c r="TVV3624" s="1"/>
      <c r="TVW3624" s="1"/>
      <c r="TVX3624" s="1"/>
      <c r="TVY3624" s="1"/>
      <c r="TVZ3624" s="1"/>
      <c r="TWA3624" s="1"/>
      <c r="TWB3624" s="1"/>
      <c r="TWC3624" s="1"/>
      <c r="TWD3624" s="1"/>
      <c r="TWE3624" s="1"/>
      <c r="TWF3624" s="1"/>
      <c r="TWG3624" s="1"/>
      <c r="TWH3624" s="1"/>
      <c r="TWI3624" s="1"/>
      <c r="TWJ3624" s="1"/>
      <c r="TWK3624" s="1"/>
      <c r="TWL3624" s="1"/>
      <c r="TWM3624" s="1"/>
      <c r="TWN3624" s="1"/>
      <c r="TWO3624" s="1"/>
      <c r="TWP3624" s="1"/>
      <c r="TWQ3624" s="1"/>
      <c r="TWR3624" s="1"/>
      <c r="TWS3624" s="1"/>
      <c r="TWT3624" s="1"/>
      <c r="TWU3624" s="1"/>
      <c r="TWV3624" s="1"/>
      <c r="TWW3624" s="1"/>
      <c r="TWX3624" s="1"/>
      <c r="TWY3624" s="1"/>
      <c r="TWZ3624" s="1"/>
      <c r="TXA3624" s="1"/>
      <c r="TXB3624" s="1"/>
      <c r="TXC3624" s="1"/>
      <c r="TXD3624" s="1"/>
      <c r="TXE3624" s="1"/>
      <c r="TXF3624" s="1"/>
      <c r="TXG3624" s="1"/>
      <c r="TXH3624" s="1"/>
      <c r="TXI3624" s="1"/>
      <c r="TXJ3624" s="1"/>
      <c r="TXK3624" s="1"/>
      <c r="TXL3624" s="1"/>
      <c r="TXM3624" s="1"/>
      <c r="TXN3624" s="1"/>
      <c r="TXO3624" s="1"/>
      <c r="TXP3624" s="1"/>
      <c r="TXQ3624" s="1"/>
      <c r="TXR3624" s="1"/>
      <c r="TXS3624" s="1"/>
      <c r="TXT3624" s="1"/>
      <c r="TXU3624" s="1"/>
      <c r="TXV3624" s="1"/>
      <c r="TXW3624" s="1"/>
      <c r="TXX3624" s="1"/>
      <c r="TXY3624" s="1"/>
      <c r="TXZ3624" s="1"/>
      <c r="TYA3624" s="1"/>
      <c r="TYB3624" s="1"/>
      <c r="TYC3624" s="1"/>
      <c r="TYD3624" s="1"/>
      <c r="TYE3624" s="1"/>
      <c r="TYF3624" s="1"/>
      <c r="TYG3624" s="1"/>
      <c r="TYH3624" s="1"/>
      <c r="TYI3624" s="1"/>
      <c r="TYJ3624" s="1"/>
      <c r="TYK3624" s="1"/>
      <c r="TYL3624" s="1"/>
      <c r="TYM3624" s="1"/>
      <c r="TYN3624" s="1"/>
      <c r="TYO3624" s="1"/>
      <c r="TYP3624" s="1"/>
      <c r="TYQ3624" s="1"/>
      <c r="TYR3624" s="1"/>
      <c r="TYS3624" s="1"/>
      <c r="TYT3624" s="1"/>
      <c r="TYU3624" s="1"/>
      <c r="TYV3624" s="1"/>
      <c r="TYW3624" s="1"/>
      <c r="TYX3624" s="1"/>
      <c r="TYY3624" s="1"/>
      <c r="TYZ3624" s="1"/>
      <c r="TZA3624" s="1"/>
      <c r="TZB3624" s="1"/>
      <c r="TZC3624" s="1"/>
      <c r="TZD3624" s="1"/>
      <c r="TZE3624" s="1"/>
      <c r="TZF3624" s="1"/>
      <c r="TZG3624" s="1"/>
      <c r="TZH3624" s="1"/>
      <c r="TZI3624" s="1"/>
      <c r="TZJ3624" s="1"/>
      <c r="TZK3624" s="1"/>
      <c r="TZL3624" s="1"/>
      <c r="TZM3624" s="1"/>
      <c r="TZN3624" s="1"/>
      <c r="TZO3624" s="1"/>
      <c r="TZP3624" s="1"/>
      <c r="TZQ3624" s="1"/>
      <c r="TZR3624" s="1"/>
      <c r="TZS3624" s="1"/>
      <c r="TZT3624" s="1"/>
      <c r="TZU3624" s="1"/>
      <c r="TZV3624" s="1"/>
      <c r="TZW3624" s="1"/>
      <c r="TZX3624" s="1"/>
      <c r="TZY3624" s="1"/>
      <c r="TZZ3624" s="1"/>
      <c r="UAA3624" s="1"/>
      <c r="UAB3624" s="1"/>
      <c r="UAC3624" s="1"/>
      <c r="UAD3624" s="1"/>
      <c r="UAE3624" s="1"/>
      <c r="UAF3624" s="1"/>
      <c r="UAG3624" s="1"/>
      <c r="UAH3624" s="1"/>
      <c r="UAI3624" s="1"/>
      <c r="UAJ3624" s="1"/>
      <c r="UAK3624" s="1"/>
      <c r="UAL3624" s="1"/>
      <c r="UAM3624" s="1"/>
      <c r="UAN3624" s="1"/>
      <c r="UAO3624" s="1"/>
      <c r="UAP3624" s="1"/>
      <c r="UAQ3624" s="1"/>
      <c r="UAR3624" s="1"/>
      <c r="UAS3624" s="1"/>
      <c r="UAT3624" s="1"/>
      <c r="UAU3624" s="1"/>
      <c r="UAV3624" s="1"/>
      <c r="UAW3624" s="1"/>
      <c r="UAX3624" s="1"/>
      <c r="UAY3624" s="1"/>
      <c r="UAZ3624" s="1"/>
      <c r="UBA3624" s="1"/>
      <c r="UBB3624" s="1"/>
      <c r="UBC3624" s="1"/>
      <c r="UBD3624" s="1"/>
      <c r="UBE3624" s="1"/>
      <c r="UBF3624" s="1"/>
      <c r="UBG3624" s="1"/>
      <c r="UBH3624" s="1"/>
      <c r="UBI3624" s="1"/>
      <c r="UBJ3624" s="1"/>
      <c r="UBK3624" s="1"/>
      <c r="UBL3624" s="1"/>
      <c r="UBM3624" s="1"/>
      <c r="UBN3624" s="1"/>
      <c r="UBO3624" s="1"/>
      <c r="UBP3624" s="1"/>
      <c r="UBQ3624" s="1"/>
      <c r="UBR3624" s="1"/>
      <c r="UBS3624" s="1"/>
      <c r="UBT3624" s="1"/>
      <c r="UBU3624" s="1"/>
      <c r="UBV3624" s="1"/>
      <c r="UBW3624" s="1"/>
      <c r="UBX3624" s="1"/>
      <c r="UBY3624" s="1"/>
      <c r="UBZ3624" s="1"/>
      <c r="UCA3624" s="1"/>
      <c r="UCB3624" s="1"/>
      <c r="UCC3624" s="1"/>
      <c r="UCD3624" s="1"/>
      <c r="UCE3624" s="1"/>
      <c r="UCF3624" s="1"/>
      <c r="UCG3624" s="1"/>
      <c r="UCH3624" s="1"/>
      <c r="UCI3624" s="1"/>
      <c r="UCJ3624" s="1"/>
      <c r="UCK3624" s="1"/>
      <c r="UCL3624" s="1"/>
      <c r="UCM3624" s="1"/>
      <c r="UCN3624" s="1"/>
      <c r="UCO3624" s="1"/>
      <c r="UCP3624" s="1"/>
      <c r="UCQ3624" s="1"/>
      <c r="UCR3624" s="1"/>
      <c r="UCS3624" s="1"/>
      <c r="UCT3624" s="1"/>
      <c r="UCU3624" s="1"/>
      <c r="UCV3624" s="1"/>
      <c r="UCW3624" s="1"/>
      <c r="UCX3624" s="1"/>
      <c r="UCY3624" s="1"/>
      <c r="UCZ3624" s="1"/>
      <c r="UDA3624" s="1"/>
      <c r="UDB3624" s="1"/>
      <c r="UDC3624" s="1"/>
      <c r="UDD3624" s="1"/>
      <c r="UDE3624" s="1"/>
      <c r="UDF3624" s="1"/>
      <c r="UDG3624" s="1"/>
      <c r="UDH3624" s="1"/>
      <c r="UDI3624" s="1"/>
      <c r="UDJ3624" s="1"/>
      <c r="UDK3624" s="1"/>
      <c r="UDL3624" s="1"/>
      <c r="UDM3624" s="1"/>
      <c r="UDN3624" s="1"/>
      <c r="UDO3624" s="1"/>
      <c r="UDP3624" s="1"/>
      <c r="UDQ3624" s="1"/>
      <c r="UDR3624" s="1"/>
      <c r="UDS3624" s="1"/>
      <c r="UDT3624" s="1"/>
      <c r="UDU3624" s="1"/>
      <c r="UDV3624" s="1"/>
      <c r="UDW3624" s="1"/>
      <c r="UDX3624" s="1"/>
      <c r="UDY3624" s="1"/>
      <c r="UDZ3624" s="1"/>
      <c r="UEA3624" s="1"/>
      <c r="UEB3624" s="1"/>
      <c r="UEC3624" s="1"/>
      <c r="UED3624" s="1"/>
      <c r="UEE3624" s="1"/>
      <c r="UEF3624" s="1"/>
      <c r="UEG3624" s="1"/>
      <c r="UEH3624" s="1"/>
      <c r="UEI3624" s="1"/>
      <c r="UEJ3624" s="1"/>
      <c r="UEK3624" s="1"/>
      <c r="UEL3624" s="1"/>
      <c r="UEM3624" s="1"/>
      <c r="UEN3624" s="1"/>
      <c r="UEO3624" s="1"/>
      <c r="UEP3624" s="1"/>
      <c r="UEQ3624" s="1"/>
      <c r="UER3624" s="1"/>
      <c r="UES3624" s="1"/>
      <c r="UET3624" s="1"/>
      <c r="UEU3624" s="1"/>
      <c r="UEV3624" s="1"/>
      <c r="UEW3624" s="1"/>
      <c r="UEX3624" s="1"/>
      <c r="UEY3624" s="1"/>
      <c r="UEZ3624" s="1"/>
      <c r="UFA3624" s="1"/>
      <c r="UFB3624" s="1"/>
      <c r="UFC3624" s="1"/>
      <c r="UFD3624" s="1"/>
      <c r="UFE3624" s="1"/>
      <c r="UFF3624" s="1"/>
      <c r="UFG3624" s="1"/>
      <c r="UFH3624" s="1"/>
      <c r="UFI3624" s="1"/>
      <c r="UFJ3624" s="1"/>
      <c r="UFK3624" s="1"/>
      <c r="UFL3624" s="1"/>
      <c r="UFM3624" s="1"/>
      <c r="UFN3624" s="1"/>
      <c r="UFO3624" s="1"/>
      <c r="UFP3624" s="1"/>
      <c r="UFQ3624" s="1"/>
      <c r="UFR3624" s="1"/>
      <c r="UFS3624" s="1"/>
      <c r="UFT3624" s="1"/>
      <c r="UFU3624" s="1"/>
      <c r="UFV3624" s="1"/>
      <c r="UFW3624" s="1"/>
      <c r="UFX3624" s="1"/>
      <c r="UFY3624" s="1"/>
      <c r="UFZ3624" s="1"/>
      <c r="UGA3624" s="1"/>
      <c r="UGB3624" s="1"/>
      <c r="UGC3624" s="1"/>
      <c r="UGD3624" s="1"/>
      <c r="UGE3624" s="1"/>
      <c r="UGF3624" s="1"/>
      <c r="UGG3624" s="1"/>
      <c r="UGH3624" s="1"/>
      <c r="UGI3624" s="1"/>
      <c r="UGJ3624" s="1"/>
      <c r="UGK3624" s="1"/>
      <c r="UGL3624" s="1"/>
      <c r="UGM3624" s="1"/>
      <c r="UGN3624" s="1"/>
      <c r="UGO3624" s="1"/>
      <c r="UGP3624" s="1"/>
      <c r="UGQ3624" s="1"/>
      <c r="UGR3624" s="1"/>
      <c r="UGS3624" s="1"/>
      <c r="UGT3624" s="1"/>
      <c r="UGU3624" s="1"/>
      <c r="UGV3624" s="1"/>
      <c r="UGW3624" s="1"/>
      <c r="UGX3624" s="1"/>
      <c r="UGY3624" s="1"/>
      <c r="UGZ3624" s="1"/>
      <c r="UHA3624" s="1"/>
      <c r="UHB3624" s="1"/>
      <c r="UHC3624" s="1"/>
      <c r="UHD3624" s="1"/>
      <c r="UHE3624" s="1"/>
      <c r="UHF3624" s="1"/>
      <c r="UHG3624" s="1"/>
      <c r="UHH3624" s="1"/>
      <c r="UHI3624" s="1"/>
      <c r="UHJ3624" s="1"/>
      <c r="UHK3624" s="1"/>
      <c r="UHL3624" s="1"/>
      <c r="UHM3624" s="1"/>
      <c r="UHN3624" s="1"/>
      <c r="UHO3624" s="1"/>
      <c r="UHP3624" s="1"/>
      <c r="UHQ3624" s="1"/>
      <c r="UHR3624" s="1"/>
      <c r="UHS3624" s="1"/>
      <c r="UHT3624" s="1"/>
      <c r="UHU3624" s="1"/>
      <c r="UHV3624" s="1"/>
      <c r="UHW3624" s="1"/>
      <c r="UHX3624" s="1"/>
      <c r="UHY3624" s="1"/>
      <c r="UHZ3624" s="1"/>
      <c r="UIA3624" s="1"/>
      <c r="UIB3624" s="1"/>
      <c r="UIC3624" s="1"/>
      <c r="UID3624" s="1"/>
      <c r="UIE3624" s="1"/>
      <c r="UIF3624" s="1"/>
      <c r="UIG3624" s="1"/>
      <c r="UIH3624" s="1"/>
      <c r="UII3624" s="1"/>
      <c r="UIJ3624" s="1"/>
      <c r="UIK3624" s="1"/>
      <c r="UIL3624" s="1"/>
      <c r="UIM3624" s="1"/>
      <c r="UIN3624" s="1"/>
      <c r="UIO3624" s="1"/>
      <c r="UIP3624" s="1"/>
      <c r="UIQ3624" s="1"/>
      <c r="UIR3624" s="1"/>
      <c r="UIS3624" s="1"/>
      <c r="UIT3624" s="1"/>
      <c r="UIU3624" s="1"/>
      <c r="UIV3624" s="1"/>
      <c r="UIW3624" s="1"/>
      <c r="UIX3624" s="1"/>
      <c r="UIY3624" s="1"/>
      <c r="UIZ3624" s="1"/>
      <c r="UJA3624" s="1"/>
      <c r="UJB3624" s="1"/>
      <c r="UJC3624" s="1"/>
      <c r="UJD3624" s="1"/>
      <c r="UJE3624" s="1"/>
      <c r="UJF3624" s="1"/>
      <c r="UJG3624" s="1"/>
      <c r="UJH3624" s="1"/>
      <c r="UJI3624" s="1"/>
      <c r="UJJ3624" s="1"/>
      <c r="UJK3624" s="1"/>
      <c r="UJL3624" s="1"/>
      <c r="UJM3624" s="1"/>
      <c r="UJN3624" s="1"/>
      <c r="UJO3624" s="1"/>
      <c r="UJP3624" s="1"/>
      <c r="UJQ3624" s="1"/>
      <c r="UJR3624" s="1"/>
      <c r="UJS3624" s="1"/>
      <c r="UJT3624" s="1"/>
      <c r="UJU3624" s="1"/>
      <c r="UJV3624" s="1"/>
      <c r="UJW3624" s="1"/>
      <c r="UJX3624" s="1"/>
      <c r="UJY3624" s="1"/>
      <c r="UJZ3624" s="1"/>
      <c r="UKA3624" s="1"/>
      <c r="UKB3624" s="1"/>
      <c r="UKC3624" s="1"/>
      <c r="UKD3624" s="1"/>
      <c r="UKE3624" s="1"/>
      <c r="UKF3624" s="1"/>
      <c r="UKG3624" s="1"/>
      <c r="UKH3624" s="1"/>
      <c r="UKI3624" s="1"/>
      <c r="UKJ3624" s="1"/>
      <c r="UKK3624" s="1"/>
      <c r="UKL3624" s="1"/>
      <c r="UKM3624" s="1"/>
      <c r="UKN3624" s="1"/>
      <c r="UKO3624" s="1"/>
      <c r="UKP3624" s="1"/>
      <c r="UKQ3624" s="1"/>
      <c r="UKR3624" s="1"/>
      <c r="UKS3624" s="1"/>
      <c r="UKT3624" s="1"/>
      <c r="UKU3624" s="1"/>
      <c r="UKV3624" s="1"/>
      <c r="UKW3624" s="1"/>
      <c r="UKX3624" s="1"/>
      <c r="UKY3624" s="1"/>
      <c r="UKZ3624" s="1"/>
      <c r="ULA3624" s="1"/>
      <c r="ULB3624" s="1"/>
      <c r="ULC3624" s="1"/>
      <c r="ULD3624" s="1"/>
      <c r="ULE3624" s="1"/>
      <c r="ULF3624" s="1"/>
      <c r="ULG3624" s="1"/>
      <c r="ULH3624" s="1"/>
      <c r="ULI3624" s="1"/>
      <c r="ULJ3624" s="1"/>
      <c r="ULK3624" s="1"/>
      <c r="ULL3624" s="1"/>
      <c r="ULM3624" s="1"/>
      <c r="ULN3624" s="1"/>
      <c r="ULO3624" s="1"/>
      <c r="ULP3624" s="1"/>
      <c r="ULQ3624" s="1"/>
      <c r="ULR3624" s="1"/>
      <c r="ULS3624" s="1"/>
      <c r="ULT3624" s="1"/>
      <c r="ULU3624" s="1"/>
      <c r="ULV3624" s="1"/>
      <c r="ULW3624" s="1"/>
      <c r="ULX3624" s="1"/>
      <c r="ULY3624" s="1"/>
      <c r="ULZ3624" s="1"/>
      <c r="UMA3624" s="1"/>
      <c r="UMB3624" s="1"/>
      <c r="UMC3624" s="1"/>
      <c r="UMD3624" s="1"/>
      <c r="UME3624" s="1"/>
      <c r="UMF3624" s="1"/>
      <c r="UMG3624" s="1"/>
      <c r="UMH3624" s="1"/>
      <c r="UMI3624" s="1"/>
      <c r="UMJ3624" s="1"/>
      <c r="UMK3624" s="1"/>
      <c r="UML3624" s="1"/>
      <c r="UMM3624" s="1"/>
      <c r="UMN3624" s="1"/>
      <c r="UMO3624" s="1"/>
      <c r="UMP3624" s="1"/>
      <c r="UMQ3624" s="1"/>
      <c r="UMR3624" s="1"/>
      <c r="UMS3624" s="1"/>
      <c r="UMT3624" s="1"/>
      <c r="UMU3624" s="1"/>
      <c r="UMV3624" s="1"/>
      <c r="UMW3624" s="1"/>
      <c r="UMX3624" s="1"/>
      <c r="UMY3624" s="1"/>
      <c r="UMZ3624" s="1"/>
      <c r="UNA3624" s="1"/>
      <c r="UNB3624" s="1"/>
      <c r="UNC3624" s="1"/>
      <c r="UND3624" s="1"/>
      <c r="UNE3624" s="1"/>
      <c r="UNF3624" s="1"/>
      <c r="UNG3624" s="1"/>
      <c r="UNH3624" s="1"/>
      <c r="UNI3624" s="1"/>
      <c r="UNJ3624" s="1"/>
      <c r="UNK3624" s="1"/>
      <c r="UNL3624" s="1"/>
      <c r="UNM3624" s="1"/>
      <c r="UNN3624" s="1"/>
      <c r="UNO3624" s="1"/>
      <c r="UNP3624" s="1"/>
      <c r="UNQ3624" s="1"/>
      <c r="UNR3624" s="1"/>
      <c r="UNS3624" s="1"/>
      <c r="UNT3624" s="1"/>
      <c r="UNU3624" s="1"/>
      <c r="UNV3624" s="1"/>
      <c r="UNW3624" s="1"/>
      <c r="UNX3624" s="1"/>
      <c r="UNY3624" s="1"/>
      <c r="UNZ3624" s="1"/>
      <c r="UOA3624" s="1"/>
      <c r="UOB3624" s="1"/>
      <c r="UOC3624" s="1"/>
      <c r="UOD3624" s="1"/>
      <c r="UOE3624" s="1"/>
      <c r="UOF3624" s="1"/>
      <c r="UOG3624" s="1"/>
      <c r="UOH3624" s="1"/>
      <c r="UOI3624" s="1"/>
      <c r="UOJ3624" s="1"/>
      <c r="UOK3624" s="1"/>
      <c r="UOL3624" s="1"/>
      <c r="UOM3624" s="1"/>
      <c r="UON3624" s="1"/>
      <c r="UOO3624" s="1"/>
      <c r="UOP3624" s="1"/>
      <c r="UOQ3624" s="1"/>
      <c r="UOR3624" s="1"/>
      <c r="UOS3624" s="1"/>
      <c r="UOT3624" s="1"/>
      <c r="UOU3624" s="1"/>
      <c r="UOV3624" s="1"/>
      <c r="UOW3624" s="1"/>
      <c r="UOX3624" s="1"/>
      <c r="UOY3624" s="1"/>
      <c r="UOZ3624" s="1"/>
      <c r="UPA3624" s="1"/>
      <c r="UPB3624" s="1"/>
      <c r="UPC3624" s="1"/>
      <c r="UPD3624" s="1"/>
      <c r="UPE3624" s="1"/>
      <c r="UPF3624" s="1"/>
      <c r="UPG3624" s="1"/>
      <c r="UPH3624" s="1"/>
      <c r="UPI3624" s="1"/>
      <c r="UPJ3624" s="1"/>
      <c r="UPK3624" s="1"/>
      <c r="UPL3624" s="1"/>
      <c r="UPM3624" s="1"/>
      <c r="UPN3624" s="1"/>
      <c r="UPO3624" s="1"/>
      <c r="UPP3624" s="1"/>
      <c r="UPQ3624" s="1"/>
      <c r="UPR3624" s="1"/>
      <c r="UPS3624" s="1"/>
      <c r="UPT3624" s="1"/>
      <c r="UPU3624" s="1"/>
      <c r="UPV3624" s="1"/>
      <c r="UPW3624" s="1"/>
      <c r="UPX3624" s="1"/>
      <c r="UPY3624" s="1"/>
      <c r="UPZ3624" s="1"/>
      <c r="UQA3624" s="1"/>
      <c r="UQB3624" s="1"/>
      <c r="UQC3624" s="1"/>
      <c r="UQD3624" s="1"/>
      <c r="UQE3624" s="1"/>
      <c r="UQF3624" s="1"/>
      <c r="UQG3624" s="1"/>
      <c r="UQH3624" s="1"/>
      <c r="UQI3624" s="1"/>
      <c r="UQJ3624" s="1"/>
      <c r="UQK3624" s="1"/>
      <c r="UQL3624" s="1"/>
      <c r="UQM3624" s="1"/>
      <c r="UQN3624" s="1"/>
      <c r="UQO3624" s="1"/>
      <c r="UQP3624" s="1"/>
      <c r="UQQ3624" s="1"/>
      <c r="UQR3624" s="1"/>
      <c r="UQS3624" s="1"/>
      <c r="UQT3624" s="1"/>
      <c r="UQU3624" s="1"/>
      <c r="UQV3624" s="1"/>
      <c r="UQW3624" s="1"/>
      <c r="UQX3624" s="1"/>
      <c r="UQY3624" s="1"/>
      <c r="UQZ3624" s="1"/>
      <c r="URA3624" s="1"/>
      <c r="URB3624" s="1"/>
      <c r="URC3624" s="1"/>
      <c r="URD3624" s="1"/>
      <c r="URE3624" s="1"/>
      <c r="URF3624" s="1"/>
      <c r="URG3624" s="1"/>
      <c r="URH3624" s="1"/>
      <c r="URI3624" s="1"/>
      <c r="URJ3624" s="1"/>
      <c r="URK3624" s="1"/>
      <c r="URL3624" s="1"/>
      <c r="URM3624" s="1"/>
      <c r="URN3624" s="1"/>
      <c r="URO3624" s="1"/>
      <c r="URP3624" s="1"/>
      <c r="URQ3624" s="1"/>
      <c r="URR3624" s="1"/>
      <c r="URS3624" s="1"/>
      <c r="URT3624" s="1"/>
      <c r="URU3624" s="1"/>
      <c r="URV3624" s="1"/>
      <c r="URW3624" s="1"/>
      <c r="URX3624" s="1"/>
      <c r="URY3624" s="1"/>
      <c r="URZ3624" s="1"/>
      <c r="USA3624" s="1"/>
      <c r="USB3624" s="1"/>
      <c r="USC3624" s="1"/>
      <c r="USD3624" s="1"/>
      <c r="USE3624" s="1"/>
      <c r="USF3624" s="1"/>
      <c r="USG3624" s="1"/>
      <c r="USH3624" s="1"/>
      <c r="USI3624" s="1"/>
      <c r="USJ3624" s="1"/>
      <c r="USK3624" s="1"/>
      <c r="USL3624" s="1"/>
      <c r="USM3624" s="1"/>
      <c r="USN3624" s="1"/>
      <c r="USO3624" s="1"/>
      <c r="USP3624" s="1"/>
      <c r="USQ3624" s="1"/>
      <c r="USR3624" s="1"/>
      <c r="USS3624" s="1"/>
      <c r="UST3624" s="1"/>
      <c r="USU3624" s="1"/>
      <c r="USV3624" s="1"/>
      <c r="USW3624" s="1"/>
      <c r="USX3624" s="1"/>
      <c r="USY3624" s="1"/>
      <c r="USZ3624" s="1"/>
      <c r="UTA3624" s="1"/>
      <c r="UTB3624" s="1"/>
      <c r="UTC3624" s="1"/>
      <c r="UTD3624" s="1"/>
      <c r="UTE3624" s="1"/>
      <c r="UTF3624" s="1"/>
      <c r="UTG3624" s="1"/>
      <c r="UTH3624" s="1"/>
      <c r="UTI3624" s="1"/>
      <c r="UTJ3624" s="1"/>
      <c r="UTK3624" s="1"/>
      <c r="UTL3624" s="1"/>
      <c r="UTM3624" s="1"/>
      <c r="UTN3624" s="1"/>
      <c r="UTO3624" s="1"/>
      <c r="UTP3624" s="1"/>
      <c r="UTQ3624" s="1"/>
      <c r="UTR3624" s="1"/>
      <c r="UTS3624" s="1"/>
      <c r="UTT3624" s="1"/>
      <c r="UTU3624" s="1"/>
      <c r="UTV3624" s="1"/>
      <c r="UTW3624" s="1"/>
      <c r="UTX3624" s="1"/>
      <c r="UTY3624" s="1"/>
      <c r="UTZ3624" s="1"/>
      <c r="UUA3624" s="1"/>
      <c r="UUB3624" s="1"/>
      <c r="UUC3624" s="1"/>
      <c r="UUD3624" s="1"/>
      <c r="UUE3624" s="1"/>
      <c r="UUF3624" s="1"/>
      <c r="UUG3624" s="1"/>
      <c r="UUH3624" s="1"/>
      <c r="UUI3624" s="1"/>
      <c r="UUJ3624" s="1"/>
      <c r="UUK3624" s="1"/>
      <c r="UUL3624" s="1"/>
      <c r="UUM3624" s="1"/>
      <c r="UUN3624" s="1"/>
      <c r="UUO3624" s="1"/>
      <c r="UUP3624" s="1"/>
      <c r="UUQ3624" s="1"/>
      <c r="UUR3624" s="1"/>
      <c r="UUS3624" s="1"/>
      <c r="UUT3624" s="1"/>
      <c r="UUU3624" s="1"/>
      <c r="UUV3624" s="1"/>
      <c r="UUW3624" s="1"/>
      <c r="UUX3624" s="1"/>
      <c r="UUY3624" s="1"/>
      <c r="UUZ3624" s="1"/>
      <c r="UVA3624" s="1"/>
      <c r="UVB3624" s="1"/>
      <c r="UVC3624" s="1"/>
      <c r="UVD3624" s="1"/>
      <c r="UVE3624" s="1"/>
      <c r="UVF3624" s="1"/>
      <c r="UVG3624" s="1"/>
      <c r="UVH3624" s="1"/>
      <c r="UVI3624" s="1"/>
      <c r="UVJ3624" s="1"/>
      <c r="UVK3624" s="1"/>
      <c r="UVL3624" s="1"/>
      <c r="UVM3624" s="1"/>
      <c r="UVN3624" s="1"/>
      <c r="UVO3624" s="1"/>
      <c r="UVP3624" s="1"/>
      <c r="UVQ3624" s="1"/>
      <c r="UVR3624" s="1"/>
      <c r="UVS3624" s="1"/>
      <c r="UVT3624" s="1"/>
      <c r="UVU3624" s="1"/>
      <c r="UVV3624" s="1"/>
      <c r="UVW3624" s="1"/>
      <c r="UVX3624" s="1"/>
      <c r="UVY3624" s="1"/>
      <c r="UVZ3624" s="1"/>
      <c r="UWA3624" s="1"/>
      <c r="UWB3624" s="1"/>
      <c r="UWC3624" s="1"/>
      <c r="UWD3624" s="1"/>
      <c r="UWE3624" s="1"/>
      <c r="UWF3624" s="1"/>
      <c r="UWG3624" s="1"/>
      <c r="UWH3624" s="1"/>
      <c r="UWI3624" s="1"/>
      <c r="UWJ3624" s="1"/>
      <c r="UWK3624" s="1"/>
      <c r="UWL3624" s="1"/>
      <c r="UWM3624" s="1"/>
      <c r="UWN3624" s="1"/>
      <c r="UWO3624" s="1"/>
      <c r="UWP3624" s="1"/>
      <c r="UWQ3624" s="1"/>
      <c r="UWR3624" s="1"/>
      <c r="UWS3624" s="1"/>
      <c r="UWT3624" s="1"/>
      <c r="UWU3624" s="1"/>
      <c r="UWV3624" s="1"/>
      <c r="UWW3624" s="1"/>
      <c r="UWX3624" s="1"/>
      <c r="UWY3624" s="1"/>
      <c r="UWZ3624" s="1"/>
      <c r="UXA3624" s="1"/>
      <c r="UXB3624" s="1"/>
      <c r="UXC3624" s="1"/>
      <c r="UXD3624" s="1"/>
      <c r="UXE3624" s="1"/>
      <c r="UXF3624" s="1"/>
      <c r="UXG3624" s="1"/>
      <c r="UXH3624" s="1"/>
      <c r="UXI3624" s="1"/>
      <c r="UXJ3624" s="1"/>
      <c r="UXK3624" s="1"/>
      <c r="UXL3624" s="1"/>
      <c r="UXM3624" s="1"/>
      <c r="UXN3624" s="1"/>
      <c r="UXO3624" s="1"/>
      <c r="UXP3624" s="1"/>
      <c r="UXQ3624" s="1"/>
      <c r="UXR3624" s="1"/>
      <c r="UXS3624" s="1"/>
      <c r="UXT3624" s="1"/>
      <c r="UXU3624" s="1"/>
      <c r="UXV3624" s="1"/>
      <c r="UXW3624" s="1"/>
      <c r="UXX3624" s="1"/>
      <c r="UXY3624" s="1"/>
      <c r="UXZ3624" s="1"/>
      <c r="UYA3624" s="1"/>
      <c r="UYB3624" s="1"/>
      <c r="UYC3624" s="1"/>
      <c r="UYD3624" s="1"/>
      <c r="UYE3624" s="1"/>
      <c r="UYF3624" s="1"/>
      <c r="UYG3624" s="1"/>
      <c r="UYH3624" s="1"/>
      <c r="UYI3624" s="1"/>
      <c r="UYJ3624" s="1"/>
      <c r="UYK3624" s="1"/>
      <c r="UYL3624" s="1"/>
      <c r="UYM3624" s="1"/>
      <c r="UYN3624" s="1"/>
      <c r="UYO3624" s="1"/>
      <c r="UYP3624" s="1"/>
      <c r="UYQ3624" s="1"/>
      <c r="UYR3624" s="1"/>
      <c r="UYS3624" s="1"/>
      <c r="UYT3624" s="1"/>
      <c r="UYU3624" s="1"/>
      <c r="UYV3624" s="1"/>
      <c r="UYW3624" s="1"/>
      <c r="UYX3624" s="1"/>
      <c r="UYY3624" s="1"/>
      <c r="UYZ3624" s="1"/>
      <c r="UZA3624" s="1"/>
      <c r="UZB3624" s="1"/>
      <c r="UZC3624" s="1"/>
      <c r="UZD3624" s="1"/>
      <c r="UZE3624" s="1"/>
      <c r="UZF3624" s="1"/>
      <c r="UZG3624" s="1"/>
      <c r="UZH3624" s="1"/>
      <c r="UZI3624" s="1"/>
      <c r="UZJ3624" s="1"/>
      <c r="UZK3624" s="1"/>
      <c r="UZL3624" s="1"/>
      <c r="UZM3624" s="1"/>
      <c r="UZN3624" s="1"/>
      <c r="UZO3624" s="1"/>
      <c r="UZP3624" s="1"/>
      <c r="UZQ3624" s="1"/>
      <c r="UZR3624" s="1"/>
      <c r="UZS3624" s="1"/>
      <c r="UZT3624" s="1"/>
      <c r="UZU3624" s="1"/>
      <c r="UZV3624" s="1"/>
      <c r="UZW3624" s="1"/>
      <c r="UZX3624" s="1"/>
      <c r="UZY3624" s="1"/>
      <c r="UZZ3624" s="1"/>
      <c r="VAA3624" s="1"/>
      <c r="VAB3624" s="1"/>
      <c r="VAC3624" s="1"/>
      <c r="VAD3624" s="1"/>
      <c r="VAE3624" s="1"/>
      <c r="VAF3624" s="1"/>
      <c r="VAG3624" s="1"/>
      <c r="VAH3624" s="1"/>
      <c r="VAI3624" s="1"/>
      <c r="VAJ3624" s="1"/>
      <c r="VAK3624" s="1"/>
      <c r="VAL3624" s="1"/>
      <c r="VAM3624" s="1"/>
      <c r="VAN3624" s="1"/>
      <c r="VAO3624" s="1"/>
      <c r="VAP3624" s="1"/>
      <c r="VAQ3624" s="1"/>
      <c r="VAR3624" s="1"/>
      <c r="VAS3624" s="1"/>
      <c r="VAT3624" s="1"/>
      <c r="VAU3624" s="1"/>
      <c r="VAV3624" s="1"/>
      <c r="VAW3624" s="1"/>
      <c r="VAX3624" s="1"/>
      <c r="VAY3624" s="1"/>
      <c r="VAZ3624" s="1"/>
      <c r="VBA3624" s="1"/>
      <c r="VBB3624" s="1"/>
      <c r="VBC3624" s="1"/>
      <c r="VBD3624" s="1"/>
      <c r="VBE3624" s="1"/>
      <c r="VBF3624" s="1"/>
      <c r="VBG3624" s="1"/>
      <c r="VBH3624" s="1"/>
      <c r="VBI3624" s="1"/>
      <c r="VBJ3624" s="1"/>
      <c r="VBK3624" s="1"/>
      <c r="VBL3624" s="1"/>
      <c r="VBM3624" s="1"/>
      <c r="VBN3624" s="1"/>
      <c r="VBO3624" s="1"/>
      <c r="VBP3624" s="1"/>
      <c r="VBQ3624" s="1"/>
      <c r="VBR3624" s="1"/>
      <c r="VBS3624" s="1"/>
      <c r="VBT3624" s="1"/>
      <c r="VBU3624" s="1"/>
      <c r="VBV3624" s="1"/>
      <c r="VBW3624" s="1"/>
      <c r="VBX3624" s="1"/>
      <c r="VBY3624" s="1"/>
      <c r="VBZ3624" s="1"/>
      <c r="VCA3624" s="1"/>
      <c r="VCB3624" s="1"/>
      <c r="VCC3624" s="1"/>
      <c r="VCD3624" s="1"/>
      <c r="VCE3624" s="1"/>
      <c r="VCF3624" s="1"/>
      <c r="VCG3624" s="1"/>
      <c r="VCH3624" s="1"/>
      <c r="VCI3624" s="1"/>
      <c r="VCJ3624" s="1"/>
      <c r="VCK3624" s="1"/>
      <c r="VCL3624" s="1"/>
      <c r="VCM3624" s="1"/>
      <c r="VCN3624" s="1"/>
      <c r="VCO3624" s="1"/>
      <c r="VCP3624" s="1"/>
      <c r="VCQ3624" s="1"/>
      <c r="VCR3624" s="1"/>
      <c r="VCS3624" s="1"/>
      <c r="VCT3624" s="1"/>
      <c r="VCU3624" s="1"/>
      <c r="VCV3624" s="1"/>
      <c r="VCW3624" s="1"/>
      <c r="VCX3624" s="1"/>
      <c r="VCY3624" s="1"/>
      <c r="VCZ3624" s="1"/>
      <c r="VDA3624" s="1"/>
      <c r="VDB3624" s="1"/>
      <c r="VDC3624" s="1"/>
      <c r="VDD3624" s="1"/>
      <c r="VDE3624" s="1"/>
      <c r="VDF3624" s="1"/>
      <c r="VDG3624" s="1"/>
      <c r="VDH3624" s="1"/>
      <c r="VDI3624" s="1"/>
      <c r="VDJ3624" s="1"/>
      <c r="VDK3624" s="1"/>
      <c r="VDL3624" s="1"/>
      <c r="VDM3624" s="1"/>
      <c r="VDN3624" s="1"/>
      <c r="VDO3624" s="1"/>
      <c r="VDP3624" s="1"/>
      <c r="VDQ3624" s="1"/>
      <c r="VDR3624" s="1"/>
      <c r="VDS3624" s="1"/>
      <c r="VDT3624" s="1"/>
      <c r="VDU3624" s="1"/>
      <c r="VDV3624" s="1"/>
      <c r="VDW3624" s="1"/>
      <c r="VDX3624" s="1"/>
      <c r="VDY3624" s="1"/>
      <c r="VDZ3624" s="1"/>
      <c r="VEA3624" s="1"/>
      <c r="VEB3624" s="1"/>
      <c r="VEC3624" s="1"/>
      <c r="VED3624" s="1"/>
      <c r="VEE3624" s="1"/>
      <c r="VEF3624" s="1"/>
      <c r="VEG3624" s="1"/>
      <c r="VEH3624" s="1"/>
      <c r="VEI3624" s="1"/>
      <c r="VEJ3624" s="1"/>
      <c r="VEK3624" s="1"/>
      <c r="VEL3624" s="1"/>
      <c r="VEM3624" s="1"/>
      <c r="VEN3624" s="1"/>
      <c r="VEO3624" s="1"/>
      <c r="VEP3624" s="1"/>
      <c r="VEQ3624" s="1"/>
      <c r="VER3624" s="1"/>
      <c r="VES3624" s="1"/>
      <c r="VET3624" s="1"/>
      <c r="VEU3624" s="1"/>
      <c r="VEV3624" s="1"/>
      <c r="VEW3624" s="1"/>
      <c r="VEX3624" s="1"/>
      <c r="VEY3624" s="1"/>
      <c r="VEZ3624" s="1"/>
      <c r="VFA3624" s="1"/>
      <c r="VFB3624" s="1"/>
      <c r="VFC3624" s="1"/>
      <c r="VFD3624" s="1"/>
      <c r="VFE3624" s="1"/>
      <c r="VFF3624" s="1"/>
      <c r="VFG3624" s="1"/>
      <c r="VFH3624" s="1"/>
      <c r="VFI3624" s="1"/>
      <c r="VFJ3624" s="1"/>
      <c r="VFK3624" s="1"/>
      <c r="VFL3624" s="1"/>
      <c r="VFM3624" s="1"/>
      <c r="VFN3624" s="1"/>
      <c r="VFO3624" s="1"/>
      <c r="VFP3624" s="1"/>
      <c r="VFQ3624" s="1"/>
      <c r="VFR3624" s="1"/>
      <c r="VFS3624" s="1"/>
      <c r="VFT3624" s="1"/>
      <c r="VFU3624" s="1"/>
      <c r="VFV3624" s="1"/>
      <c r="VFW3624" s="1"/>
      <c r="VFX3624" s="1"/>
      <c r="VFY3624" s="1"/>
      <c r="VFZ3624" s="1"/>
      <c r="VGA3624" s="1"/>
      <c r="VGB3624" s="1"/>
      <c r="VGC3624" s="1"/>
      <c r="VGD3624" s="1"/>
      <c r="VGE3624" s="1"/>
      <c r="VGF3624" s="1"/>
      <c r="VGG3624" s="1"/>
      <c r="VGH3624" s="1"/>
      <c r="VGI3624" s="1"/>
      <c r="VGJ3624" s="1"/>
      <c r="VGK3624" s="1"/>
      <c r="VGL3624" s="1"/>
      <c r="VGM3624" s="1"/>
      <c r="VGN3624" s="1"/>
      <c r="VGO3624" s="1"/>
      <c r="VGP3624" s="1"/>
      <c r="VGQ3624" s="1"/>
      <c r="VGR3624" s="1"/>
      <c r="VGS3624" s="1"/>
      <c r="VGT3624" s="1"/>
      <c r="VGU3624" s="1"/>
      <c r="VGV3624" s="1"/>
      <c r="VGW3624" s="1"/>
      <c r="VGX3624" s="1"/>
      <c r="VGY3624" s="1"/>
      <c r="VGZ3624" s="1"/>
      <c r="VHA3624" s="1"/>
      <c r="VHB3624" s="1"/>
      <c r="VHC3624" s="1"/>
      <c r="VHD3624" s="1"/>
      <c r="VHE3624" s="1"/>
      <c r="VHF3624" s="1"/>
      <c r="VHG3624" s="1"/>
      <c r="VHH3624" s="1"/>
      <c r="VHI3624" s="1"/>
      <c r="VHJ3624" s="1"/>
      <c r="VHK3624" s="1"/>
      <c r="VHL3624" s="1"/>
      <c r="VHM3624" s="1"/>
      <c r="VHN3624" s="1"/>
      <c r="VHO3624" s="1"/>
      <c r="VHP3624" s="1"/>
      <c r="VHQ3624" s="1"/>
      <c r="VHR3624" s="1"/>
      <c r="VHS3624" s="1"/>
      <c r="VHT3624" s="1"/>
      <c r="VHU3624" s="1"/>
      <c r="VHV3624" s="1"/>
      <c r="VHW3624" s="1"/>
      <c r="VHX3624" s="1"/>
      <c r="VHY3624" s="1"/>
      <c r="VHZ3624" s="1"/>
      <c r="VIA3624" s="1"/>
      <c r="VIB3624" s="1"/>
      <c r="VIC3624" s="1"/>
      <c r="VID3624" s="1"/>
      <c r="VIE3624" s="1"/>
      <c r="VIF3624" s="1"/>
      <c r="VIG3624" s="1"/>
      <c r="VIH3624" s="1"/>
      <c r="VII3624" s="1"/>
      <c r="VIJ3624" s="1"/>
      <c r="VIK3624" s="1"/>
      <c r="VIL3624" s="1"/>
      <c r="VIM3624" s="1"/>
      <c r="VIN3624" s="1"/>
      <c r="VIO3624" s="1"/>
      <c r="VIP3624" s="1"/>
      <c r="VIQ3624" s="1"/>
      <c r="VIR3624" s="1"/>
      <c r="VIS3624" s="1"/>
      <c r="VIT3624" s="1"/>
      <c r="VIU3624" s="1"/>
      <c r="VIV3624" s="1"/>
      <c r="VIW3624" s="1"/>
      <c r="VIX3624" s="1"/>
      <c r="VIY3624" s="1"/>
      <c r="VIZ3624" s="1"/>
      <c r="VJA3624" s="1"/>
      <c r="VJB3624" s="1"/>
      <c r="VJC3624" s="1"/>
      <c r="VJD3624" s="1"/>
      <c r="VJE3624" s="1"/>
      <c r="VJF3624" s="1"/>
      <c r="VJG3624" s="1"/>
      <c r="VJH3624" s="1"/>
      <c r="VJI3624" s="1"/>
      <c r="VJJ3624" s="1"/>
      <c r="VJK3624" s="1"/>
      <c r="VJL3624" s="1"/>
      <c r="VJM3624" s="1"/>
      <c r="VJN3624" s="1"/>
      <c r="VJO3624" s="1"/>
      <c r="VJP3624" s="1"/>
      <c r="VJQ3624" s="1"/>
      <c r="VJR3624" s="1"/>
      <c r="VJS3624" s="1"/>
      <c r="VJT3624" s="1"/>
      <c r="VJU3624" s="1"/>
      <c r="VJV3624" s="1"/>
      <c r="VJW3624" s="1"/>
      <c r="VJX3624" s="1"/>
      <c r="VJY3624" s="1"/>
      <c r="VJZ3624" s="1"/>
      <c r="VKA3624" s="1"/>
      <c r="VKB3624" s="1"/>
      <c r="VKC3624" s="1"/>
      <c r="VKD3624" s="1"/>
      <c r="VKE3624" s="1"/>
      <c r="VKF3624" s="1"/>
      <c r="VKG3624" s="1"/>
      <c r="VKH3624" s="1"/>
      <c r="VKI3624" s="1"/>
      <c r="VKJ3624" s="1"/>
      <c r="VKK3624" s="1"/>
      <c r="VKL3624" s="1"/>
      <c r="VKM3624" s="1"/>
      <c r="VKN3624" s="1"/>
      <c r="VKO3624" s="1"/>
      <c r="VKP3624" s="1"/>
      <c r="VKQ3624" s="1"/>
      <c r="VKR3624" s="1"/>
      <c r="VKS3624" s="1"/>
      <c r="VKT3624" s="1"/>
      <c r="VKU3624" s="1"/>
      <c r="VKV3624" s="1"/>
      <c r="VKW3624" s="1"/>
      <c r="VKX3624" s="1"/>
      <c r="VKY3624" s="1"/>
      <c r="VKZ3624" s="1"/>
      <c r="VLA3624" s="1"/>
      <c r="VLB3624" s="1"/>
      <c r="VLC3624" s="1"/>
      <c r="VLD3624" s="1"/>
      <c r="VLE3624" s="1"/>
      <c r="VLF3624" s="1"/>
      <c r="VLG3624" s="1"/>
      <c r="VLH3624" s="1"/>
      <c r="VLI3624" s="1"/>
      <c r="VLJ3624" s="1"/>
      <c r="VLK3624" s="1"/>
      <c r="VLL3624" s="1"/>
      <c r="VLM3624" s="1"/>
      <c r="VLN3624" s="1"/>
      <c r="VLO3624" s="1"/>
      <c r="VLP3624" s="1"/>
      <c r="VLQ3624" s="1"/>
      <c r="VLR3624" s="1"/>
      <c r="VLS3624" s="1"/>
      <c r="VLT3624" s="1"/>
      <c r="VLU3624" s="1"/>
      <c r="VLV3624" s="1"/>
      <c r="VLW3624" s="1"/>
      <c r="VLX3624" s="1"/>
      <c r="VLY3624" s="1"/>
      <c r="VLZ3624" s="1"/>
      <c r="VMA3624" s="1"/>
      <c r="VMB3624" s="1"/>
      <c r="VMC3624" s="1"/>
      <c r="VMD3624" s="1"/>
      <c r="VME3624" s="1"/>
      <c r="VMF3624" s="1"/>
      <c r="VMG3624" s="1"/>
      <c r="VMH3624" s="1"/>
      <c r="VMI3624" s="1"/>
      <c r="VMJ3624" s="1"/>
      <c r="VMK3624" s="1"/>
      <c r="VML3624" s="1"/>
      <c r="VMM3624" s="1"/>
      <c r="VMN3624" s="1"/>
      <c r="VMO3624" s="1"/>
      <c r="VMP3624" s="1"/>
      <c r="VMQ3624" s="1"/>
      <c r="VMR3624" s="1"/>
      <c r="VMS3624" s="1"/>
      <c r="VMT3624" s="1"/>
      <c r="VMU3624" s="1"/>
      <c r="VMV3624" s="1"/>
      <c r="VMW3624" s="1"/>
      <c r="VMX3624" s="1"/>
      <c r="VMY3624" s="1"/>
      <c r="VMZ3624" s="1"/>
      <c r="VNA3624" s="1"/>
      <c r="VNB3624" s="1"/>
      <c r="VNC3624" s="1"/>
      <c r="VND3624" s="1"/>
      <c r="VNE3624" s="1"/>
      <c r="VNF3624" s="1"/>
      <c r="VNG3624" s="1"/>
      <c r="VNH3624" s="1"/>
      <c r="VNI3624" s="1"/>
      <c r="VNJ3624" s="1"/>
      <c r="VNK3624" s="1"/>
      <c r="VNL3624" s="1"/>
      <c r="VNM3624" s="1"/>
      <c r="VNN3624" s="1"/>
      <c r="VNO3624" s="1"/>
      <c r="VNP3624" s="1"/>
      <c r="VNQ3624" s="1"/>
      <c r="VNR3624" s="1"/>
      <c r="VNS3624" s="1"/>
      <c r="VNT3624" s="1"/>
      <c r="VNU3624" s="1"/>
      <c r="VNV3624" s="1"/>
      <c r="VNW3624" s="1"/>
      <c r="VNX3624" s="1"/>
      <c r="VNY3624" s="1"/>
      <c r="VNZ3624" s="1"/>
      <c r="VOA3624" s="1"/>
      <c r="VOB3624" s="1"/>
      <c r="VOC3624" s="1"/>
      <c r="VOD3624" s="1"/>
      <c r="VOE3624" s="1"/>
      <c r="VOF3624" s="1"/>
      <c r="VOG3624" s="1"/>
      <c r="VOH3624" s="1"/>
      <c r="VOI3624" s="1"/>
      <c r="VOJ3624" s="1"/>
      <c r="VOK3624" s="1"/>
      <c r="VOL3624" s="1"/>
      <c r="VOM3624" s="1"/>
      <c r="VON3624" s="1"/>
      <c r="VOO3624" s="1"/>
      <c r="VOP3624" s="1"/>
      <c r="VOQ3624" s="1"/>
      <c r="VOR3624" s="1"/>
      <c r="VOS3624" s="1"/>
      <c r="VOT3624" s="1"/>
      <c r="VOU3624" s="1"/>
      <c r="VOV3624" s="1"/>
      <c r="VOW3624" s="1"/>
      <c r="VOX3624" s="1"/>
      <c r="VOY3624" s="1"/>
      <c r="VOZ3624" s="1"/>
      <c r="VPA3624" s="1"/>
      <c r="VPB3624" s="1"/>
      <c r="VPC3624" s="1"/>
      <c r="VPD3624" s="1"/>
      <c r="VPE3624" s="1"/>
      <c r="VPF3624" s="1"/>
      <c r="VPG3624" s="1"/>
      <c r="VPH3624" s="1"/>
      <c r="VPI3624" s="1"/>
      <c r="VPJ3624" s="1"/>
      <c r="VPK3624" s="1"/>
      <c r="VPL3624" s="1"/>
      <c r="VPM3624" s="1"/>
      <c r="VPN3624" s="1"/>
      <c r="VPO3624" s="1"/>
      <c r="VPP3624" s="1"/>
      <c r="VPQ3624" s="1"/>
      <c r="VPR3624" s="1"/>
      <c r="VPS3624" s="1"/>
      <c r="VPT3624" s="1"/>
      <c r="VPU3624" s="1"/>
      <c r="VPV3624" s="1"/>
      <c r="VPW3624" s="1"/>
      <c r="VPX3624" s="1"/>
      <c r="VPY3624" s="1"/>
      <c r="VPZ3624" s="1"/>
      <c r="VQA3624" s="1"/>
      <c r="VQB3624" s="1"/>
      <c r="VQC3624" s="1"/>
      <c r="VQD3624" s="1"/>
      <c r="VQE3624" s="1"/>
      <c r="VQF3624" s="1"/>
      <c r="VQG3624" s="1"/>
      <c r="VQH3624" s="1"/>
      <c r="VQI3624" s="1"/>
      <c r="VQJ3624" s="1"/>
      <c r="VQK3624" s="1"/>
      <c r="VQL3624" s="1"/>
      <c r="VQM3624" s="1"/>
      <c r="VQN3624" s="1"/>
      <c r="VQO3624" s="1"/>
      <c r="VQP3624" s="1"/>
      <c r="VQQ3624" s="1"/>
      <c r="VQR3624" s="1"/>
      <c r="VQS3624" s="1"/>
      <c r="VQT3624" s="1"/>
      <c r="VQU3624" s="1"/>
      <c r="VQV3624" s="1"/>
      <c r="VQW3624" s="1"/>
      <c r="VQX3624" s="1"/>
      <c r="VQY3624" s="1"/>
      <c r="VQZ3624" s="1"/>
      <c r="VRA3624" s="1"/>
      <c r="VRB3624" s="1"/>
      <c r="VRC3624" s="1"/>
      <c r="VRD3624" s="1"/>
      <c r="VRE3624" s="1"/>
      <c r="VRF3624" s="1"/>
      <c r="VRG3624" s="1"/>
      <c r="VRH3624" s="1"/>
      <c r="VRI3624" s="1"/>
      <c r="VRJ3624" s="1"/>
      <c r="VRK3624" s="1"/>
      <c r="VRL3624" s="1"/>
      <c r="VRM3624" s="1"/>
      <c r="VRN3624" s="1"/>
      <c r="VRO3624" s="1"/>
      <c r="VRP3624" s="1"/>
      <c r="VRQ3624" s="1"/>
      <c r="VRR3624" s="1"/>
      <c r="VRS3624" s="1"/>
      <c r="VRT3624" s="1"/>
      <c r="VRU3624" s="1"/>
      <c r="VRV3624" s="1"/>
      <c r="VRW3624" s="1"/>
      <c r="VRX3624" s="1"/>
      <c r="VRY3624" s="1"/>
      <c r="VRZ3624" s="1"/>
      <c r="VSA3624" s="1"/>
      <c r="VSB3624" s="1"/>
      <c r="VSC3624" s="1"/>
      <c r="VSD3624" s="1"/>
      <c r="VSE3624" s="1"/>
      <c r="VSF3624" s="1"/>
      <c r="VSG3624" s="1"/>
      <c r="VSH3624" s="1"/>
      <c r="VSI3624" s="1"/>
      <c r="VSJ3624" s="1"/>
      <c r="VSK3624" s="1"/>
      <c r="VSL3624" s="1"/>
      <c r="VSM3624" s="1"/>
      <c r="VSN3624" s="1"/>
      <c r="VSO3624" s="1"/>
      <c r="VSP3624" s="1"/>
      <c r="VSQ3624" s="1"/>
      <c r="VSR3624" s="1"/>
      <c r="VSS3624" s="1"/>
      <c r="VST3624" s="1"/>
      <c r="VSU3624" s="1"/>
      <c r="VSV3624" s="1"/>
      <c r="VSW3624" s="1"/>
      <c r="VSX3624" s="1"/>
      <c r="VSY3624" s="1"/>
      <c r="VSZ3624" s="1"/>
      <c r="VTA3624" s="1"/>
      <c r="VTB3624" s="1"/>
      <c r="VTC3624" s="1"/>
      <c r="VTD3624" s="1"/>
      <c r="VTE3624" s="1"/>
      <c r="VTF3624" s="1"/>
      <c r="VTG3624" s="1"/>
      <c r="VTH3624" s="1"/>
      <c r="VTI3624" s="1"/>
      <c r="VTJ3624" s="1"/>
      <c r="VTK3624" s="1"/>
      <c r="VTL3624" s="1"/>
      <c r="VTM3624" s="1"/>
      <c r="VTN3624" s="1"/>
      <c r="VTO3624" s="1"/>
      <c r="VTP3624" s="1"/>
      <c r="VTQ3624" s="1"/>
      <c r="VTR3624" s="1"/>
      <c r="VTS3624" s="1"/>
      <c r="VTT3624" s="1"/>
      <c r="VTU3624" s="1"/>
      <c r="VTV3624" s="1"/>
      <c r="VTW3624" s="1"/>
      <c r="VTX3624" s="1"/>
      <c r="VTY3624" s="1"/>
      <c r="VTZ3624" s="1"/>
      <c r="VUA3624" s="1"/>
      <c r="VUB3624" s="1"/>
      <c r="VUC3624" s="1"/>
      <c r="VUD3624" s="1"/>
      <c r="VUE3624" s="1"/>
      <c r="VUF3624" s="1"/>
      <c r="VUG3624" s="1"/>
      <c r="VUH3624" s="1"/>
      <c r="VUI3624" s="1"/>
      <c r="VUJ3624" s="1"/>
      <c r="VUK3624" s="1"/>
      <c r="VUL3624" s="1"/>
      <c r="VUM3624" s="1"/>
      <c r="VUN3624" s="1"/>
      <c r="VUO3624" s="1"/>
      <c r="VUP3624" s="1"/>
      <c r="VUQ3624" s="1"/>
      <c r="VUR3624" s="1"/>
      <c r="VUS3624" s="1"/>
      <c r="VUT3624" s="1"/>
      <c r="VUU3624" s="1"/>
      <c r="VUV3624" s="1"/>
      <c r="VUW3624" s="1"/>
      <c r="VUX3624" s="1"/>
      <c r="VUY3624" s="1"/>
      <c r="VUZ3624" s="1"/>
      <c r="VVA3624" s="1"/>
      <c r="VVB3624" s="1"/>
      <c r="VVC3624" s="1"/>
      <c r="VVD3624" s="1"/>
      <c r="VVE3624" s="1"/>
      <c r="VVF3624" s="1"/>
      <c r="VVG3624" s="1"/>
      <c r="VVH3624" s="1"/>
      <c r="VVI3624" s="1"/>
      <c r="VVJ3624" s="1"/>
      <c r="VVK3624" s="1"/>
      <c r="VVL3624" s="1"/>
      <c r="VVM3624" s="1"/>
      <c r="VVN3624" s="1"/>
      <c r="VVO3624" s="1"/>
      <c r="VVP3624" s="1"/>
      <c r="VVQ3624" s="1"/>
      <c r="VVR3624" s="1"/>
      <c r="VVS3624" s="1"/>
      <c r="VVT3624" s="1"/>
      <c r="VVU3624" s="1"/>
      <c r="VVV3624" s="1"/>
      <c r="VVW3624" s="1"/>
      <c r="VVX3624" s="1"/>
      <c r="VVY3624" s="1"/>
      <c r="VVZ3624" s="1"/>
      <c r="VWA3624" s="1"/>
      <c r="VWB3624" s="1"/>
      <c r="VWC3624" s="1"/>
      <c r="VWD3624" s="1"/>
      <c r="VWE3624" s="1"/>
      <c r="VWF3624" s="1"/>
      <c r="VWG3624" s="1"/>
      <c r="VWH3624" s="1"/>
      <c r="VWI3624" s="1"/>
      <c r="VWJ3624" s="1"/>
      <c r="VWK3624" s="1"/>
      <c r="VWL3624" s="1"/>
      <c r="VWM3624" s="1"/>
      <c r="VWN3624" s="1"/>
      <c r="VWO3624" s="1"/>
      <c r="VWP3624" s="1"/>
      <c r="VWQ3624" s="1"/>
      <c r="VWR3624" s="1"/>
      <c r="VWS3624" s="1"/>
      <c r="VWT3624" s="1"/>
      <c r="VWU3624" s="1"/>
      <c r="VWV3624" s="1"/>
      <c r="VWW3624" s="1"/>
      <c r="VWX3624" s="1"/>
      <c r="VWY3624" s="1"/>
      <c r="VWZ3624" s="1"/>
      <c r="VXA3624" s="1"/>
      <c r="VXB3624" s="1"/>
      <c r="VXC3624" s="1"/>
      <c r="VXD3624" s="1"/>
      <c r="VXE3624" s="1"/>
      <c r="VXF3624" s="1"/>
      <c r="VXG3624" s="1"/>
      <c r="VXH3624" s="1"/>
      <c r="VXI3624" s="1"/>
      <c r="VXJ3624" s="1"/>
      <c r="VXK3624" s="1"/>
      <c r="VXL3624" s="1"/>
      <c r="VXM3624" s="1"/>
      <c r="VXN3624" s="1"/>
      <c r="VXO3624" s="1"/>
      <c r="VXP3624" s="1"/>
      <c r="VXQ3624" s="1"/>
      <c r="VXR3624" s="1"/>
      <c r="VXS3624" s="1"/>
      <c r="VXT3624" s="1"/>
      <c r="VXU3624" s="1"/>
      <c r="VXV3624" s="1"/>
      <c r="VXW3624" s="1"/>
      <c r="VXX3624" s="1"/>
      <c r="VXY3624" s="1"/>
      <c r="VXZ3624" s="1"/>
      <c r="VYA3624" s="1"/>
      <c r="VYB3624" s="1"/>
      <c r="VYC3624" s="1"/>
      <c r="VYD3624" s="1"/>
      <c r="VYE3624" s="1"/>
      <c r="VYF3624" s="1"/>
      <c r="VYG3624" s="1"/>
      <c r="VYH3624" s="1"/>
      <c r="VYI3624" s="1"/>
      <c r="VYJ3624" s="1"/>
      <c r="VYK3624" s="1"/>
      <c r="VYL3624" s="1"/>
      <c r="VYM3624" s="1"/>
      <c r="VYN3624" s="1"/>
      <c r="VYO3624" s="1"/>
      <c r="VYP3624" s="1"/>
      <c r="VYQ3624" s="1"/>
      <c r="VYR3624" s="1"/>
      <c r="VYS3624" s="1"/>
      <c r="VYT3624" s="1"/>
      <c r="VYU3624" s="1"/>
      <c r="VYV3624" s="1"/>
      <c r="VYW3624" s="1"/>
      <c r="VYX3624" s="1"/>
      <c r="VYY3624" s="1"/>
      <c r="VYZ3624" s="1"/>
      <c r="VZA3624" s="1"/>
      <c r="VZB3624" s="1"/>
      <c r="VZC3624" s="1"/>
      <c r="VZD3624" s="1"/>
      <c r="VZE3624" s="1"/>
      <c r="VZF3624" s="1"/>
      <c r="VZG3624" s="1"/>
      <c r="VZH3624" s="1"/>
      <c r="VZI3624" s="1"/>
      <c r="VZJ3624" s="1"/>
      <c r="VZK3624" s="1"/>
      <c r="VZL3624" s="1"/>
      <c r="VZM3624" s="1"/>
      <c r="VZN3624" s="1"/>
      <c r="VZO3624" s="1"/>
      <c r="VZP3624" s="1"/>
      <c r="VZQ3624" s="1"/>
      <c r="VZR3624" s="1"/>
      <c r="VZS3624" s="1"/>
      <c r="VZT3624" s="1"/>
      <c r="VZU3624" s="1"/>
      <c r="VZV3624" s="1"/>
      <c r="VZW3624" s="1"/>
      <c r="VZX3624" s="1"/>
      <c r="VZY3624" s="1"/>
      <c r="VZZ3624" s="1"/>
      <c r="WAA3624" s="1"/>
      <c r="WAB3624" s="1"/>
      <c r="WAC3624" s="1"/>
      <c r="WAD3624" s="1"/>
      <c r="WAE3624" s="1"/>
      <c r="WAF3624" s="1"/>
      <c r="WAG3624" s="1"/>
      <c r="WAH3624" s="1"/>
      <c r="WAI3624" s="1"/>
      <c r="WAJ3624" s="1"/>
      <c r="WAK3624" s="1"/>
      <c r="WAL3624" s="1"/>
      <c r="WAM3624" s="1"/>
      <c r="WAN3624" s="1"/>
      <c r="WAO3624" s="1"/>
      <c r="WAP3624" s="1"/>
      <c r="WAQ3624" s="1"/>
      <c r="WAR3624" s="1"/>
      <c r="WAS3624" s="1"/>
      <c r="WAT3624" s="1"/>
      <c r="WAU3624" s="1"/>
      <c r="WAV3624" s="1"/>
      <c r="WAW3624" s="1"/>
      <c r="WAX3624" s="1"/>
      <c r="WAY3624" s="1"/>
      <c r="WAZ3624" s="1"/>
      <c r="WBA3624" s="1"/>
      <c r="WBB3624" s="1"/>
      <c r="WBC3624" s="1"/>
      <c r="WBD3624" s="1"/>
      <c r="WBE3624" s="1"/>
      <c r="WBF3624" s="1"/>
      <c r="WBG3624" s="1"/>
      <c r="WBH3624" s="1"/>
      <c r="WBI3624" s="1"/>
      <c r="WBJ3624" s="1"/>
      <c r="WBK3624" s="1"/>
      <c r="WBL3624" s="1"/>
      <c r="WBM3624" s="1"/>
      <c r="WBN3624" s="1"/>
      <c r="WBO3624" s="1"/>
      <c r="WBP3624" s="1"/>
      <c r="WBQ3624" s="1"/>
      <c r="WBR3624" s="1"/>
      <c r="WBS3624" s="1"/>
      <c r="WBT3624" s="1"/>
      <c r="WBU3624" s="1"/>
      <c r="WBV3624" s="1"/>
      <c r="WBW3624" s="1"/>
      <c r="WBX3624" s="1"/>
      <c r="WBY3624" s="1"/>
      <c r="WBZ3624" s="1"/>
      <c r="WCA3624" s="1"/>
      <c r="WCB3624" s="1"/>
      <c r="WCC3624" s="1"/>
      <c r="WCD3624" s="1"/>
      <c r="WCE3624" s="1"/>
      <c r="WCF3624" s="1"/>
      <c r="WCG3624" s="1"/>
      <c r="WCH3624" s="1"/>
      <c r="WCI3624" s="1"/>
      <c r="WCJ3624" s="1"/>
      <c r="WCK3624" s="1"/>
      <c r="WCL3624" s="1"/>
      <c r="WCM3624" s="1"/>
      <c r="WCN3624" s="1"/>
      <c r="WCO3624" s="1"/>
      <c r="WCP3624" s="1"/>
      <c r="WCQ3624" s="1"/>
      <c r="WCR3624" s="1"/>
      <c r="WCS3624" s="1"/>
      <c r="WCT3624" s="1"/>
      <c r="WCU3624" s="1"/>
      <c r="WCV3624" s="1"/>
      <c r="WCW3624" s="1"/>
      <c r="WCX3624" s="1"/>
      <c r="WCY3624" s="1"/>
      <c r="WCZ3624" s="1"/>
      <c r="WDA3624" s="1"/>
      <c r="WDB3624" s="1"/>
      <c r="WDC3624" s="1"/>
      <c r="WDD3624" s="1"/>
      <c r="WDE3624" s="1"/>
      <c r="WDF3624" s="1"/>
      <c r="WDG3624" s="1"/>
      <c r="WDH3624" s="1"/>
      <c r="WDI3624" s="1"/>
      <c r="WDJ3624" s="1"/>
      <c r="WDK3624" s="1"/>
      <c r="WDL3624" s="1"/>
      <c r="WDM3624" s="1"/>
      <c r="WDN3624" s="1"/>
      <c r="WDO3624" s="1"/>
      <c r="WDP3624" s="1"/>
      <c r="WDQ3624" s="1"/>
      <c r="WDR3624" s="1"/>
      <c r="WDS3624" s="1"/>
      <c r="WDT3624" s="1"/>
      <c r="WDU3624" s="1"/>
      <c r="WDV3624" s="1"/>
      <c r="WDW3624" s="1"/>
      <c r="WDX3624" s="1"/>
      <c r="WDY3624" s="1"/>
      <c r="WDZ3624" s="1"/>
      <c r="WEA3624" s="1"/>
      <c r="WEB3624" s="1"/>
      <c r="WEC3624" s="1"/>
      <c r="WED3624" s="1"/>
      <c r="WEE3624" s="1"/>
      <c r="WEF3624" s="1"/>
      <c r="WEG3624" s="1"/>
      <c r="WEH3624" s="1"/>
      <c r="WEI3624" s="1"/>
      <c r="WEJ3624" s="1"/>
      <c r="WEK3624" s="1"/>
      <c r="WEL3624" s="1"/>
      <c r="WEM3624" s="1"/>
      <c r="WEN3624" s="1"/>
      <c r="WEO3624" s="1"/>
      <c r="WEP3624" s="1"/>
      <c r="WEQ3624" s="1"/>
      <c r="WER3624" s="1"/>
      <c r="WES3624" s="1"/>
      <c r="WET3624" s="1"/>
      <c r="WEU3624" s="1"/>
      <c r="WEV3624" s="1"/>
      <c r="WEW3624" s="1"/>
      <c r="WEX3624" s="1"/>
      <c r="WEY3624" s="1"/>
      <c r="WEZ3624" s="1"/>
      <c r="WFA3624" s="1"/>
      <c r="WFB3624" s="1"/>
      <c r="WFC3624" s="1"/>
      <c r="WFD3624" s="1"/>
      <c r="WFE3624" s="1"/>
      <c r="WFF3624" s="1"/>
      <c r="WFG3624" s="1"/>
      <c r="WFH3624" s="1"/>
      <c r="WFI3624" s="1"/>
      <c r="WFJ3624" s="1"/>
      <c r="WFK3624" s="1"/>
      <c r="WFL3624" s="1"/>
      <c r="WFM3624" s="1"/>
      <c r="WFN3624" s="1"/>
      <c r="WFO3624" s="1"/>
      <c r="WFP3624" s="1"/>
      <c r="WFQ3624" s="1"/>
      <c r="WFR3624" s="1"/>
      <c r="WFS3624" s="1"/>
      <c r="WFT3624" s="1"/>
      <c r="WFU3624" s="1"/>
      <c r="WFV3624" s="1"/>
      <c r="WFW3624" s="1"/>
      <c r="WFX3624" s="1"/>
      <c r="WFY3624" s="1"/>
      <c r="WFZ3624" s="1"/>
      <c r="WGA3624" s="1"/>
      <c r="WGB3624" s="1"/>
      <c r="WGC3624" s="1"/>
      <c r="WGD3624" s="1"/>
      <c r="WGE3624" s="1"/>
      <c r="WGF3624" s="1"/>
      <c r="WGG3624" s="1"/>
      <c r="WGH3624" s="1"/>
      <c r="WGI3624" s="1"/>
      <c r="WGJ3624" s="1"/>
      <c r="WGK3624" s="1"/>
      <c r="WGL3624" s="1"/>
      <c r="WGM3624" s="1"/>
      <c r="WGN3624" s="1"/>
      <c r="WGO3624" s="1"/>
      <c r="WGP3624" s="1"/>
      <c r="WGQ3624" s="1"/>
      <c r="WGR3624" s="1"/>
      <c r="WGS3624" s="1"/>
      <c r="WGT3624" s="1"/>
      <c r="WGU3624" s="1"/>
      <c r="WGV3624" s="1"/>
      <c r="WGW3624" s="1"/>
      <c r="WGX3624" s="1"/>
      <c r="WGY3624" s="1"/>
      <c r="WGZ3624" s="1"/>
      <c r="WHA3624" s="1"/>
      <c r="WHB3624" s="1"/>
      <c r="WHC3624" s="1"/>
      <c r="WHD3624" s="1"/>
      <c r="WHE3624" s="1"/>
      <c r="WHF3624" s="1"/>
      <c r="WHG3624" s="1"/>
      <c r="WHH3624" s="1"/>
      <c r="WHI3624" s="1"/>
      <c r="WHJ3624" s="1"/>
      <c r="WHK3624" s="1"/>
      <c r="WHL3624" s="1"/>
      <c r="WHM3624" s="1"/>
      <c r="WHN3624" s="1"/>
      <c r="WHO3624" s="1"/>
      <c r="WHP3624" s="1"/>
      <c r="WHQ3624" s="1"/>
      <c r="WHR3624" s="1"/>
      <c r="WHS3624" s="1"/>
      <c r="WHT3624" s="1"/>
      <c r="WHU3624" s="1"/>
      <c r="WHV3624" s="1"/>
      <c r="WHW3624" s="1"/>
      <c r="WHX3624" s="1"/>
      <c r="WHY3624" s="1"/>
      <c r="WHZ3624" s="1"/>
      <c r="WIA3624" s="1"/>
      <c r="WIB3624" s="1"/>
      <c r="WIC3624" s="1"/>
      <c r="WID3624" s="1"/>
      <c r="WIE3624" s="1"/>
      <c r="WIF3624" s="1"/>
      <c r="WIG3624" s="1"/>
      <c r="WIH3624" s="1"/>
      <c r="WII3624" s="1"/>
      <c r="WIJ3624" s="1"/>
      <c r="WIK3624" s="1"/>
      <c r="WIL3624" s="1"/>
      <c r="WIM3624" s="1"/>
      <c r="WIN3624" s="1"/>
      <c r="WIO3624" s="1"/>
      <c r="WIP3624" s="1"/>
      <c r="WIQ3624" s="1"/>
      <c r="WIR3624" s="1"/>
      <c r="WIS3624" s="1"/>
      <c r="WIT3624" s="1"/>
      <c r="WIU3624" s="1"/>
      <c r="WIV3624" s="1"/>
      <c r="WIW3624" s="1"/>
      <c r="WIX3624" s="1"/>
      <c r="WIY3624" s="1"/>
      <c r="WIZ3624" s="1"/>
      <c r="WJA3624" s="1"/>
      <c r="WJB3624" s="1"/>
      <c r="WJC3624" s="1"/>
      <c r="WJD3624" s="1"/>
      <c r="WJE3624" s="1"/>
      <c r="WJF3624" s="1"/>
      <c r="WJG3624" s="1"/>
      <c r="WJH3624" s="1"/>
      <c r="WJI3624" s="1"/>
      <c r="WJJ3624" s="1"/>
      <c r="WJK3624" s="1"/>
      <c r="WJL3624" s="1"/>
      <c r="WJM3624" s="1"/>
      <c r="WJN3624" s="1"/>
      <c r="WJO3624" s="1"/>
      <c r="WJP3624" s="1"/>
      <c r="WJQ3624" s="1"/>
      <c r="WJR3624" s="1"/>
      <c r="WJS3624" s="1"/>
      <c r="WJT3624" s="1"/>
      <c r="WJU3624" s="1"/>
      <c r="WJV3624" s="1"/>
      <c r="WJW3624" s="1"/>
      <c r="WJX3624" s="1"/>
      <c r="WJY3624" s="1"/>
      <c r="WJZ3624" s="1"/>
      <c r="WKA3624" s="1"/>
      <c r="WKB3624" s="1"/>
      <c r="WKC3624" s="1"/>
      <c r="WKD3624" s="1"/>
      <c r="WKE3624" s="1"/>
      <c r="WKF3624" s="1"/>
      <c r="WKG3624" s="1"/>
      <c r="WKH3624" s="1"/>
      <c r="WKI3624" s="1"/>
      <c r="WKJ3624" s="1"/>
      <c r="WKK3624" s="1"/>
      <c r="WKL3624" s="1"/>
      <c r="WKM3624" s="1"/>
      <c r="WKN3624" s="1"/>
      <c r="WKO3624" s="1"/>
      <c r="WKP3624" s="1"/>
      <c r="WKQ3624" s="1"/>
      <c r="WKR3624" s="1"/>
      <c r="WKS3624" s="1"/>
      <c r="WKT3624" s="1"/>
      <c r="WKU3624" s="1"/>
      <c r="WKV3624" s="1"/>
      <c r="WKW3624" s="1"/>
      <c r="WKX3624" s="1"/>
      <c r="WKY3624" s="1"/>
      <c r="WKZ3624" s="1"/>
      <c r="WLA3624" s="1"/>
      <c r="WLB3624" s="1"/>
      <c r="WLC3624" s="1"/>
      <c r="WLD3624" s="1"/>
      <c r="WLE3624" s="1"/>
      <c r="WLF3624" s="1"/>
      <c r="WLG3624" s="1"/>
      <c r="WLH3624" s="1"/>
      <c r="WLI3624" s="1"/>
      <c r="WLJ3624" s="1"/>
      <c r="WLK3624" s="1"/>
      <c r="WLL3624" s="1"/>
      <c r="WLM3624" s="1"/>
      <c r="WLN3624" s="1"/>
      <c r="WLO3624" s="1"/>
      <c r="WLP3624" s="1"/>
      <c r="WLQ3624" s="1"/>
      <c r="WLR3624" s="1"/>
      <c r="WLS3624" s="1"/>
      <c r="WLT3624" s="1"/>
      <c r="WLU3624" s="1"/>
      <c r="WLV3624" s="1"/>
      <c r="WLW3624" s="1"/>
      <c r="WLX3624" s="1"/>
      <c r="WLY3624" s="1"/>
      <c r="WLZ3624" s="1"/>
      <c r="WMA3624" s="1"/>
      <c r="WMB3624" s="1"/>
      <c r="WMC3624" s="1"/>
      <c r="WMD3624" s="1"/>
      <c r="WME3624" s="1"/>
      <c r="WMF3624" s="1"/>
      <c r="WMG3624" s="1"/>
      <c r="WMH3624" s="1"/>
      <c r="WMI3624" s="1"/>
      <c r="WMJ3624" s="1"/>
      <c r="WMK3624" s="1"/>
      <c r="WML3624" s="1"/>
      <c r="WMM3624" s="1"/>
      <c r="WMN3624" s="1"/>
      <c r="WMO3624" s="1"/>
      <c r="WMP3624" s="1"/>
      <c r="WMQ3624" s="1"/>
      <c r="WMR3624" s="1"/>
      <c r="WMS3624" s="1"/>
      <c r="WMT3624" s="1"/>
      <c r="WMU3624" s="1"/>
      <c r="WMV3624" s="1"/>
      <c r="WMW3624" s="1"/>
      <c r="WMX3624" s="1"/>
      <c r="WMY3624" s="1"/>
      <c r="WMZ3624" s="1"/>
      <c r="WNA3624" s="1"/>
      <c r="WNB3624" s="1"/>
      <c r="WNC3624" s="1"/>
      <c r="WND3624" s="1"/>
      <c r="WNE3624" s="1"/>
      <c r="WNF3624" s="1"/>
      <c r="WNG3624" s="1"/>
      <c r="WNH3624" s="1"/>
      <c r="WNI3624" s="1"/>
      <c r="WNJ3624" s="1"/>
      <c r="WNK3624" s="1"/>
      <c r="WNL3624" s="1"/>
      <c r="WNM3624" s="1"/>
      <c r="WNN3624" s="1"/>
      <c r="WNO3624" s="1"/>
      <c r="WNP3624" s="1"/>
      <c r="WNQ3624" s="1"/>
      <c r="WNR3624" s="1"/>
      <c r="WNS3624" s="1"/>
      <c r="WNT3624" s="1"/>
      <c r="WNU3624" s="1"/>
      <c r="WNV3624" s="1"/>
      <c r="WNW3624" s="1"/>
      <c r="WNX3624" s="1"/>
      <c r="WNY3624" s="1"/>
      <c r="WNZ3624" s="1"/>
      <c r="WOA3624" s="1"/>
      <c r="WOB3624" s="1"/>
      <c r="WOC3624" s="1"/>
      <c r="WOD3624" s="1"/>
      <c r="WOE3624" s="1"/>
      <c r="WOF3624" s="1"/>
      <c r="WOG3624" s="1"/>
      <c r="WOH3624" s="1"/>
      <c r="WOI3624" s="1"/>
      <c r="WOJ3624" s="1"/>
      <c r="WOK3624" s="1"/>
      <c r="WOL3624" s="1"/>
      <c r="WOM3624" s="1"/>
      <c r="WON3624" s="1"/>
      <c r="WOO3624" s="1"/>
      <c r="WOP3624" s="1"/>
      <c r="WOQ3624" s="1"/>
      <c r="WOR3624" s="1"/>
      <c r="WOS3624" s="1"/>
      <c r="WOT3624" s="1"/>
      <c r="WOU3624" s="1"/>
      <c r="WOV3624" s="1"/>
      <c r="WOW3624" s="1"/>
      <c r="WOX3624" s="1"/>
      <c r="WOY3624" s="1"/>
      <c r="WOZ3624" s="1"/>
      <c r="WPA3624" s="1"/>
      <c r="WPB3624" s="1"/>
      <c r="WPC3624" s="1"/>
      <c r="WPD3624" s="1"/>
      <c r="WPE3624" s="1"/>
      <c r="WPF3624" s="1"/>
      <c r="WPG3624" s="1"/>
      <c r="WPH3624" s="1"/>
      <c r="WPI3624" s="1"/>
      <c r="WPJ3624" s="1"/>
      <c r="WPK3624" s="1"/>
      <c r="WPL3624" s="1"/>
      <c r="WPM3624" s="1"/>
      <c r="WPN3624" s="1"/>
      <c r="WPO3624" s="1"/>
      <c r="WPP3624" s="1"/>
      <c r="WPQ3624" s="1"/>
      <c r="WPR3624" s="1"/>
      <c r="WPS3624" s="1"/>
      <c r="WPT3624" s="1"/>
      <c r="WPU3624" s="1"/>
      <c r="WPV3624" s="1"/>
      <c r="WPW3624" s="1"/>
      <c r="WPX3624" s="1"/>
      <c r="WPY3624" s="1"/>
      <c r="WPZ3624" s="1"/>
      <c r="WQA3624" s="1"/>
      <c r="WQB3624" s="1"/>
      <c r="WQC3624" s="1"/>
      <c r="WQD3624" s="1"/>
      <c r="WQE3624" s="1"/>
      <c r="WQF3624" s="1"/>
      <c r="WQG3624" s="1"/>
      <c r="WQH3624" s="1"/>
      <c r="WQI3624" s="1"/>
      <c r="WQJ3624" s="1"/>
      <c r="WQK3624" s="1"/>
      <c r="WQL3624" s="1"/>
      <c r="WQM3624" s="1"/>
      <c r="WQN3624" s="1"/>
      <c r="WQO3624" s="1"/>
      <c r="WQP3624" s="1"/>
      <c r="WQQ3624" s="1"/>
      <c r="WQR3624" s="1"/>
      <c r="WQS3624" s="1"/>
      <c r="WQT3624" s="1"/>
      <c r="WQU3624" s="1"/>
      <c r="WQV3624" s="1"/>
      <c r="WQW3624" s="1"/>
      <c r="WQX3624" s="1"/>
      <c r="WQY3624" s="1"/>
      <c r="WQZ3624" s="1"/>
      <c r="WRA3624" s="1"/>
      <c r="WRB3624" s="1"/>
      <c r="WRC3624" s="1"/>
      <c r="WRD3624" s="1"/>
      <c r="WRE3624" s="1"/>
      <c r="WRF3624" s="1"/>
      <c r="WRG3624" s="1"/>
      <c r="WRH3624" s="1"/>
      <c r="WRI3624" s="1"/>
      <c r="WRJ3624" s="1"/>
      <c r="WRK3624" s="1"/>
      <c r="WRL3624" s="1"/>
      <c r="WRM3624" s="1"/>
      <c r="WRN3624" s="1"/>
      <c r="WRO3624" s="1"/>
      <c r="WRP3624" s="1"/>
      <c r="WRQ3624" s="1"/>
      <c r="WRR3624" s="1"/>
      <c r="WRS3624" s="1"/>
      <c r="WRT3624" s="1"/>
      <c r="WRU3624" s="1"/>
      <c r="WRV3624" s="1"/>
      <c r="WRW3624" s="1"/>
      <c r="WRX3624" s="1"/>
      <c r="WRY3624" s="1"/>
      <c r="WRZ3624" s="1"/>
      <c r="WSA3624" s="1"/>
      <c r="WSB3624" s="1"/>
      <c r="WSC3624" s="1"/>
      <c r="WSD3624" s="1"/>
      <c r="WSE3624" s="1"/>
      <c r="WSF3624" s="1"/>
      <c r="WSG3624" s="1"/>
      <c r="WSH3624" s="1"/>
      <c r="WSI3624" s="1"/>
      <c r="WSJ3624" s="1"/>
      <c r="WSK3624" s="1"/>
      <c r="WSL3624" s="1"/>
      <c r="WSM3624" s="1"/>
      <c r="WSN3624" s="1"/>
      <c r="WSO3624" s="1"/>
      <c r="WSP3624" s="1"/>
      <c r="WSQ3624" s="1"/>
      <c r="WSR3624" s="1"/>
      <c r="WSS3624" s="1"/>
      <c r="WST3624" s="1"/>
      <c r="WSU3624" s="1"/>
      <c r="WSV3624" s="1"/>
      <c r="WSW3624" s="1"/>
      <c r="WSX3624" s="1"/>
      <c r="WSY3624" s="1"/>
      <c r="WSZ3624" s="1"/>
      <c r="WTA3624" s="1"/>
      <c r="WTB3624" s="1"/>
      <c r="WTC3624" s="1"/>
      <c r="WTD3624" s="1"/>
      <c r="WTE3624" s="1"/>
      <c r="WTF3624" s="1"/>
      <c r="WTG3624" s="1"/>
      <c r="WTH3624" s="1"/>
      <c r="WTI3624" s="1"/>
      <c r="WTJ3624" s="1"/>
      <c r="WTK3624" s="1"/>
      <c r="WTL3624" s="1"/>
      <c r="WTM3624" s="1"/>
      <c r="WTN3624" s="1"/>
      <c r="WTO3624" s="1"/>
      <c r="WTP3624" s="1"/>
      <c r="WTQ3624" s="1"/>
      <c r="WTR3624" s="1"/>
      <c r="WTS3624" s="1"/>
      <c r="WTT3624" s="1"/>
      <c r="WTU3624" s="1"/>
      <c r="WTV3624" s="1"/>
      <c r="WTW3624" s="1"/>
      <c r="WTX3624" s="1"/>
      <c r="WTY3624" s="1"/>
      <c r="WTZ3624" s="1"/>
      <c r="WUA3624" s="1"/>
      <c r="WUB3624" s="1"/>
      <c r="WUC3624" s="1"/>
      <c r="WUD3624" s="1"/>
      <c r="WUE3624" s="1"/>
      <c r="WUF3624" s="1"/>
      <c r="WUG3624" s="1"/>
      <c r="WUH3624" s="1"/>
      <c r="WUI3624" s="1"/>
      <c r="WUJ3624" s="1"/>
      <c r="WUK3624" s="1"/>
      <c r="WUL3624" s="1"/>
      <c r="WUM3624" s="1"/>
      <c r="WUN3624" s="1"/>
      <c r="WUO3624" s="1"/>
      <c r="WUP3624" s="1"/>
      <c r="WUQ3624" s="1"/>
      <c r="WUR3624" s="1"/>
      <c r="WUS3624" s="1"/>
      <c r="WUT3624" s="1"/>
      <c r="WUU3624" s="1"/>
      <c r="WUV3624" s="1"/>
      <c r="WUW3624" s="1"/>
      <c r="WUX3624" s="1"/>
      <c r="WUY3624" s="1"/>
      <c r="WUZ3624" s="1"/>
      <c r="WVA3624" s="1"/>
      <c r="WVB3624" s="1"/>
      <c r="WVC3624" s="1"/>
      <c r="WVD3624" s="1"/>
      <c r="WVE3624" s="1"/>
      <c r="WVF3624" s="1"/>
      <c r="WVG3624" s="1"/>
      <c r="WVH3624" s="1"/>
      <c r="WVI3624" s="1"/>
      <c r="WVJ3624" s="1"/>
      <c r="WVK3624" s="1"/>
      <c r="WVL3624" s="1"/>
      <c r="WVM3624" s="1"/>
      <c r="WVN3624" s="1"/>
      <c r="WVO3624" s="1"/>
      <c r="WVP3624" s="1"/>
      <c r="WVQ3624" s="1"/>
      <c r="WVR3624" s="1"/>
      <c r="WVS3624" s="1"/>
      <c r="WVT3624" s="1"/>
      <c r="WVU3624" s="1"/>
      <c r="WVV3624" s="1"/>
      <c r="WVW3624" s="1"/>
      <c r="WVX3624" s="1"/>
      <c r="WVY3624" s="1"/>
      <c r="WVZ3624" s="1"/>
      <c r="WWA3624" s="1"/>
      <c r="WWB3624" s="1"/>
      <c r="WWC3624" s="1"/>
      <c r="WWD3624" s="1"/>
      <c r="WWE3624" s="1"/>
      <c r="WWF3624" s="1"/>
      <c r="WWG3624" s="1"/>
      <c r="WWH3624" s="1"/>
      <c r="WWI3624" s="1"/>
      <c r="WWJ3624" s="1"/>
      <c r="WWK3624" s="1"/>
      <c r="WWL3624" s="1"/>
      <c r="WWM3624" s="1"/>
      <c r="WWN3624" s="1"/>
      <c r="WWO3624" s="1"/>
      <c r="WWP3624" s="1"/>
      <c r="WWQ3624" s="1"/>
      <c r="WWR3624" s="1"/>
      <c r="WWS3624" s="1"/>
      <c r="WWT3624" s="1"/>
      <c r="WWU3624" s="1"/>
      <c r="WWV3624" s="1"/>
      <c r="WWW3624" s="1"/>
      <c r="WWX3624" s="1"/>
      <c r="WWY3624" s="1"/>
      <c r="WWZ3624" s="1"/>
      <c r="WXA3624" s="1"/>
      <c r="WXB3624" s="1"/>
      <c r="WXC3624" s="1"/>
      <c r="WXD3624" s="1"/>
      <c r="WXE3624" s="1"/>
      <c r="WXF3624" s="1"/>
      <c r="WXG3624" s="1"/>
      <c r="WXH3624" s="1"/>
      <c r="WXI3624" s="1"/>
      <c r="WXJ3624" s="1"/>
      <c r="WXK3624" s="1"/>
      <c r="WXL3624" s="1"/>
      <c r="WXM3624" s="1"/>
      <c r="WXN3624" s="1"/>
      <c r="WXO3624" s="1"/>
      <c r="WXP3624" s="1"/>
      <c r="WXQ3624" s="1"/>
      <c r="WXR3624" s="1"/>
      <c r="WXS3624" s="1"/>
      <c r="WXT3624" s="1"/>
      <c r="WXU3624" s="1"/>
      <c r="WXV3624" s="1"/>
      <c r="WXW3624" s="1"/>
      <c r="WXX3624" s="1"/>
      <c r="WXY3624" s="1"/>
      <c r="WXZ3624" s="1"/>
      <c r="WYA3624" s="1"/>
      <c r="WYB3624" s="1"/>
      <c r="WYC3624" s="1"/>
      <c r="WYD3624" s="1"/>
      <c r="WYE3624" s="1"/>
      <c r="WYF3624" s="1"/>
      <c r="WYG3624" s="1"/>
      <c r="WYH3624" s="1"/>
      <c r="WYI3624" s="1"/>
      <c r="WYJ3624" s="1"/>
      <c r="WYK3624" s="1"/>
      <c r="WYL3624" s="1"/>
      <c r="WYM3624" s="1"/>
      <c r="WYN3624" s="1"/>
      <c r="WYO3624" s="1"/>
      <c r="WYP3624" s="1"/>
      <c r="WYQ3624" s="1"/>
      <c r="WYR3624" s="1"/>
      <c r="WYS3624" s="1"/>
      <c r="WYT3624" s="1"/>
      <c r="WYU3624" s="1"/>
      <c r="WYV3624" s="1"/>
      <c r="WYW3624" s="1"/>
      <c r="WYX3624" s="1"/>
      <c r="WYY3624" s="1"/>
      <c r="WYZ3624" s="1"/>
      <c r="WZA3624" s="1"/>
      <c r="WZB3624" s="1"/>
      <c r="WZC3624" s="1"/>
      <c r="WZD3624" s="1"/>
      <c r="WZE3624" s="1"/>
      <c r="WZF3624" s="1"/>
      <c r="WZG3624" s="1"/>
      <c r="WZH3624" s="1"/>
      <c r="WZI3624" s="1"/>
      <c r="WZJ3624" s="1"/>
      <c r="WZK3624" s="1"/>
      <c r="WZL3624" s="1"/>
      <c r="WZM3624" s="1"/>
      <c r="WZN3624" s="1"/>
      <c r="WZO3624" s="1"/>
      <c r="WZP3624" s="1"/>
      <c r="WZQ3624" s="1"/>
      <c r="WZR3624" s="1"/>
      <c r="WZS3624" s="1"/>
      <c r="WZT3624" s="1"/>
      <c r="WZU3624" s="1"/>
      <c r="WZV3624" s="1"/>
      <c r="WZW3624" s="1"/>
      <c r="WZX3624" s="1"/>
      <c r="WZY3624" s="1"/>
      <c r="WZZ3624" s="1"/>
      <c r="XAA3624" s="1"/>
      <c r="XAB3624" s="1"/>
      <c r="XAC3624" s="1"/>
      <c r="XAD3624" s="1"/>
      <c r="XAE3624" s="1"/>
      <c r="XAF3624" s="1"/>
      <c r="XAG3624" s="1"/>
      <c r="XAH3624" s="1"/>
      <c r="XAI3624" s="1"/>
      <c r="XAJ3624" s="1"/>
      <c r="XAK3624" s="1"/>
      <c r="XAL3624" s="1"/>
      <c r="XAM3624" s="1"/>
      <c r="XAN3624" s="1"/>
      <c r="XAO3624" s="1"/>
      <c r="XAP3624" s="1"/>
      <c r="XAQ3624" s="1"/>
      <c r="XAR3624" s="1"/>
      <c r="XAS3624" s="1"/>
      <c r="XAT3624" s="1"/>
      <c r="XAU3624" s="1"/>
      <c r="XAV3624" s="1"/>
      <c r="XAW3624" s="1"/>
      <c r="XAX3624" s="1"/>
      <c r="XAY3624" s="1"/>
      <c r="XAZ3624" s="1"/>
      <c r="XBA3624" s="1"/>
      <c r="XBB3624" s="1"/>
      <c r="XBC3624" s="1"/>
      <c r="XBD3624" s="1"/>
      <c r="XBE3624" s="1"/>
      <c r="XBF3624" s="1"/>
      <c r="XBG3624" s="1"/>
      <c r="XBH3624" s="1"/>
      <c r="XBI3624" s="1"/>
      <c r="XBJ3624" s="1"/>
      <c r="XBK3624" s="1"/>
      <c r="XBL3624" s="1"/>
      <c r="XBM3624" s="1"/>
      <c r="XBN3624" s="1"/>
      <c r="XBO3624" s="1"/>
      <c r="XBP3624" s="1"/>
      <c r="XBQ3624" s="1"/>
      <c r="XBR3624" s="1"/>
      <c r="XBS3624" s="1"/>
      <c r="XBT3624" s="1"/>
      <c r="XBU3624" s="1"/>
      <c r="XBV3624" s="1"/>
      <c r="XBW3624" s="1"/>
      <c r="XBX3624" s="1"/>
      <c r="XBY3624" s="1"/>
      <c r="XBZ3624" s="1"/>
      <c r="XCA3624" s="1"/>
      <c r="XCB3624" s="1"/>
      <c r="XCC3624" s="1"/>
      <c r="XCD3624" s="1"/>
      <c r="XCE3624" s="1"/>
      <c r="XCF3624" s="1"/>
      <c r="XCG3624" s="1"/>
      <c r="XCH3624" s="1"/>
      <c r="XCI3624" s="1"/>
      <c r="XCJ3624" s="1"/>
      <c r="XCK3624" s="1"/>
      <c r="XCL3624" s="1"/>
      <c r="XCM3624" s="1"/>
      <c r="XCN3624" s="1"/>
      <c r="XCO3624" s="1"/>
      <c r="XCP3624" s="1"/>
      <c r="XCQ3624" s="1"/>
      <c r="XCR3624" s="1"/>
      <c r="XCS3624" s="1"/>
      <c r="XCT3624" s="1"/>
      <c r="XCU3624" s="1"/>
      <c r="XCV3624" s="1"/>
      <c r="XCW3624" s="1"/>
      <c r="XCX3624" s="1"/>
      <c r="XCY3624" s="1"/>
      <c r="XCZ3624" s="1"/>
      <c r="XDA3624" s="1"/>
      <c r="XDB3624" s="1"/>
      <c r="XDC3624" s="1"/>
      <c r="XDD3624" s="1"/>
      <c r="XDE3624" s="1"/>
      <c r="XDF3624" s="1"/>
      <c r="XDG3624" s="1"/>
      <c r="XDH3624" s="1"/>
      <c r="XDI3624" s="1"/>
      <c r="XDJ3624" s="1"/>
      <c r="XDK3624" s="1"/>
      <c r="XDL3624" s="1"/>
      <c r="XDM3624" s="1"/>
      <c r="XDN3624" s="1"/>
      <c r="XDO3624" s="1"/>
      <c r="XDP3624" s="1"/>
      <c r="XDQ3624" s="1"/>
      <c r="XDR3624" s="1"/>
      <c r="XDS3624" s="1"/>
      <c r="XDT3624" s="1"/>
      <c r="XDU3624" s="1"/>
      <c r="XDV3624" s="1"/>
      <c r="XDW3624" s="1"/>
      <c r="XDX3624" s="1"/>
      <c r="XDY3624" s="1"/>
      <c r="XDZ3624" s="1"/>
      <c r="XEA3624" s="1"/>
      <c r="XEB3624" s="1"/>
      <c r="XEC3624" s="1"/>
      <c r="XED3624" s="1"/>
      <c r="XEE3624" s="1"/>
      <c r="XEF3624" s="1"/>
      <c r="XEG3624" s="1"/>
      <c r="XEH3624" s="1"/>
      <c r="XEI3624" s="1"/>
      <c r="XEJ3624" s="1"/>
      <c r="XEK3624" s="1"/>
      <c r="XEL3624" s="1"/>
      <c r="XEM3624" s="1"/>
      <c r="XEN3624" s="1"/>
      <c r="XEO3624" s="1"/>
      <c r="XEP3624" s="1"/>
    </row>
    <row r="3625" spans="1:16370" s="149" customFormat="1" outlineLevel="1">
      <c r="A3625" s="28"/>
      <c r="B3625" s="28" t="s">
        <v>3646</v>
      </c>
      <c r="C3625" s="29" t="s">
        <v>3647</v>
      </c>
      <c r="D3625" s="28" t="s">
        <v>271</v>
      </c>
      <c r="E3625" s="30">
        <v>1</v>
      </c>
      <c r="F3625" s="30">
        <v>9000</v>
      </c>
      <c r="G3625" s="30">
        <f>ROUND(F3625*1.2,-2)</f>
        <v>10800</v>
      </c>
      <c r="H3625" s="30">
        <f>ROUND(F3625*1.8,-2)</f>
        <v>16200</v>
      </c>
      <c r="I3625" s="212"/>
      <c r="J3625" s="212"/>
      <c r="K3625" s="212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</row>
    <row r="3626" spans="1:16370" s="149" customFormat="1" outlineLevel="1">
      <c r="A3626" s="36"/>
      <c r="B3626" s="70" t="s">
        <v>5031</v>
      </c>
      <c r="C3626" s="68" t="s">
        <v>5032</v>
      </c>
      <c r="D3626" s="70" t="s">
        <v>530</v>
      </c>
      <c r="E3626" s="69">
        <v>1</v>
      </c>
      <c r="F3626" s="69">
        <f>F3627</f>
        <v>8000</v>
      </c>
      <c r="G3626" s="69">
        <f>G3627</f>
        <v>9600</v>
      </c>
      <c r="H3626" s="69">
        <f>H3627</f>
        <v>14400</v>
      </c>
      <c r="I3626" s="212"/>
      <c r="J3626" s="212"/>
      <c r="K3626" s="212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</row>
    <row r="3627" spans="1:16370" s="149" customFormat="1" outlineLevel="1">
      <c r="A3627" s="28"/>
      <c r="B3627" s="28" t="s">
        <v>1251</v>
      </c>
      <c r="C3627" s="29" t="s">
        <v>1252</v>
      </c>
      <c r="D3627" s="28" t="s">
        <v>271</v>
      </c>
      <c r="E3627" s="30">
        <v>1</v>
      </c>
      <c r="F3627" s="30">
        <v>8000</v>
      </c>
      <c r="G3627" s="30">
        <f>ROUND(F3627*1.2,-2)</f>
        <v>9600</v>
      </c>
      <c r="H3627" s="30">
        <f>ROUND(F3627*1.8,-2)</f>
        <v>14400</v>
      </c>
      <c r="I3627" s="212"/>
      <c r="J3627" s="212"/>
      <c r="K3627" s="212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</row>
    <row r="3628" spans="1:16370" s="149" customFormat="1" outlineLevel="1">
      <c r="A3628" s="36"/>
      <c r="B3628" s="70" t="s">
        <v>5033</v>
      </c>
      <c r="C3628" s="68" t="s">
        <v>5034</v>
      </c>
      <c r="D3628" s="70" t="s">
        <v>530</v>
      </c>
      <c r="E3628" s="69">
        <v>1</v>
      </c>
      <c r="F3628" s="69">
        <f>F3629</f>
        <v>8000</v>
      </c>
      <c r="G3628" s="69">
        <f>G3629</f>
        <v>9600</v>
      </c>
      <c r="H3628" s="69">
        <f>H3629</f>
        <v>14400</v>
      </c>
      <c r="I3628" s="212"/>
      <c r="J3628" s="212"/>
      <c r="K3628" s="212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</row>
    <row r="3629" spans="1:16370" s="149" customFormat="1" outlineLevel="1">
      <c r="A3629" s="28"/>
      <c r="B3629" s="28" t="s">
        <v>1251</v>
      </c>
      <c r="C3629" s="29" t="s">
        <v>1252</v>
      </c>
      <c r="D3629" s="28" t="s">
        <v>271</v>
      </c>
      <c r="E3629" s="30">
        <v>1</v>
      </c>
      <c r="F3629" s="30">
        <v>8000</v>
      </c>
      <c r="G3629" s="30">
        <f>ROUND(F3629*1.2,-2)</f>
        <v>9600</v>
      </c>
      <c r="H3629" s="30">
        <f>ROUND(F3629*1.8,-2)</f>
        <v>14400</v>
      </c>
      <c r="I3629" s="212"/>
      <c r="J3629" s="212"/>
      <c r="K3629" s="212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</row>
    <row r="3630" spans="1:16370" s="149" customFormat="1" outlineLevel="1">
      <c r="A3630" s="36"/>
      <c r="B3630" s="70" t="s">
        <v>5035</v>
      </c>
      <c r="C3630" s="68" t="s">
        <v>5036</v>
      </c>
      <c r="D3630" s="70" t="s">
        <v>530</v>
      </c>
      <c r="E3630" s="69">
        <v>1</v>
      </c>
      <c r="F3630" s="69">
        <f>F3631</f>
        <v>8000</v>
      </c>
      <c r="G3630" s="69">
        <f>G3631</f>
        <v>9600</v>
      </c>
      <c r="H3630" s="69">
        <f>H3631</f>
        <v>14400</v>
      </c>
      <c r="I3630" s="212"/>
      <c r="J3630" s="212"/>
      <c r="K3630" s="212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</row>
    <row r="3631" spans="1:16370" s="149" customFormat="1" outlineLevel="1">
      <c r="A3631" s="28"/>
      <c r="B3631" s="28" t="s">
        <v>1251</v>
      </c>
      <c r="C3631" s="29" t="s">
        <v>1252</v>
      </c>
      <c r="D3631" s="28" t="s">
        <v>271</v>
      </c>
      <c r="E3631" s="30">
        <v>1</v>
      </c>
      <c r="F3631" s="30">
        <v>8000</v>
      </c>
      <c r="G3631" s="30">
        <f>ROUND(F3631*1.2,-2)</f>
        <v>9600</v>
      </c>
      <c r="H3631" s="30">
        <f>ROUND(F3631*1.8,-2)</f>
        <v>14400</v>
      </c>
      <c r="I3631" s="212"/>
      <c r="J3631" s="212"/>
      <c r="K3631" s="212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</row>
    <row r="3632" spans="1:16370" s="149" customFormat="1" outlineLevel="1">
      <c r="A3632" s="36"/>
      <c r="B3632" s="70" t="s">
        <v>5037</v>
      </c>
      <c r="C3632" s="68" t="s">
        <v>5038</v>
      </c>
      <c r="D3632" s="70" t="s">
        <v>530</v>
      </c>
      <c r="E3632" s="69">
        <v>1</v>
      </c>
      <c r="F3632" s="69">
        <f>SUM(F3633:F3642)</f>
        <v>53700</v>
      </c>
      <c r="G3632" s="69">
        <f>SUM(G3633:G3642)</f>
        <v>64400</v>
      </c>
      <c r="H3632" s="69">
        <f>SUM(H3633:H3642)</f>
        <v>96700</v>
      </c>
      <c r="I3632" s="212"/>
      <c r="J3632" s="212"/>
      <c r="K3632" s="212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</row>
    <row r="3633" spans="1:16373" s="149" customFormat="1" outlineLevel="1">
      <c r="A3633" s="28"/>
      <c r="B3633" s="28" t="s">
        <v>1251</v>
      </c>
      <c r="C3633" s="29" t="s">
        <v>1252</v>
      </c>
      <c r="D3633" s="28" t="s">
        <v>271</v>
      </c>
      <c r="E3633" s="30">
        <v>1</v>
      </c>
      <c r="F3633" s="30">
        <v>8000</v>
      </c>
      <c r="G3633" s="30">
        <f t="shared" ref="G3633:G3642" si="277">ROUND(F3633*1.2,-2)</f>
        <v>9600</v>
      </c>
      <c r="H3633" s="30">
        <f t="shared" ref="H3633:H3642" si="278">ROUND(F3633*1.8,-2)</f>
        <v>14400</v>
      </c>
      <c r="I3633" s="212"/>
      <c r="J3633" s="212"/>
      <c r="K3633" s="212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</row>
    <row r="3634" spans="1:16373" s="149" customFormat="1" outlineLevel="1">
      <c r="A3634" s="28"/>
      <c r="B3634" s="28" t="s">
        <v>1271</v>
      </c>
      <c r="C3634" s="29" t="s">
        <v>1272</v>
      </c>
      <c r="D3634" s="28" t="s">
        <v>271</v>
      </c>
      <c r="E3634" s="30">
        <v>1</v>
      </c>
      <c r="F3634" s="30">
        <v>8000</v>
      </c>
      <c r="G3634" s="30">
        <f t="shared" si="277"/>
        <v>9600</v>
      </c>
      <c r="H3634" s="30">
        <f t="shared" si="278"/>
        <v>14400</v>
      </c>
      <c r="I3634" s="212"/>
      <c r="J3634" s="212"/>
      <c r="K3634" s="212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</row>
    <row r="3635" spans="1:16373" s="149" customFormat="1" outlineLevel="1">
      <c r="A3635" s="28"/>
      <c r="B3635" s="28" t="s">
        <v>1427</v>
      </c>
      <c r="C3635" s="29" t="s">
        <v>1428</v>
      </c>
      <c r="D3635" s="28" t="s">
        <v>271</v>
      </c>
      <c r="E3635" s="30">
        <v>1</v>
      </c>
      <c r="F3635" s="30">
        <v>8000</v>
      </c>
      <c r="G3635" s="30">
        <f t="shared" si="277"/>
        <v>9600</v>
      </c>
      <c r="H3635" s="30">
        <f t="shared" si="278"/>
        <v>14400</v>
      </c>
      <c r="I3635" s="212"/>
      <c r="J3635" s="212"/>
      <c r="K3635" s="212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  <c r="FK3635" s="1"/>
      <c r="FL3635" s="1"/>
      <c r="FM3635" s="1"/>
      <c r="FN3635" s="1"/>
      <c r="FO3635" s="1"/>
      <c r="FP3635" s="1"/>
      <c r="FQ3635" s="1"/>
      <c r="FR3635" s="1"/>
      <c r="FS3635" s="1"/>
      <c r="FT3635" s="1"/>
      <c r="FU3635" s="1"/>
      <c r="FV3635" s="1"/>
      <c r="FW3635" s="1"/>
      <c r="FX3635" s="1"/>
      <c r="FY3635" s="1"/>
      <c r="FZ3635" s="1"/>
      <c r="GA3635" s="1"/>
      <c r="GB3635" s="1"/>
      <c r="GC3635" s="1"/>
      <c r="GD3635" s="1"/>
      <c r="GE3635" s="1"/>
      <c r="GF3635" s="1"/>
      <c r="GG3635" s="1"/>
      <c r="GH3635" s="1"/>
      <c r="GI3635" s="1"/>
      <c r="GJ3635" s="1"/>
      <c r="GK3635" s="1"/>
      <c r="GL3635" s="1"/>
      <c r="GM3635" s="1"/>
      <c r="GN3635" s="1"/>
      <c r="GO3635" s="1"/>
      <c r="GP3635" s="1"/>
      <c r="GQ3635" s="1"/>
      <c r="GR3635" s="1"/>
      <c r="GS3635" s="1"/>
      <c r="GT3635" s="1"/>
      <c r="GU3635" s="1"/>
      <c r="GV3635" s="1"/>
      <c r="GW3635" s="1"/>
      <c r="GX3635" s="1"/>
      <c r="GY3635" s="1"/>
      <c r="GZ3635" s="1"/>
      <c r="HA3635" s="1"/>
      <c r="HB3635" s="1"/>
      <c r="HC3635" s="1"/>
      <c r="HD3635" s="1"/>
      <c r="HE3635" s="1"/>
      <c r="HF3635" s="1"/>
      <c r="HG3635" s="1"/>
      <c r="HH3635" s="1"/>
      <c r="HI3635" s="1"/>
      <c r="HJ3635" s="1"/>
      <c r="HK3635" s="1"/>
      <c r="HL3635" s="1"/>
      <c r="HM3635" s="1"/>
      <c r="HN3635" s="1"/>
      <c r="HO3635" s="1"/>
      <c r="HP3635" s="1"/>
      <c r="HQ3635" s="1"/>
      <c r="HR3635" s="1"/>
      <c r="HS3635" s="1"/>
      <c r="HT3635" s="1"/>
      <c r="HU3635" s="1"/>
      <c r="HV3635" s="1"/>
      <c r="HW3635" s="1"/>
      <c r="HX3635" s="1"/>
      <c r="HY3635" s="1"/>
      <c r="HZ3635" s="1"/>
      <c r="IA3635" s="1"/>
      <c r="IB3635" s="1"/>
      <c r="IC3635" s="1"/>
      <c r="ID3635" s="1"/>
      <c r="IE3635" s="1"/>
      <c r="IF3635" s="1"/>
      <c r="IG3635" s="1"/>
      <c r="IH3635" s="1"/>
      <c r="II3635" s="1"/>
      <c r="IJ3635" s="1"/>
      <c r="IK3635" s="1"/>
      <c r="IL3635" s="1"/>
      <c r="IM3635" s="1"/>
      <c r="IN3635" s="1"/>
      <c r="IO3635" s="1"/>
      <c r="IP3635" s="1"/>
      <c r="IQ3635" s="1"/>
      <c r="IR3635" s="1"/>
      <c r="IS3635" s="1"/>
      <c r="IT3635" s="1"/>
      <c r="IU3635" s="1"/>
      <c r="IV3635" s="1"/>
      <c r="IW3635" s="1"/>
      <c r="IX3635" s="1"/>
      <c r="IY3635" s="1"/>
      <c r="IZ3635" s="1"/>
      <c r="JA3635" s="1"/>
      <c r="JB3635" s="1"/>
      <c r="JC3635" s="1"/>
      <c r="JD3635" s="1"/>
      <c r="JE3635" s="1"/>
      <c r="JF3635" s="1"/>
      <c r="JG3635" s="1"/>
      <c r="JH3635" s="1"/>
      <c r="JI3635" s="1"/>
      <c r="JJ3635" s="1"/>
      <c r="JK3635" s="1"/>
      <c r="JL3635" s="1"/>
      <c r="JM3635" s="1"/>
      <c r="JN3635" s="1"/>
      <c r="JO3635" s="1"/>
      <c r="JP3635" s="1"/>
      <c r="JQ3635" s="1"/>
      <c r="JR3635" s="1"/>
      <c r="JS3635" s="1"/>
      <c r="JT3635" s="1"/>
      <c r="JU3635" s="1"/>
      <c r="JV3635" s="1"/>
      <c r="JW3635" s="1"/>
      <c r="JX3635" s="1"/>
      <c r="JY3635" s="1"/>
      <c r="JZ3635" s="1"/>
      <c r="KA3635" s="1"/>
      <c r="KB3635" s="1"/>
      <c r="KC3635" s="1"/>
      <c r="KD3635" s="1"/>
      <c r="KE3635" s="1"/>
      <c r="KF3635" s="1"/>
      <c r="KG3635" s="1"/>
      <c r="KH3635" s="1"/>
      <c r="KI3635" s="1"/>
      <c r="KJ3635" s="1"/>
      <c r="KK3635" s="1"/>
      <c r="KL3635" s="1"/>
      <c r="KM3635" s="1"/>
      <c r="KN3635" s="1"/>
      <c r="KO3635" s="1"/>
      <c r="KP3635" s="1"/>
      <c r="KQ3635" s="1"/>
      <c r="KR3635" s="1"/>
      <c r="KS3635" s="1"/>
      <c r="KT3635" s="1"/>
      <c r="KU3635" s="1"/>
      <c r="KV3635" s="1"/>
      <c r="KW3635" s="1"/>
      <c r="KX3635" s="1"/>
      <c r="KY3635" s="1"/>
      <c r="KZ3635" s="1"/>
      <c r="LA3635" s="1"/>
      <c r="LB3635" s="1"/>
      <c r="LC3635" s="1"/>
      <c r="LD3635" s="1"/>
      <c r="LE3635" s="1"/>
      <c r="LF3635" s="1"/>
      <c r="LG3635" s="1"/>
      <c r="LH3635" s="1"/>
      <c r="LI3635" s="1"/>
      <c r="LJ3635" s="1"/>
      <c r="LK3635" s="1"/>
      <c r="LL3635" s="1"/>
      <c r="LM3635" s="1"/>
      <c r="LN3635" s="1"/>
      <c r="LO3635" s="1"/>
      <c r="LP3635" s="1"/>
      <c r="LQ3635" s="1"/>
      <c r="LR3635" s="1"/>
      <c r="LS3635" s="1"/>
      <c r="LT3635" s="1"/>
      <c r="LU3635" s="1"/>
      <c r="LV3635" s="1"/>
      <c r="LW3635" s="1"/>
      <c r="LX3635" s="1"/>
      <c r="LY3635" s="1"/>
      <c r="LZ3635" s="1"/>
      <c r="MA3635" s="1"/>
      <c r="MB3635" s="1"/>
      <c r="MC3635" s="1"/>
      <c r="MD3635" s="1"/>
      <c r="ME3635" s="1"/>
      <c r="MF3635" s="1"/>
      <c r="MG3635" s="1"/>
      <c r="MH3635" s="1"/>
      <c r="MI3635" s="1"/>
      <c r="MJ3635" s="1"/>
      <c r="MK3635" s="1"/>
      <c r="ML3635" s="1"/>
      <c r="MM3635" s="1"/>
      <c r="MN3635" s="1"/>
      <c r="MO3635" s="1"/>
      <c r="MP3635" s="1"/>
      <c r="MQ3635" s="1"/>
      <c r="MR3635" s="1"/>
      <c r="MS3635" s="1"/>
      <c r="MT3635" s="1"/>
      <c r="MU3635" s="1"/>
      <c r="MV3635" s="1"/>
      <c r="MW3635" s="1"/>
      <c r="MX3635" s="1"/>
      <c r="MY3635" s="1"/>
      <c r="MZ3635" s="1"/>
      <c r="NA3635" s="1"/>
      <c r="NB3635" s="1"/>
      <c r="NC3635" s="1"/>
      <c r="ND3635" s="1"/>
      <c r="NE3635" s="1"/>
      <c r="NF3635" s="1"/>
      <c r="NG3635" s="1"/>
      <c r="NH3635" s="1"/>
      <c r="NI3635" s="1"/>
      <c r="NJ3635" s="1"/>
      <c r="NK3635" s="1"/>
      <c r="NL3635" s="1"/>
      <c r="NM3635" s="1"/>
      <c r="NN3635" s="1"/>
      <c r="NO3635" s="1"/>
      <c r="NP3635" s="1"/>
      <c r="NQ3635" s="1"/>
      <c r="NR3635" s="1"/>
      <c r="NS3635" s="1"/>
      <c r="NT3635" s="1"/>
      <c r="NU3635" s="1"/>
      <c r="NV3635" s="1"/>
      <c r="NW3635" s="1"/>
      <c r="NX3635" s="1"/>
      <c r="NY3635" s="1"/>
      <c r="NZ3635" s="1"/>
      <c r="OA3635" s="1"/>
      <c r="OB3635" s="1"/>
      <c r="OC3635" s="1"/>
      <c r="OD3635" s="1"/>
      <c r="OE3635" s="1"/>
      <c r="OF3635" s="1"/>
      <c r="OG3635" s="1"/>
      <c r="OH3635" s="1"/>
      <c r="OI3635" s="1"/>
      <c r="OJ3635" s="1"/>
      <c r="OK3635" s="1"/>
      <c r="OL3635" s="1"/>
      <c r="OM3635" s="1"/>
      <c r="ON3635" s="1"/>
      <c r="OO3635" s="1"/>
      <c r="OP3635" s="1"/>
      <c r="OQ3635" s="1"/>
      <c r="OR3635" s="1"/>
      <c r="OS3635" s="1"/>
      <c r="OT3635" s="1"/>
      <c r="OU3635" s="1"/>
      <c r="OV3635" s="1"/>
      <c r="OW3635" s="1"/>
      <c r="OX3635" s="1"/>
      <c r="OY3635" s="1"/>
      <c r="OZ3635" s="1"/>
      <c r="PA3635" s="1"/>
      <c r="PB3635" s="1"/>
      <c r="PC3635" s="1"/>
      <c r="PD3635" s="1"/>
      <c r="PE3635" s="1"/>
      <c r="PF3635" s="1"/>
      <c r="PG3635" s="1"/>
      <c r="PH3635" s="1"/>
      <c r="PI3635" s="1"/>
      <c r="PJ3635" s="1"/>
      <c r="PK3635" s="1"/>
      <c r="PL3635" s="1"/>
      <c r="PM3635" s="1"/>
      <c r="PN3635" s="1"/>
      <c r="PO3635" s="1"/>
      <c r="PP3635" s="1"/>
      <c r="PQ3635" s="1"/>
      <c r="PR3635" s="1"/>
      <c r="PS3635" s="1"/>
      <c r="PT3635" s="1"/>
      <c r="PU3635" s="1"/>
      <c r="PV3635" s="1"/>
      <c r="PW3635" s="1"/>
      <c r="PX3635" s="1"/>
      <c r="PY3635" s="1"/>
      <c r="PZ3635" s="1"/>
      <c r="QA3635" s="1"/>
      <c r="QB3635" s="1"/>
      <c r="QC3635" s="1"/>
      <c r="QD3635" s="1"/>
      <c r="QE3635" s="1"/>
      <c r="QF3635" s="1"/>
      <c r="QG3635" s="1"/>
      <c r="QH3635" s="1"/>
      <c r="QI3635" s="1"/>
      <c r="QJ3635" s="1"/>
      <c r="QK3635" s="1"/>
      <c r="QL3635" s="1"/>
      <c r="QM3635" s="1"/>
      <c r="QN3635" s="1"/>
      <c r="QO3635" s="1"/>
      <c r="QP3635" s="1"/>
      <c r="QQ3635" s="1"/>
      <c r="QR3635" s="1"/>
      <c r="QS3635" s="1"/>
      <c r="QT3635" s="1"/>
      <c r="QU3635" s="1"/>
      <c r="QV3635" s="1"/>
      <c r="QW3635" s="1"/>
      <c r="QX3635" s="1"/>
      <c r="QY3635" s="1"/>
      <c r="QZ3635" s="1"/>
      <c r="RA3635" s="1"/>
      <c r="RB3635" s="1"/>
      <c r="RC3635" s="1"/>
      <c r="RD3635" s="1"/>
      <c r="RE3635" s="1"/>
      <c r="RF3635" s="1"/>
      <c r="RG3635" s="1"/>
      <c r="RH3635" s="1"/>
      <c r="RI3635" s="1"/>
      <c r="RJ3635" s="1"/>
      <c r="RK3635" s="1"/>
      <c r="RL3635" s="1"/>
      <c r="RM3635" s="1"/>
      <c r="RN3635" s="1"/>
      <c r="RO3635" s="1"/>
      <c r="RP3635" s="1"/>
      <c r="RQ3635" s="1"/>
      <c r="RR3635" s="1"/>
      <c r="RS3635" s="1"/>
      <c r="RT3635" s="1"/>
      <c r="RU3635" s="1"/>
      <c r="RV3635" s="1"/>
      <c r="RW3635" s="1"/>
      <c r="RX3635" s="1"/>
      <c r="RY3635" s="1"/>
      <c r="RZ3635" s="1"/>
      <c r="SA3635" s="1"/>
      <c r="SB3635" s="1"/>
      <c r="SC3635" s="1"/>
      <c r="SD3635" s="1"/>
      <c r="SE3635" s="1"/>
      <c r="SF3635" s="1"/>
      <c r="SG3635" s="1"/>
      <c r="SH3635" s="1"/>
      <c r="SI3635" s="1"/>
      <c r="SJ3635" s="1"/>
      <c r="SK3635" s="1"/>
      <c r="SL3635" s="1"/>
      <c r="SM3635" s="1"/>
      <c r="SN3635" s="1"/>
      <c r="SO3635" s="1"/>
      <c r="SP3635" s="1"/>
      <c r="SQ3635" s="1"/>
      <c r="SR3635" s="1"/>
      <c r="SS3635" s="1"/>
      <c r="ST3635" s="1"/>
      <c r="SU3635" s="1"/>
      <c r="SV3635" s="1"/>
      <c r="SW3635" s="1"/>
      <c r="SX3635" s="1"/>
      <c r="SY3635" s="1"/>
      <c r="SZ3635" s="1"/>
      <c r="TA3635" s="1"/>
      <c r="TB3635" s="1"/>
      <c r="TC3635" s="1"/>
      <c r="TD3635" s="1"/>
      <c r="TE3635" s="1"/>
      <c r="TF3635" s="1"/>
      <c r="TG3635" s="1"/>
      <c r="TH3635" s="1"/>
      <c r="TI3635" s="1"/>
      <c r="TJ3635" s="1"/>
      <c r="TK3635" s="1"/>
      <c r="TL3635" s="1"/>
      <c r="TM3635" s="1"/>
      <c r="TN3635" s="1"/>
      <c r="TO3635" s="1"/>
      <c r="TP3635" s="1"/>
      <c r="TQ3635" s="1"/>
      <c r="TR3635" s="1"/>
      <c r="TS3635" s="1"/>
      <c r="TT3635" s="1"/>
      <c r="TU3635" s="1"/>
      <c r="TV3635" s="1"/>
      <c r="TW3635" s="1"/>
      <c r="TX3635" s="1"/>
      <c r="TY3635" s="1"/>
      <c r="TZ3635" s="1"/>
      <c r="UA3635" s="1"/>
      <c r="UB3635" s="1"/>
      <c r="UC3635" s="1"/>
      <c r="UD3635" s="1"/>
      <c r="UE3635" s="1"/>
      <c r="UF3635" s="1"/>
      <c r="UG3635" s="1"/>
      <c r="UH3635" s="1"/>
      <c r="UI3635" s="1"/>
      <c r="UJ3635" s="1"/>
      <c r="UK3635" s="1"/>
      <c r="UL3635" s="1"/>
      <c r="UM3635" s="1"/>
      <c r="UN3635" s="1"/>
      <c r="UO3635" s="1"/>
      <c r="UP3635" s="1"/>
      <c r="UQ3635" s="1"/>
      <c r="UR3635" s="1"/>
      <c r="US3635" s="1"/>
      <c r="UT3635" s="1"/>
      <c r="UU3635" s="1"/>
      <c r="UV3635" s="1"/>
      <c r="UW3635" s="1"/>
      <c r="UX3635" s="1"/>
      <c r="UY3635" s="1"/>
      <c r="UZ3635" s="1"/>
      <c r="VA3635" s="1"/>
      <c r="VB3635" s="1"/>
      <c r="VC3635" s="1"/>
      <c r="VD3635" s="1"/>
      <c r="VE3635" s="1"/>
      <c r="VF3635" s="1"/>
      <c r="VG3635" s="1"/>
      <c r="VH3635" s="1"/>
      <c r="VI3635" s="1"/>
      <c r="VJ3635" s="1"/>
      <c r="VK3635" s="1"/>
      <c r="VL3635" s="1"/>
      <c r="VM3635" s="1"/>
      <c r="VN3635" s="1"/>
      <c r="VO3635" s="1"/>
      <c r="VP3635" s="1"/>
      <c r="VQ3635" s="1"/>
      <c r="VR3635" s="1"/>
      <c r="VS3635" s="1"/>
      <c r="VT3635" s="1"/>
      <c r="VU3635" s="1"/>
      <c r="VV3635" s="1"/>
      <c r="VW3635" s="1"/>
      <c r="VX3635" s="1"/>
      <c r="VY3635" s="1"/>
      <c r="VZ3635" s="1"/>
      <c r="WA3635" s="1"/>
      <c r="WB3635" s="1"/>
      <c r="WC3635" s="1"/>
      <c r="WD3635" s="1"/>
      <c r="WE3635" s="1"/>
      <c r="WF3635" s="1"/>
      <c r="WG3635" s="1"/>
      <c r="WH3635" s="1"/>
      <c r="WI3635" s="1"/>
      <c r="WJ3635" s="1"/>
      <c r="WK3635" s="1"/>
      <c r="WL3635" s="1"/>
      <c r="WM3635" s="1"/>
      <c r="WN3635" s="1"/>
      <c r="WO3635" s="1"/>
      <c r="WP3635" s="1"/>
      <c r="WQ3635" s="1"/>
      <c r="WR3635" s="1"/>
      <c r="WS3635" s="1"/>
      <c r="WT3635" s="1"/>
      <c r="WU3635" s="1"/>
      <c r="WV3635" s="1"/>
      <c r="WW3635" s="1"/>
      <c r="WX3635" s="1"/>
      <c r="WY3635" s="1"/>
      <c r="WZ3635" s="1"/>
      <c r="XA3635" s="1"/>
      <c r="XB3635" s="1"/>
      <c r="XC3635" s="1"/>
      <c r="XD3635" s="1"/>
      <c r="XE3635" s="1"/>
      <c r="XF3635" s="1"/>
      <c r="XG3635" s="1"/>
      <c r="XH3635" s="1"/>
      <c r="XI3635" s="1"/>
      <c r="XJ3635" s="1"/>
      <c r="XK3635" s="1"/>
      <c r="XL3635" s="1"/>
      <c r="XM3635" s="1"/>
      <c r="XN3635" s="1"/>
      <c r="XO3635" s="1"/>
      <c r="XP3635" s="1"/>
      <c r="XQ3635" s="1"/>
      <c r="XR3635" s="1"/>
      <c r="XS3635" s="1"/>
      <c r="XT3635" s="1"/>
      <c r="XU3635" s="1"/>
      <c r="XV3635" s="1"/>
      <c r="XW3635" s="1"/>
      <c r="XX3635" s="1"/>
      <c r="XY3635" s="1"/>
      <c r="XZ3635" s="1"/>
      <c r="YA3635" s="1"/>
      <c r="YB3635" s="1"/>
      <c r="YC3635" s="1"/>
      <c r="YD3635" s="1"/>
      <c r="YE3635" s="1"/>
      <c r="YF3635" s="1"/>
      <c r="YG3635" s="1"/>
      <c r="YH3635" s="1"/>
      <c r="YI3635" s="1"/>
      <c r="YJ3635" s="1"/>
      <c r="YK3635" s="1"/>
      <c r="YL3635" s="1"/>
      <c r="YM3635" s="1"/>
      <c r="YN3635" s="1"/>
      <c r="YO3635" s="1"/>
      <c r="YP3635" s="1"/>
      <c r="YQ3635" s="1"/>
      <c r="YR3635" s="1"/>
      <c r="YS3635" s="1"/>
      <c r="YT3635" s="1"/>
      <c r="YU3635" s="1"/>
      <c r="YV3635" s="1"/>
      <c r="YW3635" s="1"/>
      <c r="YX3635" s="1"/>
      <c r="YY3635" s="1"/>
      <c r="YZ3635" s="1"/>
      <c r="ZA3635" s="1"/>
      <c r="ZB3635" s="1"/>
      <c r="ZC3635" s="1"/>
      <c r="ZD3635" s="1"/>
      <c r="ZE3635" s="1"/>
      <c r="ZF3635" s="1"/>
      <c r="ZG3635" s="1"/>
      <c r="ZH3635" s="1"/>
      <c r="ZI3635" s="1"/>
      <c r="ZJ3635" s="1"/>
      <c r="ZK3635" s="1"/>
      <c r="ZL3635" s="1"/>
      <c r="ZM3635" s="1"/>
      <c r="ZN3635" s="1"/>
      <c r="ZO3635" s="1"/>
      <c r="ZP3635" s="1"/>
      <c r="ZQ3635" s="1"/>
      <c r="ZR3635" s="1"/>
      <c r="ZS3635" s="1"/>
      <c r="ZT3635" s="1"/>
      <c r="ZU3635" s="1"/>
      <c r="ZV3635" s="1"/>
      <c r="ZW3635" s="1"/>
      <c r="ZX3635" s="1"/>
      <c r="ZY3635" s="1"/>
      <c r="ZZ3635" s="1"/>
      <c r="AAA3635" s="1"/>
      <c r="AAB3635" s="1"/>
      <c r="AAC3635" s="1"/>
      <c r="AAD3635" s="1"/>
      <c r="AAE3635" s="1"/>
      <c r="AAF3635" s="1"/>
      <c r="AAG3635" s="1"/>
      <c r="AAH3635" s="1"/>
      <c r="AAI3635" s="1"/>
      <c r="AAJ3635" s="1"/>
      <c r="AAK3635" s="1"/>
      <c r="AAL3635" s="1"/>
      <c r="AAM3635" s="1"/>
      <c r="AAN3635" s="1"/>
      <c r="AAO3635" s="1"/>
      <c r="AAP3635" s="1"/>
      <c r="AAQ3635" s="1"/>
      <c r="AAR3635" s="1"/>
      <c r="AAS3635" s="1"/>
      <c r="AAT3635" s="1"/>
      <c r="AAU3635" s="1"/>
      <c r="AAV3635" s="1"/>
      <c r="AAW3635" s="1"/>
      <c r="AAX3635" s="1"/>
      <c r="AAY3635" s="1"/>
      <c r="AAZ3635" s="1"/>
      <c r="ABA3635" s="1"/>
      <c r="ABB3635" s="1"/>
      <c r="ABC3635" s="1"/>
      <c r="ABD3635" s="1"/>
      <c r="ABE3635" s="1"/>
      <c r="ABF3635" s="1"/>
      <c r="ABG3635" s="1"/>
      <c r="ABH3635" s="1"/>
      <c r="ABI3635" s="1"/>
      <c r="ABJ3635" s="1"/>
      <c r="ABK3635" s="1"/>
      <c r="ABL3635" s="1"/>
      <c r="ABM3635" s="1"/>
      <c r="ABN3635" s="1"/>
      <c r="ABO3635" s="1"/>
      <c r="ABP3635" s="1"/>
      <c r="ABQ3635" s="1"/>
      <c r="ABR3635" s="1"/>
      <c r="ABS3635" s="1"/>
      <c r="ABT3635" s="1"/>
      <c r="ABU3635" s="1"/>
      <c r="ABV3635" s="1"/>
      <c r="ABW3635" s="1"/>
      <c r="ABX3635" s="1"/>
      <c r="ABY3635" s="1"/>
      <c r="ABZ3635" s="1"/>
      <c r="ACA3635" s="1"/>
      <c r="ACB3635" s="1"/>
      <c r="ACC3635" s="1"/>
      <c r="ACD3635" s="1"/>
      <c r="ACE3635" s="1"/>
      <c r="ACF3635" s="1"/>
      <c r="ACG3635" s="1"/>
      <c r="ACH3635" s="1"/>
      <c r="ACI3635" s="1"/>
      <c r="ACJ3635" s="1"/>
      <c r="ACK3635" s="1"/>
      <c r="ACL3635" s="1"/>
      <c r="ACM3635" s="1"/>
      <c r="ACN3635" s="1"/>
      <c r="ACO3635" s="1"/>
      <c r="ACP3635" s="1"/>
      <c r="ACQ3635" s="1"/>
      <c r="ACR3635" s="1"/>
      <c r="ACS3635" s="1"/>
      <c r="ACT3635" s="1"/>
      <c r="ACU3635" s="1"/>
      <c r="ACV3635" s="1"/>
      <c r="ACW3635" s="1"/>
      <c r="ACX3635" s="1"/>
      <c r="ACY3635" s="1"/>
      <c r="ACZ3635" s="1"/>
      <c r="ADA3635" s="1"/>
      <c r="ADB3635" s="1"/>
      <c r="ADC3635" s="1"/>
      <c r="ADD3635" s="1"/>
      <c r="ADE3635" s="1"/>
      <c r="ADF3635" s="1"/>
      <c r="ADG3635" s="1"/>
      <c r="ADH3635" s="1"/>
      <c r="ADI3635" s="1"/>
      <c r="ADJ3635" s="1"/>
      <c r="ADK3635" s="1"/>
      <c r="ADL3635" s="1"/>
      <c r="ADM3635" s="1"/>
      <c r="ADN3635" s="1"/>
      <c r="ADO3635" s="1"/>
      <c r="ADP3635" s="1"/>
      <c r="ADQ3635" s="1"/>
      <c r="ADR3635" s="1"/>
      <c r="ADS3635" s="1"/>
      <c r="ADT3635" s="1"/>
      <c r="ADU3635" s="1"/>
      <c r="ADV3635" s="1"/>
      <c r="ADW3635" s="1"/>
      <c r="ADX3635" s="1"/>
      <c r="ADY3635" s="1"/>
      <c r="ADZ3635" s="1"/>
      <c r="AEA3635" s="1"/>
      <c r="AEB3635" s="1"/>
      <c r="AEC3635" s="1"/>
      <c r="AED3635" s="1"/>
      <c r="AEE3635" s="1"/>
      <c r="AEF3635" s="1"/>
      <c r="AEG3635" s="1"/>
      <c r="AEH3635" s="1"/>
      <c r="AEI3635" s="1"/>
      <c r="AEJ3635" s="1"/>
      <c r="AEK3635" s="1"/>
      <c r="AEL3635" s="1"/>
      <c r="AEM3635" s="1"/>
      <c r="AEN3635" s="1"/>
      <c r="AEO3635" s="1"/>
      <c r="AEP3635" s="1"/>
      <c r="AEQ3635" s="1"/>
      <c r="AER3635" s="1"/>
      <c r="AES3635" s="1"/>
      <c r="AET3635" s="1"/>
      <c r="AEU3635" s="1"/>
      <c r="AEV3635" s="1"/>
      <c r="AEW3635" s="1"/>
      <c r="AEX3635" s="1"/>
      <c r="AEY3635" s="1"/>
      <c r="AEZ3635" s="1"/>
      <c r="AFA3635" s="1"/>
      <c r="AFB3635" s="1"/>
      <c r="AFC3635" s="1"/>
      <c r="AFD3635" s="1"/>
      <c r="AFE3635" s="1"/>
      <c r="AFF3635" s="1"/>
      <c r="AFG3635" s="1"/>
      <c r="AFH3635" s="1"/>
      <c r="AFI3635" s="1"/>
      <c r="AFJ3635" s="1"/>
      <c r="AFK3635" s="1"/>
      <c r="AFL3635" s="1"/>
      <c r="AFM3635" s="1"/>
      <c r="AFN3635" s="1"/>
      <c r="AFO3635" s="1"/>
      <c r="AFP3635" s="1"/>
      <c r="AFQ3635" s="1"/>
      <c r="AFR3635" s="1"/>
      <c r="AFS3635" s="1"/>
      <c r="AFT3635" s="1"/>
      <c r="AFU3635" s="1"/>
      <c r="AFV3635" s="1"/>
      <c r="AFW3635" s="1"/>
      <c r="AFX3635" s="1"/>
      <c r="AFY3635" s="1"/>
      <c r="AFZ3635" s="1"/>
      <c r="AGA3635" s="1"/>
      <c r="AGB3635" s="1"/>
      <c r="AGC3635" s="1"/>
      <c r="AGD3635" s="1"/>
      <c r="AGE3635" s="1"/>
      <c r="AGF3635" s="1"/>
      <c r="AGG3635" s="1"/>
      <c r="AGH3635" s="1"/>
      <c r="AGI3635" s="1"/>
      <c r="AGJ3635" s="1"/>
      <c r="AGK3635" s="1"/>
      <c r="AGL3635" s="1"/>
      <c r="AGM3635" s="1"/>
      <c r="AGN3635" s="1"/>
      <c r="AGO3635" s="1"/>
      <c r="AGP3635" s="1"/>
      <c r="AGQ3635" s="1"/>
      <c r="AGR3635" s="1"/>
      <c r="AGS3635" s="1"/>
      <c r="AGT3635" s="1"/>
      <c r="AGU3635" s="1"/>
      <c r="AGV3635" s="1"/>
      <c r="AGW3635" s="1"/>
      <c r="AGX3635" s="1"/>
      <c r="AGY3635" s="1"/>
      <c r="AGZ3635" s="1"/>
      <c r="AHA3635" s="1"/>
      <c r="AHB3635" s="1"/>
      <c r="AHC3635" s="1"/>
      <c r="AHD3635" s="1"/>
      <c r="AHE3635" s="1"/>
      <c r="AHF3635" s="1"/>
      <c r="AHG3635" s="1"/>
      <c r="AHH3635" s="1"/>
      <c r="AHI3635" s="1"/>
      <c r="AHJ3635" s="1"/>
      <c r="AHK3635" s="1"/>
      <c r="AHL3635" s="1"/>
      <c r="AHM3635" s="1"/>
      <c r="AHN3635" s="1"/>
      <c r="AHO3635" s="1"/>
      <c r="AHP3635" s="1"/>
      <c r="AHQ3635" s="1"/>
      <c r="AHR3635" s="1"/>
      <c r="AHS3635" s="1"/>
      <c r="AHT3635" s="1"/>
      <c r="AHU3635" s="1"/>
      <c r="AHV3635" s="1"/>
      <c r="AHW3635" s="1"/>
      <c r="AHX3635" s="1"/>
      <c r="AHY3635" s="1"/>
      <c r="AHZ3635" s="1"/>
      <c r="AIA3635" s="1"/>
      <c r="AIB3635" s="1"/>
      <c r="AIC3635" s="1"/>
      <c r="AID3635" s="1"/>
      <c r="AIE3635" s="1"/>
      <c r="AIF3635" s="1"/>
      <c r="AIG3635" s="1"/>
      <c r="AIH3635" s="1"/>
      <c r="AII3635" s="1"/>
      <c r="AIJ3635" s="1"/>
      <c r="AIK3635" s="1"/>
      <c r="AIL3635" s="1"/>
      <c r="AIM3635" s="1"/>
      <c r="AIN3635" s="1"/>
      <c r="AIO3635" s="1"/>
      <c r="AIP3635" s="1"/>
      <c r="AIQ3635" s="1"/>
      <c r="AIR3635" s="1"/>
      <c r="AIS3635" s="1"/>
      <c r="AIT3635" s="1"/>
      <c r="AIU3635" s="1"/>
      <c r="AIV3635" s="1"/>
      <c r="AIW3635" s="1"/>
      <c r="AIX3635" s="1"/>
      <c r="AIY3635" s="1"/>
      <c r="AIZ3635" s="1"/>
      <c r="AJA3635" s="1"/>
      <c r="AJB3635" s="1"/>
      <c r="AJC3635" s="1"/>
      <c r="AJD3635" s="1"/>
      <c r="AJE3635" s="1"/>
      <c r="AJF3635" s="1"/>
      <c r="AJG3635" s="1"/>
      <c r="AJH3635" s="1"/>
      <c r="AJI3635" s="1"/>
      <c r="AJJ3635" s="1"/>
      <c r="AJK3635" s="1"/>
      <c r="AJL3635" s="1"/>
      <c r="AJM3635" s="1"/>
      <c r="AJN3635" s="1"/>
      <c r="AJO3635" s="1"/>
      <c r="AJP3635" s="1"/>
      <c r="AJQ3635" s="1"/>
      <c r="AJR3635" s="1"/>
      <c r="AJS3635" s="1"/>
      <c r="AJT3635" s="1"/>
      <c r="AJU3635" s="1"/>
      <c r="AJV3635" s="1"/>
      <c r="AJW3635" s="1"/>
      <c r="AJX3635" s="1"/>
      <c r="AJY3635" s="1"/>
      <c r="AJZ3635" s="1"/>
      <c r="AKA3635" s="1"/>
      <c r="AKB3635" s="1"/>
      <c r="AKC3635" s="1"/>
      <c r="AKD3635" s="1"/>
      <c r="AKE3635" s="1"/>
      <c r="AKF3635" s="1"/>
      <c r="AKG3635" s="1"/>
      <c r="AKH3635" s="1"/>
      <c r="AKI3635" s="1"/>
      <c r="AKJ3635" s="1"/>
      <c r="AKK3635" s="1"/>
      <c r="AKL3635" s="1"/>
      <c r="AKM3635" s="1"/>
      <c r="AKN3635" s="1"/>
      <c r="AKO3635" s="1"/>
      <c r="AKP3635" s="1"/>
      <c r="AKQ3635" s="1"/>
      <c r="AKR3635" s="1"/>
      <c r="AKS3635" s="1"/>
      <c r="AKT3635" s="1"/>
      <c r="AKU3635" s="1"/>
      <c r="AKV3635" s="1"/>
      <c r="AKW3635" s="1"/>
      <c r="AKX3635" s="1"/>
      <c r="AKY3635" s="1"/>
      <c r="AKZ3635" s="1"/>
      <c r="ALA3635" s="1"/>
      <c r="ALB3635" s="1"/>
      <c r="ALC3635" s="1"/>
      <c r="ALD3635" s="1"/>
      <c r="ALE3635" s="1"/>
      <c r="ALF3635" s="1"/>
      <c r="ALG3635" s="1"/>
      <c r="ALH3635" s="1"/>
      <c r="ALI3635" s="1"/>
      <c r="ALJ3635" s="1"/>
      <c r="ALK3635" s="1"/>
      <c r="ALL3635" s="1"/>
      <c r="ALM3635" s="1"/>
      <c r="ALN3635" s="1"/>
      <c r="ALO3635" s="1"/>
      <c r="ALP3635" s="1"/>
      <c r="ALQ3635" s="1"/>
      <c r="ALR3635" s="1"/>
      <c r="ALS3635" s="1"/>
      <c r="ALT3635" s="1"/>
      <c r="ALU3635" s="1"/>
      <c r="ALV3635" s="1"/>
      <c r="ALW3635" s="1"/>
      <c r="ALX3635" s="1"/>
      <c r="ALY3635" s="1"/>
      <c r="ALZ3635" s="1"/>
      <c r="AMA3635" s="1"/>
      <c r="AMB3635" s="1"/>
      <c r="AMC3635" s="1"/>
      <c r="AMD3635" s="1"/>
      <c r="AME3635" s="1"/>
      <c r="AMF3635" s="1"/>
      <c r="AMG3635" s="1"/>
      <c r="AMH3635" s="1"/>
      <c r="AMI3635" s="1"/>
      <c r="AMJ3635" s="1"/>
      <c r="AMK3635" s="1"/>
      <c r="AML3635" s="1"/>
      <c r="AMM3635" s="1"/>
      <c r="AMN3635" s="1"/>
      <c r="AMO3635" s="1"/>
      <c r="AMP3635" s="1"/>
      <c r="AMQ3635" s="1"/>
      <c r="AMR3635" s="1"/>
      <c r="AMS3635" s="1"/>
      <c r="AMT3635" s="1"/>
      <c r="AMU3635" s="1"/>
      <c r="AMV3635" s="1"/>
      <c r="AMW3635" s="1"/>
      <c r="AMX3635" s="1"/>
      <c r="AMY3635" s="1"/>
      <c r="AMZ3635" s="1"/>
      <c r="ANA3635" s="1"/>
      <c r="ANB3635" s="1"/>
      <c r="ANC3635" s="1"/>
      <c r="AND3635" s="1"/>
      <c r="ANE3635" s="1"/>
      <c r="ANF3635" s="1"/>
      <c r="ANG3635" s="1"/>
      <c r="ANH3635" s="1"/>
      <c r="ANI3635" s="1"/>
      <c r="ANJ3635" s="1"/>
      <c r="ANK3635" s="1"/>
      <c r="ANL3635" s="1"/>
      <c r="ANM3635" s="1"/>
      <c r="ANN3635" s="1"/>
      <c r="ANO3635" s="1"/>
      <c r="ANP3635" s="1"/>
      <c r="ANQ3635" s="1"/>
      <c r="ANR3635" s="1"/>
      <c r="ANS3635" s="1"/>
      <c r="ANT3635" s="1"/>
      <c r="ANU3635" s="1"/>
      <c r="ANV3635" s="1"/>
      <c r="ANW3635" s="1"/>
      <c r="ANX3635" s="1"/>
      <c r="ANY3635" s="1"/>
      <c r="ANZ3635" s="1"/>
      <c r="AOA3635" s="1"/>
      <c r="AOB3635" s="1"/>
      <c r="AOC3635" s="1"/>
      <c r="AOD3635" s="1"/>
      <c r="AOE3635" s="1"/>
      <c r="AOF3635" s="1"/>
      <c r="AOG3635" s="1"/>
      <c r="AOH3635" s="1"/>
      <c r="AOI3635" s="1"/>
      <c r="AOJ3635" s="1"/>
      <c r="AOK3635" s="1"/>
      <c r="AOL3635" s="1"/>
      <c r="AOM3635" s="1"/>
      <c r="AON3635" s="1"/>
      <c r="AOO3635" s="1"/>
      <c r="AOP3635" s="1"/>
      <c r="AOQ3635" s="1"/>
      <c r="AOR3635" s="1"/>
      <c r="AOS3635" s="1"/>
      <c r="AOT3635" s="1"/>
      <c r="AOU3635" s="1"/>
      <c r="AOV3635" s="1"/>
      <c r="AOW3635" s="1"/>
      <c r="AOX3635" s="1"/>
      <c r="AOY3635" s="1"/>
      <c r="AOZ3635" s="1"/>
      <c r="APA3635" s="1"/>
      <c r="APB3635" s="1"/>
      <c r="APC3635" s="1"/>
      <c r="APD3635" s="1"/>
      <c r="APE3635" s="1"/>
      <c r="APF3635" s="1"/>
      <c r="APG3635" s="1"/>
      <c r="APH3635" s="1"/>
      <c r="API3635" s="1"/>
      <c r="APJ3635" s="1"/>
      <c r="APK3635" s="1"/>
      <c r="APL3635" s="1"/>
      <c r="APM3635" s="1"/>
      <c r="APN3635" s="1"/>
      <c r="APO3635" s="1"/>
      <c r="APP3635" s="1"/>
      <c r="APQ3635" s="1"/>
      <c r="APR3635" s="1"/>
      <c r="APS3635" s="1"/>
      <c r="APT3635" s="1"/>
      <c r="APU3635" s="1"/>
      <c r="APV3635" s="1"/>
      <c r="APW3635" s="1"/>
      <c r="APX3635" s="1"/>
      <c r="APY3635" s="1"/>
      <c r="APZ3635" s="1"/>
      <c r="AQA3635" s="1"/>
      <c r="AQB3635" s="1"/>
      <c r="AQC3635" s="1"/>
      <c r="AQD3635" s="1"/>
      <c r="AQE3635" s="1"/>
      <c r="AQF3635" s="1"/>
      <c r="AQG3635" s="1"/>
      <c r="AQH3635" s="1"/>
      <c r="AQI3635" s="1"/>
      <c r="AQJ3635" s="1"/>
      <c r="AQK3635" s="1"/>
      <c r="AQL3635" s="1"/>
      <c r="AQM3635" s="1"/>
      <c r="AQN3635" s="1"/>
      <c r="AQO3635" s="1"/>
      <c r="AQP3635" s="1"/>
      <c r="AQQ3635" s="1"/>
      <c r="AQR3635" s="1"/>
      <c r="AQS3635" s="1"/>
      <c r="AQT3635" s="1"/>
      <c r="AQU3635" s="1"/>
      <c r="AQV3635" s="1"/>
      <c r="AQW3635" s="1"/>
      <c r="AQX3635" s="1"/>
      <c r="AQY3635" s="1"/>
      <c r="AQZ3635" s="1"/>
      <c r="ARA3635" s="1"/>
      <c r="ARB3635" s="1"/>
      <c r="ARC3635" s="1"/>
      <c r="ARD3635" s="1"/>
      <c r="ARE3635" s="1"/>
      <c r="ARF3635" s="1"/>
      <c r="ARG3635" s="1"/>
      <c r="ARH3635" s="1"/>
      <c r="ARI3635" s="1"/>
      <c r="ARJ3635" s="1"/>
      <c r="ARK3635" s="1"/>
      <c r="ARL3635" s="1"/>
      <c r="ARM3635" s="1"/>
      <c r="ARN3635" s="1"/>
      <c r="ARO3635" s="1"/>
      <c r="ARP3635" s="1"/>
      <c r="ARQ3635" s="1"/>
      <c r="ARR3635" s="1"/>
      <c r="ARS3635" s="1"/>
      <c r="ART3635" s="1"/>
      <c r="ARU3635" s="1"/>
      <c r="ARV3635" s="1"/>
      <c r="ARW3635" s="1"/>
      <c r="ARX3635" s="1"/>
      <c r="ARY3635" s="1"/>
      <c r="ARZ3635" s="1"/>
      <c r="ASA3635" s="1"/>
      <c r="ASB3635" s="1"/>
      <c r="ASC3635" s="1"/>
      <c r="ASD3635" s="1"/>
      <c r="ASE3635" s="1"/>
      <c r="ASF3635" s="1"/>
      <c r="ASG3635" s="1"/>
      <c r="ASH3635" s="1"/>
      <c r="ASI3635" s="1"/>
      <c r="ASJ3635" s="1"/>
      <c r="ASK3635" s="1"/>
      <c r="ASL3635" s="1"/>
      <c r="ASM3635" s="1"/>
      <c r="ASN3635" s="1"/>
      <c r="ASO3635" s="1"/>
      <c r="ASP3635" s="1"/>
      <c r="ASQ3635" s="1"/>
      <c r="ASR3635" s="1"/>
      <c r="ASS3635" s="1"/>
      <c r="AST3635" s="1"/>
      <c r="ASU3635" s="1"/>
      <c r="ASV3635" s="1"/>
      <c r="ASW3635" s="1"/>
      <c r="ASX3635" s="1"/>
      <c r="ASY3635" s="1"/>
      <c r="ASZ3635" s="1"/>
      <c r="ATA3635" s="1"/>
      <c r="ATB3635" s="1"/>
      <c r="ATC3635" s="1"/>
      <c r="ATD3635" s="1"/>
      <c r="ATE3635" s="1"/>
      <c r="ATF3635" s="1"/>
      <c r="ATG3635" s="1"/>
      <c r="ATH3635" s="1"/>
      <c r="ATI3635" s="1"/>
      <c r="ATJ3635" s="1"/>
      <c r="ATK3635" s="1"/>
      <c r="ATL3635" s="1"/>
      <c r="ATM3635" s="1"/>
      <c r="ATN3635" s="1"/>
      <c r="ATO3635" s="1"/>
      <c r="ATP3635" s="1"/>
      <c r="ATQ3635" s="1"/>
      <c r="ATR3635" s="1"/>
      <c r="ATS3635" s="1"/>
      <c r="ATT3635" s="1"/>
      <c r="ATU3635" s="1"/>
      <c r="ATV3635" s="1"/>
      <c r="ATW3635" s="1"/>
      <c r="ATX3635" s="1"/>
      <c r="ATY3635" s="1"/>
      <c r="ATZ3635" s="1"/>
      <c r="AUA3635" s="1"/>
      <c r="AUB3635" s="1"/>
      <c r="AUC3635" s="1"/>
      <c r="AUD3635" s="1"/>
      <c r="AUE3635" s="1"/>
      <c r="AUF3635" s="1"/>
      <c r="AUG3635" s="1"/>
      <c r="AUH3635" s="1"/>
      <c r="AUI3635" s="1"/>
      <c r="AUJ3635" s="1"/>
      <c r="AUK3635" s="1"/>
      <c r="AUL3635" s="1"/>
      <c r="AUM3635" s="1"/>
      <c r="AUN3635" s="1"/>
      <c r="AUO3635" s="1"/>
      <c r="AUP3635" s="1"/>
      <c r="AUQ3635" s="1"/>
      <c r="AUR3635" s="1"/>
      <c r="AUS3635" s="1"/>
      <c r="AUT3635" s="1"/>
      <c r="AUU3635" s="1"/>
      <c r="AUV3635" s="1"/>
      <c r="AUW3635" s="1"/>
      <c r="AUX3635" s="1"/>
      <c r="AUY3635" s="1"/>
      <c r="AUZ3635" s="1"/>
      <c r="AVA3635" s="1"/>
      <c r="AVB3635" s="1"/>
      <c r="AVC3635" s="1"/>
      <c r="AVD3635" s="1"/>
      <c r="AVE3635" s="1"/>
      <c r="AVF3635" s="1"/>
      <c r="AVG3635" s="1"/>
      <c r="AVH3635" s="1"/>
      <c r="AVI3635" s="1"/>
      <c r="AVJ3635" s="1"/>
      <c r="AVK3635" s="1"/>
      <c r="AVL3635" s="1"/>
      <c r="AVM3635" s="1"/>
      <c r="AVN3635" s="1"/>
      <c r="AVO3635" s="1"/>
      <c r="AVP3635" s="1"/>
      <c r="AVQ3635" s="1"/>
      <c r="AVR3635" s="1"/>
      <c r="AVS3635" s="1"/>
      <c r="AVT3635" s="1"/>
      <c r="AVU3635" s="1"/>
      <c r="AVV3635" s="1"/>
      <c r="AVW3635" s="1"/>
      <c r="AVX3635" s="1"/>
      <c r="AVY3635" s="1"/>
      <c r="AVZ3635" s="1"/>
      <c r="AWA3635" s="1"/>
      <c r="AWB3635" s="1"/>
      <c r="AWC3635" s="1"/>
      <c r="AWD3635" s="1"/>
      <c r="AWE3635" s="1"/>
      <c r="AWF3635" s="1"/>
      <c r="AWG3635" s="1"/>
      <c r="AWH3635" s="1"/>
      <c r="AWI3635" s="1"/>
      <c r="AWJ3635" s="1"/>
      <c r="AWK3635" s="1"/>
      <c r="AWL3635" s="1"/>
      <c r="AWM3635" s="1"/>
      <c r="AWN3635" s="1"/>
      <c r="AWO3635" s="1"/>
      <c r="AWP3635" s="1"/>
      <c r="AWQ3635" s="1"/>
      <c r="AWR3635" s="1"/>
      <c r="AWS3635" s="1"/>
      <c r="AWT3635" s="1"/>
      <c r="AWU3635" s="1"/>
      <c r="AWV3635" s="1"/>
      <c r="AWW3635" s="1"/>
      <c r="AWX3635" s="1"/>
      <c r="AWY3635" s="1"/>
      <c r="AWZ3635" s="1"/>
      <c r="AXA3635" s="1"/>
      <c r="AXB3635" s="1"/>
      <c r="AXC3635" s="1"/>
      <c r="AXD3635" s="1"/>
      <c r="AXE3635" s="1"/>
      <c r="AXF3635" s="1"/>
      <c r="AXG3635" s="1"/>
      <c r="AXH3635" s="1"/>
      <c r="AXI3635" s="1"/>
      <c r="AXJ3635" s="1"/>
      <c r="AXK3635" s="1"/>
      <c r="AXL3635" s="1"/>
      <c r="AXM3635" s="1"/>
      <c r="AXN3635" s="1"/>
      <c r="AXO3635" s="1"/>
      <c r="AXP3635" s="1"/>
      <c r="AXQ3635" s="1"/>
      <c r="AXR3635" s="1"/>
      <c r="AXS3635" s="1"/>
      <c r="AXT3635" s="1"/>
      <c r="AXU3635" s="1"/>
      <c r="AXV3635" s="1"/>
      <c r="AXW3635" s="1"/>
      <c r="AXX3635" s="1"/>
      <c r="AXY3635" s="1"/>
      <c r="AXZ3635" s="1"/>
      <c r="AYA3635" s="1"/>
      <c r="AYB3635" s="1"/>
      <c r="AYC3635" s="1"/>
      <c r="AYD3635" s="1"/>
      <c r="AYE3635" s="1"/>
      <c r="AYF3635" s="1"/>
      <c r="AYG3635" s="1"/>
      <c r="AYH3635" s="1"/>
      <c r="AYI3635" s="1"/>
      <c r="AYJ3635" s="1"/>
      <c r="AYK3635" s="1"/>
      <c r="AYL3635" s="1"/>
      <c r="AYM3635" s="1"/>
      <c r="AYN3635" s="1"/>
      <c r="AYO3635" s="1"/>
      <c r="AYP3635" s="1"/>
      <c r="AYQ3635" s="1"/>
      <c r="AYR3635" s="1"/>
      <c r="AYS3635" s="1"/>
      <c r="AYT3635" s="1"/>
      <c r="AYU3635" s="1"/>
      <c r="AYV3635" s="1"/>
      <c r="AYW3635" s="1"/>
      <c r="AYX3635" s="1"/>
      <c r="AYY3635" s="1"/>
      <c r="AYZ3635" s="1"/>
      <c r="AZA3635" s="1"/>
      <c r="AZB3635" s="1"/>
      <c r="AZC3635" s="1"/>
      <c r="AZD3635" s="1"/>
      <c r="AZE3635" s="1"/>
      <c r="AZF3635" s="1"/>
      <c r="AZG3635" s="1"/>
      <c r="AZH3635" s="1"/>
      <c r="AZI3635" s="1"/>
      <c r="AZJ3635" s="1"/>
      <c r="AZK3635" s="1"/>
      <c r="AZL3635" s="1"/>
      <c r="AZM3635" s="1"/>
      <c r="AZN3635" s="1"/>
      <c r="AZO3635" s="1"/>
      <c r="AZP3635" s="1"/>
      <c r="AZQ3635" s="1"/>
      <c r="AZR3635" s="1"/>
      <c r="AZS3635" s="1"/>
      <c r="AZT3635" s="1"/>
      <c r="AZU3635" s="1"/>
      <c r="AZV3635" s="1"/>
      <c r="AZW3635" s="1"/>
      <c r="AZX3635" s="1"/>
      <c r="AZY3635" s="1"/>
      <c r="AZZ3635" s="1"/>
      <c r="BAA3635" s="1"/>
      <c r="BAB3635" s="1"/>
      <c r="BAC3635" s="1"/>
      <c r="BAD3635" s="1"/>
      <c r="BAE3635" s="1"/>
      <c r="BAF3635" s="1"/>
      <c r="BAG3635" s="1"/>
      <c r="BAH3635" s="1"/>
      <c r="BAI3635" s="1"/>
      <c r="BAJ3635" s="1"/>
      <c r="BAK3635" s="1"/>
      <c r="BAL3635" s="1"/>
      <c r="BAM3635" s="1"/>
      <c r="BAN3635" s="1"/>
      <c r="BAO3635" s="1"/>
      <c r="BAP3635" s="1"/>
      <c r="BAQ3635" s="1"/>
      <c r="BAR3635" s="1"/>
      <c r="BAS3635" s="1"/>
      <c r="BAT3635" s="1"/>
      <c r="BAU3635" s="1"/>
      <c r="BAV3635" s="1"/>
      <c r="BAW3635" s="1"/>
      <c r="BAX3635" s="1"/>
      <c r="BAY3635" s="1"/>
      <c r="BAZ3635" s="1"/>
      <c r="BBA3635" s="1"/>
      <c r="BBB3635" s="1"/>
      <c r="BBC3635" s="1"/>
      <c r="BBD3635" s="1"/>
      <c r="BBE3635" s="1"/>
      <c r="BBF3635" s="1"/>
      <c r="BBG3635" s="1"/>
      <c r="BBH3635" s="1"/>
      <c r="BBI3635" s="1"/>
      <c r="BBJ3635" s="1"/>
      <c r="BBK3635" s="1"/>
      <c r="BBL3635" s="1"/>
      <c r="BBM3635" s="1"/>
      <c r="BBN3635" s="1"/>
      <c r="BBO3635" s="1"/>
      <c r="BBP3635" s="1"/>
      <c r="BBQ3635" s="1"/>
      <c r="BBR3635" s="1"/>
      <c r="BBS3635" s="1"/>
      <c r="BBT3635" s="1"/>
      <c r="BBU3635" s="1"/>
      <c r="BBV3635" s="1"/>
      <c r="BBW3635" s="1"/>
      <c r="BBX3635" s="1"/>
      <c r="BBY3635" s="1"/>
      <c r="BBZ3635" s="1"/>
      <c r="BCA3635" s="1"/>
      <c r="BCB3635" s="1"/>
      <c r="BCC3635" s="1"/>
      <c r="BCD3635" s="1"/>
      <c r="BCE3635" s="1"/>
      <c r="BCF3635" s="1"/>
      <c r="BCG3635" s="1"/>
      <c r="BCH3635" s="1"/>
      <c r="BCI3635" s="1"/>
      <c r="BCJ3635" s="1"/>
      <c r="BCK3635" s="1"/>
      <c r="BCL3635" s="1"/>
      <c r="BCM3635" s="1"/>
      <c r="BCN3635" s="1"/>
      <c r="BCO3635" s="1"/>
      <c r="BCP3635" s="1"/>
      <c r="BCQ3635" s="1"/>
      <c r="BCR3635" s="1"/>
      <c r="BCS3635" s="1"/>
      <c r="BCT3635" s="1"/>
      <c r="BCU3635" s="1"/>
      <c r="BCV3635" s="1"/>
      <c r="BCW3635" s="1"/>
      <c r="BCX3635" s="1"/>
      <c r="BCY3635" s="1"/>
      <c r="BCZ3635" s="1"/>
      <c r="BDA3635" s="1"/>
      <c r="BDB3635" s="1"/>
      <c r="BDC3635" s="1"/>
      <c r="BDD3635" s="1"/>
      <c r="BDE3635" s="1"/>
      <c r="BDF3635" s="1"/>
      <c r="BDG3635" s="1"/>
      <c r="BDH3635" s="1"/>
      <c r="BDI3635" s="1"/>
      <c r="BDJ3635" s="1"/>
      <c r="BDK3635" s="1"/>
      <c r="BDL3635" s="1"/>
      <c r="BDM3635" s="1"/>
      <c r="BDN3635" s="1"/>
      <c r="BDO3635" s="1"/>
      <c r="BDP3635" s="1"/>
      <c r="BDQ3635" s="1"/>
      <c r="BDR3635" s="1"/>
      <c r="BDS3635" s="1"/>
      <c r="BDT3635" s="1"/>
      <c r="BDU3635" s="1"/>
      <c r="BDV3635" s="1"/>
      <c r="BDW3635" s="1"/>
      <c r="BDX3635" s="1"/>
      <c r="BDY3635" s="1"/>
      <c r="BDZ3635" s="1"/>
      <c r="BEA3635" s="1"/>
      <c r="BEB3635" s="1"/>
      <c r="BEC3635" s="1"/>
      <c r="BED3635" s="1"/>
      <c r="BEE3635" s="1"/>
      <c r="BEF3635" s="1"/>
      <c r="BEG3635" s="1"/>
      <c r="BEH3635" s="1"/>
      <c r="BEI3635" s="1"/>
      <c r="BEJ3635" s="1"/>
      <c r="BEK3635" s="1"/>
      <c r="BEL3635" s="1"/>
      <c r="BEM3635" s="1"/>
      <c r="BEN3635" s="1"/>
      <c r="BEO3635" s="1"/>
      <c r="BEP3635" s="1"/>
      <c r="BEQ3635" s="1"/>
      <c r="BER3635" s="1"/>
      <c r="BES3635" s="1"/>
      <c r="BET3635" s="1"/>
      <c r="BEU3635" s="1"/>
      <c r="BEV3635" s="1"/>
      <c r="BEW3635" s="1"/>
      <c r="BEX3635" s="1"/>
      <c r="BEY3635" s="1"/>
      <c r="BEZ3635" s="1"/>
      <c r="BFA3635" s="1"/>
      <c r="BFB3635" s="1"/>
      <c r="BFC3635" s="1"/>
      <c r="BFD3635" s="1"/>
      <c r="BFE3635" s="1"/>
      <c r="BFF3635" s="1"/>
      <c r="BFG3635" s="1"/>
      <c r="BFH3635" s="1"/>
      <c r="BFI3635" s="1"/>
      <c r="BFJ3635" s="1"/>
      <c r="BFK3635" s="1"/>
      <c r="BFL3635" s="1"/>
      <c r="BFM3635" s="1"/>
      <c r="BFN3635" s="1"/>
      <c r="BFO3635" s="1"/>
      <c r="BFP3635" s="1"/>
      <c r="BFQ3635" s="1"/>
      <c r="BFR3635" s="1"/>
      <c r="BFS3635" s="1"/>
      <c r="BFT3635" s="1"/>
      <c r="BFU3635" s="1"/>
      <c r="BFV3635" s="1"/>
      <c r="BFW3635" s="1"/>
      <c r="BFX3635" s="1"/>
      <c r="BFY3635" s="1"/>
      <c r="BFZ3635" s="1"/>
      <c r="BGA3635" s="1"/>
      <c r="BGB3635" s="1"/>
      <c r="BGC3635" s="1"/>
      <c r="BGD3635" s="1"/>
      <c r="BGE3635" s="1"/>
      <c r="BGF3635" s="1"/>
      <c r="BGG3635" s="1"/>
      <c r="BGH3635" s="1"/>
      <c r="BGI3635" s="1"/>
      <c r="BGJ3635" s="1"/>
      <c r="BGK3635" s="1"/>
      <c r="BGL3635" s="1"/>
      <c r="BGM3635" s="1"/>
      <c r="BGN3635" s="1"/>
      <c r="BGO3635" s="1"/>
      <c r="BGP3635" s="1"/>
      <c r="BGQ3635" s="1"/>
      <c r="BGR3635" s="1"/>
      <c r="BGS3635" s="1"/>
      <c r="BGT3635" s="1"/>
      <c r="BGU3635" s="1"/>
      <c r="BGV3635" s="1"/>
      <c r="BGW3635" s="1"/>
      <c r="BGX3635" s="1"/>
      <c r="BGY3635" s="1"/>
      <c r="BGZ3635" s="1"/>
      <c r="BHA3635" s="1"/>
      <c r="BHB3635" s="1"/>
      <c r="BHC3635" s="1"/>
      <c r="BHD3635" s="1"/>
      <c r="BHE3635" s="1"/>
      <c r="BHF3635" s="1"/>
      <c r="BHG3635" s="1"/>
      <c r="BHH3635" s="1"/>
      <c r="BHI3635" s="1"/>
      <c r="BHJ3635" s="1"/>
      <c r="BHK3635" s="1"/>
      <c r="BHL3635" s="1"/>
      <c r="BHM3635" s="1"/>
      <c r="BHN3635" s="1"/>
      <c r="BHO3635" s="1"/>
      <c r="BHP3635" s="1"/>
      <c r="BHQ3635" s="1"/>
      <c r="BHR3635" s="1"/>
      <c r="BHS3635" s="1"/>
      <c r="BHT3635" s="1"/>
      <c r="BHU3635" s="1"/>
      <c r="BHV3635" s="1"/>
      <c r="BHW3635" s="1"/>
      <c r="BHX3635" s="1"/>
      <c r="BHY3635" s="1"/>
      <c r="BHZ3635" s="1"/>
      <c r="BIA3635" s="1"/>
      <c r="BIB3635" s="1"/>
      <c r="BIC3635" s="1"/>
      <c r="BID3635" s="1"/>
      <c r="BIE3635" s="1"/>
      <c r="BIF3635" s="1"/>
      <c r="BIG3635" s="1"/>
      <c r="BIH3635" s="1"/>
      <c r="BII3635" s="1"/>
      <c r="BIJ3635" s="1"/>
      <c r="BIK3635" s="1"/>
      <c r="BIL3635" s="1"/>
      <c r="BIM3635" s="1"/>
      <c r="BIN3635" s="1"/>
      <c r="BIO3635" s="1"/>
      <c r="BIP3635" s="1"/>
      <c r="BIQ3635" s="1"/>
      <c r="BIR3635" s="1"/>
      <c r="BIS3635" s="1"/>
      <c r="BIT3635" s="1"/>
      <c r="BIU3635" s="1"/>
      <c r="BIV3635" s="1"/>
      <c r="BIW3635" s="1"/>
      <c r="BIX3635" s="1"/>
      <c r="BIY3635" s="1"/>
      <c r="BIZ3635" s="1"/>
      <c r="BJA3635" s="1"/>
      <c r="BJB3635" s="1"/>
      <c r="BJC3635" s="1"/>
      <c r="BJD3635" s="1"/>
      <c r="BJE3635" s="1"/>
      <c r="BJF3635" s="1"/>
      <c r="BJG3635" s="1"/>
      <c r="BJH3635" s="1"/>
      <c r="BJI3635" s="1"/>
      <c r="BJJ3635" s="1"/>
      <c r="BJK3635" s="1"/>
      <c r="BJL3635" s="1"/>
      <c r="BJM3635" s="1"/>
      <c r="BJN3635" s="1"/>
      <c r="BJO3635" s="1"/>
      <c r="BJP3635" s="1"/>
      <c r="BJQ3635" s="1"/>
      <c r="BJR3635" s="1"/>
      <c r="BJS3635" s="1"/>
      <c r="BJT3635" s="1"/>
      <c r="BJU3635" s="1"/>
      <c r="BJV3635" s="1"/>
      <c r="BJW3635" s="1"/>
      <c r="BJX3635" s="1"/>
      <c r="BJY3635" s="1"/>
      <c r="BJZ3635" s="1"/>
      <c r="BKA3635" s="1"/>
      <c r="BKB3635" s="1"/>
      <c r="BKC3635" s="1"/>
      <c r="BKD3635" s="1"/>
      <c r="BKE3635" s="1"/>
      <c r="BKF3635" s="1"/>
      <c r="BKG3635" s="1"/>
      <c r="BKH3635" s="1"/>
      <c r="BKI3635" s="1"/>
      <c r="BKJ3635" s="1"/>
      <c r="BKK3635" s="1"/>
      <c r="BKL3635" s="1"/>
      <c r="BKM3635" s="1"/>
      <c r="BKN3635" s="1"/>
      <c r="BKO3635" s="1"/>
      <c r="BKP3635" s="1"/>
      <c r="BKQ3635" s="1"/>
      <c r="BKR3635" s="1"/>
      <c r="BKS3635" s="1"/>
      <c r="BKT3635" s="1"/>
      <c r="BKU3635" s="1"/>
      <c r="BKV3635" s="1"/>
      <c r="BKW3635" s="1"/>
      <c r="BKX3635" s="1"/>
      <c r="BKY3635" s="1"/>
      <c r="BKZ3635" s="1"/>
      <c r="BLA3635" s="1"/>
      <c r="BLB3635" s="1"/>
      <c r="BLC3635" s="1"/>
      <c r="BLD3635" s="1"/>
      <c r="BLE3635" s="1"/>
      <c r="BLF3635" s="1"/>
      <c r="BLG3635" s="1"/>
      <c r="BLH3635" s="1"/>
      <c r="BLI3635" s="1"/>
      <c r="BLJ3635" s="1"/>
      <c r="BLK3635" s="1"/>
      <c r="BLL3635" s="1"/>
      <c r="BLM3635" s="1"/>
      <c r="BLN3635" s="1"/>
      <c r="BLO3635" s="1"/>
      <c r="BLP3635" s="1"/>
      <c r="BLQ3635" s="1"/>
      <c r="BLR3635" s="1"/>
      <c r="BLS3635" s="1"/>
      <c r="BLT3635" s="1"/>
      <c r="BLU3635" s="1"/>
      <c r="BLV3635" s="1"/>
      <c r="BLW3635" s="1"/>
      <c r="BLX3635" s="1"/>
      <c r="BLY3635" s="1"/>
      <c r="BLZ3635" s="1"/>
      <c r="BMA3635" s="1"/>
      <c r="BMB3635" s="1"/>
      <c r="BMC3635" s="1"/>
      <c r="BMD3635" s="1"/>
      <c r="BME3635" s="1"/>
      <c r="BMF3635" s="1"/>
      <c r="BMG3635" s="1"/>
      <c r="BMH3635" s="1"/>
      <c r="BMI3635" s="1"/>
      <c r="BMJ3635" s="1"/>
      <c r="BMK3635" s="1"/>
      <c r="BML3635" s="1"/>
      <c r="BMM3635" s="1"/>
      <c r="BMN3635" s="1"/>
      <c r="BMO3635" s="1"/>
      <c r="BMP3635" s="1"/>
      <c r="BMQ3635" s="1"/>
      <c r="BMR3635" s="1"/>
      <c r="BMS3635" s="1"/>
      <c r="BMT3635" s="1"/>
      <c r="BMU3635" s="1"/>
      <c r="BMV3635" s="1"/>
      <c r="BMW3635" s="1"/>
      <c r="BMX3635" s="1"/>
      <c r="BMY3635" s="1"/>
      <c r="BMZ3635" s="1"/>
      <c r="BNA3635" s="1"/>
      <c r="BNB3635" s="1"/>
      <c r="BNC3635" s="1"/>
      <c r="BND3635" s="1"/>
      <c r="BNE3635" s="1"/>
      <c r="BNF3635" s="1"/>
      <c r="BNG3635" s="1"/>
      <c r="BNH3635" s="1"/>
      <c r="BNI3635" s="1"/>
      <c r="BNJ3635" s="1"/>
      <c r="BNK3635" s="1"/>
      <c r="BNL3635" s="1"/>
      <c r="BNM3635" s="1"/>
      <c r="BNN3635" s="1"/>
      <c r="BNO3635" s="1"/>
      <c r="BNP3635" s="1"/>
      <c r="BNQ3635" s="1"/>
      <c r="BNR3635" s="1"/>
      <c r="BNS3635" s="1"/>
      <c r="BNT3635" s="1"/>
      <c r="BNU3635" s="1"/>
      <c r="BNV3635" s="1"/>
      <c r="BNW3635" s="1"/>
      <c r="BNX3635" s="1"/>
      <c r="BNY3635" s="1"/>
      <c r="BNZ3635" s="1"/>
      <c r="BOA3635" s="1"/>
      <c r="BOB3635" s="1"/>
      <c r="BOC3635" s="1"/>
      <c r="BOD3635" s="1"/>
      <c r="BOE3635" s="1"/>
      <c r="BOF3635" s="1"/>
      <c r="BOG3635" s="1"/>
      <c r="BOH3635" s="1"/>
      <c r="BOI3635" s="1"/>
      <c r="BOJ3635" s="1"/>
      <c r="BOK3635" s="1"/>
      <c r="BOL3635" s="1"/>
      <c r="BOM3635" s="1"/>
      <c r="BON3635" s="1"/>
      <c r="BOO3635" s="1"/>
      <c r="BOP3635" s="1"/>
      <c r="BOQ3635" s="1"/>
      <c r="BOR3635" s="1"/>
      <c r="BOS3635" s="1"/>
      <c r="BOT3635" s="1"/>
      <c r="BOU3635" s="1"/>
      <c r="BOV3635" s="1"/>
      <c r="BOW3635" s="1"/>
      <c r="BOX3635" s="1"/>
      <c r="BOY3635" s="1"/>
      <c r="BOZ3635" s="1"/>
      <c r="BPA3635" s="1"/>
      <c r="BPB3635" s="1"/>
      <c r="BPC3635" s="1"/>
      <c r="BPD3635" s="1"/>
      <c r="BPE3635" s="1"/>
      <c r="BPF3635" s="1"/>
      <c r="BPG3635" s="1"/>
      <c r="BPH3635" s="1"/>
      <c r="BPI3635" s="1"/>
      <c r="BPJ3635" s="1"/>
      <c r="BPK3635" s="1"/>
      <c r="BPL3635" s="1"/>
      <c r="BPM3635" s="1"/>
      <c r="BPN3635" s="1"/>
      <c r="BPO3635" s="1"/>
      <c r="BPP3635" s="1"/>
      <c r="BPQ3635" s="1"/>
      <c r="BPR3635" s="1"/>
      <c r="BPS3635" s="1"/>
      <c r="BPT3635" s="1"/>
      <c r="BPU3635" s="1"/>
      <c r="BPV3635" s="1"/>
      <c r="BPW3635" s="1"/>
      <c r="BPX3635" s="1"/>
      <c r="BPY3635" s="1"/>
      <c r="BPZ3635" s="1"/>
      <c r="BQA3635" s="1"/>
      <c r="BQB3635" s="1"/>
      <c r="BQC3635" s="1"/>
      <c r="BQD3635" s="1"/>
      <c r="BQE3635" s="1"/>
      <c r="BQF3635" s="1"/>
      <c r="BQG3635" s="1"/>
      <c r="BQH3635" s="1"/>
      <c r="BQI3635" s="1"/>
      <c r="BQJ3635" s="1"/>
      <c r="BQK3635" s="1"/>
      <c r="BQL3635" s="1"/>
      <c r="BQM3635" s="1"/>
      <c r="BQN3635" s="1"/>
      <c r="BQO3635" s="1"/>
      <c r="BQP3635" s="1"/>
      <c r="BQQ3635" s="1"/>
      <c r="BQR3635" s="1"/>
      <c r="BQS3635" s="1"/>
      <c r="BQT3635" s="1"/>
      <c r="BQU3635" s="1"/>
      <c r="BQV3635" s="1"/>
      <c r="BQW3635" s="1"/>
      <c r="BQX3635" s="1"/>
      <c r="BQY3635" s="1"/>
      <c r="BQZ3635" s="1"/>
      <c r="BRA3635" s="1"/>
      <c r="BRB3635" s="1"/>
      <c r="BRC3635" s="1"/>
      <c r="BRD3635" s="1"/>
      <c r="BRE3635" s="1"/>
      <c r="BRF3635" s="1"/>
      <c r="BRG3635" s="1"/>
      <c r="BRH3635" s="1"/>
      <c r="BRI3635" s="1"/>
      <c r="BRJ3635" s="1"/>
      <c r="BRK3635" s="1"/>
      <c r="BRL3635" s="1"/>
      <c r="BRM3635" s="1"/>
      <c r="BRN3635" s="1"/>
      <c r="BRO3635" s="1"/>
      <c r="BRP3635" s="1"/>
      <c r="BRQ3635" s="1"/>
      <c r="BRR3635" s="1"/>
      <c r="BRS3635" s="1"/>
      <c r="BRT3635" s="1"/>
      <c r="BRU3635" s="1"/>
      <c r="BRV3635" s="1"/>
      <c r="BRW3635" s="1"/>
      <c r="BRX3635" s="1"/>
      <c r="BRY3635" s="1"/>
      <c r="BRZ3635" s="1"/>
      <c r="BSA3635" s="1"/>
      <c r="BSB3635" s="1"/>
      <c r="BSC3635" s="1"/>
      <c r="BSD3635" s="1"/>
      <c r="BSE3635" s="1"/>
      <c r="BSF3635" s="1"/>
      <c r="BSG3635" s="1"/>
      <c r="BSH3635" s="1"/>
      <c r="BSI3635" s="1"/>
      <c r="BSJ3635" s="1"/>
      <c r="BSK3635" s="1"/>
      <c r="BSL3635" s="1"/>
      <c r="BSM3635" s="1"/>
      <c r="BSN3635" s="1"/>
      <c r="BSO3635" s="1"/>
      <c r="BSP3635" s="1"/>
      <c r="BSQ3635" s="1"/>
      <c r="BSR3635" s="1"/>
      <c r="BSS3635" s="1"/>
      <c r="BST3635" s="1"/>
      <c r="BSU3635" s="1"/>
      <c r="BSV3635" s="1"/>
      <c r="BSW3635" s="1"/>
      <c r="BSX3635" s="1"/>
      <c r="BSY3635" s="1"/>
      <c r="BSZ3635" s="1"/>
      <c r="BTA3635" s="1"/>
      <c r="BTB3635" s="1"/>
      <c r="BTC3635" s="1"/>
      <c r="BTD3635" s="1"/>
      <c r="BTE3635" s="1"/>
      <c r="BTF3635" s="1"/>
      <c r="BTG3635" s="1"/>
      <c r="BTH3635" s="1"/>
      <c r="BTI3635" s="1"/>
      <c r="BTJ3635" s="1"/>
      <c r="BTK3635" s="1"/>
      <c r="BTL3635" s="1"/>
      <c r="BTM3635" s="1"/>
      <c r="BTN3635" s="1"/>
      <c r="BTO3635" s="1"/>
      <c r="BTP3635" s="1"/>
      <c r="BTQ3635" s="1"/>
      <c r="BTR3635" s="1"/>
      <c r="BTS3635" s="1"/>
      <c r="BTT3635" s="1"/>
      <c r="BTU3635" s="1"/>
      <c r="BTV3635" s="1"/>
      <c r="BTW3635" s="1"/>
      <c r="BTX3635" s="1"/>
      <c r="BTY3635" s="1"/>
      <c r="BTZ3635" s="1"/>
      <c r="BUA3635" s="1"/>
      <c r="BUB3635" s="1"/>
      <c r="BUC3635" s="1"/>
      <c r="BUD3635" s="1"/>
      <c r="BUE3635" s="1"/>
      <c r="BUF3635" s="1"/>
      <c r="BUG3635" s="1"/>
      <c r="BUH3635" s="1"/>
      <c r="BUI3635" s="1"/>
      <c r="BUJ3635" s="1"/>
      <c r="BUK3635" s="1"/>
      <c r="BUL3635" s="1"/>
      <c r="BUM3635" s="1"/>
      <c r="BUN3635" s="1"/>
      <c r="BUO3635" s="1"/>
      <c r="BUP3635" s="1"/>
      <c r="BUQ3635" s="1"/>
      <c r="BUR3635" s="1"/>
      <c r="BUS3635" s="1"/>
      <c r="BUT3635" s="1"/>
      <c r="BUU3635" s="1"/>
      <c r="BUV3635" s="1"/>
      <c r="BUW3635" s="1"/>
      <c r="BUX3635" s="1"/>
      <c r="BUY3635" s="1"/>
      <c r="BUZ3635" s="1"/>
      <c r="BVA3635" s="1"/>
      <c r="BVB3635" s="1"/>
      <c r="BVC3635" s="1"/>
      <c r="BVD3635" s="1"/>
      <c r="BVE3635" s="1"/>
      <c r="BVF3635" s="1"/>
      <c r="BVG3635" s="1"/>
      <c r="BVH3635" s="1"/>
      <c r="BVI3635" s="1"/>
      <c r="BVJ3635" s="1"/>
      <c r="BVK3635" s="1"/>
      <c r="BVL3635" s="1"/>
      <c r="BVM3635" s="1"/>
      <c r="BVN3635" s="1"/>
      <c r="BVO3635" s="1"/>
      <c r="BVP3635" s="1"/>
      <c r="BVQ3635" s="1"/>
      <c r="BVR3635" s="1"/>
      <c r="BVS3635" s="1"/>
      <c r="BVT3635" s="1"/>
      <c r="BVU3635" s="1"/>
      <c r="BVV3635" s="1"/>
      <c r="BVW3635" s="1"/>
      <c r="BVX3635" s="1"/>
      <c r="BVY3635" s="1"/>
      <c r="BVZ3635" s="1"/>
      <c r="BWA3635" s="1"/>
      <c r="BWB3635" s="1"/>
      <c r="BWC3635" s="1"/>
      <c r="BWD3635" s="1"/>
      <c r="BWE3635" s="1"/>
      <c r="BWF3635" s="1"/>
      <c r="BWG3635" s="1"/>
      <c r="BWH3635" s="1"/>
      <c r="BWI3635" s="1"/>
      <c r="BWJ3635" s="1"/>
      <c r="BWK3635" s="1"/>
      <c r="BWL3635" s="1"/>
      <c r="BWM3635" s="1"/>
      <c r="BWN3635" s="1"/>
      <c r="BWO3635" s="1"/>
      <c r="BWP3635" s="1"/>
      <c r="BWQ3635" s="1"/>
      <c r="BWR3635" s="1"/>
      <c r="BWS3635" s="1"/>
      <c r="BWT3635" s="1"/>
      <c r="BWU3635" s="1"/>
      <c r="BWV3635" s="1"/>
      <c r="BWW3635" s="1"/>
      <c r="BWX3635" s="1"/>
      <c r="BWY3635" s="1"/>
      <c r="BWZ3635" s="1"/>
      <c r="BXA3635" s="1"/>
      <c r="BXB3635" s="1"/>
      <c r="BXC3635" s="1"/>
      <c r="BXD3635" s="1"/>
      <c r="BXE3635" s="1"/>
      <c r="BXF3635" s="1"/>
      <c r="BXG3635" s="1"/>
      <c r="BXH3635" s="1"/>
      <c r="BXI3635" s="1"/>
      <c r="BXJ3635" s="1"/>
      <c r="BXK3635" s="1"/>
      <c r="BXL3635" s="1"/>
      <c r="BXM3635" s="1"/>
      <c r="BXN3635" s="1"/>
      <c r="BXO3635" s="1"/>
      <c r="BXP3635" s="1"/>
      <c r="BXQ3635" s="1"/>
      <c r="BXR3635" s="1"/>
      <c r="BXS3635" s="1"/>
      <c r="BXT3635" s="1"/>
      <c r="BXU3635" s="1"/>
      <c r="BXV3635" s="1"/>
      <c r="BXW3635" s="1"/>
      <c r="BXX3635" s="1"/>
      <c r="BXY3635" s="1"/>
      <c r="BXZ3635" s="1"/>
      <c r="BYA3635" s="1"/>
      <c r="BYB3635" s="1"/>
      <c r="BYC3635" s="1"/>
      <c r="BYD3635" s="1"/>
      <c r="BYE3635" s="1"/>
      <c r="BYF3635" s="1"/>
      <c r="BYG3635" s="1"/>
      <c r="BYH3635" s="1"/>
      <c r="BYI3635" s="1"/>
      <c r="BYJ3635" s="1"/>
      <c r="BYK3635" s="1"/>
      <c r="BYL3635" s="1"/>
      <c r="BYM3635" s="1"/>
      <c r="BYN3635" s="1"/>
      <c r="BYO3635" s="1"/>
      <c r="BYP3635" s="1"/>
      <c r="BYQ3635" s="1"/>
      <c r="BYR3635" s="1"/>
      <c r="BYS3635" s="1"/>
      <c r="BYT3635" s="1"/>
      <c r="BYU3635" s="1"/>
      <c r="BYV3635" s="1"/>
      <c r="BYW3635" s="1"/>
      <c r="BYX3635" s="1"/>
      <c r="BYY3635" s="1"/>
      <c r="BYZ3635" s="1"/>
      <c r="BZA3635" s="1"/>
      <c r="BZB3635" s="1"/>
      <c r="BZC3635" s="1"/>
      <c r="BZD3635" s="1"/>
      <c r="BZE3635" s="1"/>
      <c r="BZF3635" s="1"/>
      <c r="BZG3635" s="1"/>
      <c r="BZH3635" s="1"/>
      <c r="BZI3635" s="1"/>
      <c r="BZJ3635" s="1"/>
      <c r="BZK3635" s="1"/>
      <c r="BZL3635" s="1"/>
      <c r="BZM3635" s="1"/>
      <c r="BZN3635" s="1"/>
      <c r="BZO3635" s="1"/>
      <c r="BZP3635" s="1"/>
      <c r="BZQ3635" s="1"/>
      <c r="BZR3635" s="1"/>
      <c r="BZS3635" s="1"/>
      <c r="BZT3635" s="1"/>
      <c r="BZU3635" s="1"/>
      <c r="BZV3635" s="1"/>
      <c r="BZW3635" s="1"/>
      <c r="BZX3635" s="1"/>
      <c r="BZY3635" s="1"/>
      <c r="BZZ3635" s="1"/>
      <c r="CAA3635" s="1"/>
      <c r="CAB3635" s="1"/>
      <c r="CAC3635" s="1"/>
      <c r="CAD3635" s="1"/>
      <c r="CAE3635" s="1"/>
      <c r="CAF3635" s="1"/>
      <c r="CAG3635" s="1"/>
      <c r="CAH3635" s="1"/>
      <c r="CAI3635" s="1"/>
      <c r="CAJ3635" s="1"/>
      <c r="CAK3635" s="1"/>
      <c r="CAL3635" s="1"/>
      <c r="CAM3635" s="1"/>
      <c r="CAN3635" s="1"/>
      <c r="CAO3635" s="1"/>
      <c r="CAP3635" s="1"/>
      <c r="CAQ3635" s="1"/>
      <c r="CAR3635" s="1"/>
      <c r="CAS3635" s="1"/>
      <c r="CAT3635" s="1"/>
      <c r="CAU3635" s="1"/>
      <c r="CAV3635" s="1"/>
      <c r="CAW3635" s="1"/>
      <c r="CAX3635" s="1"/>
      <c r="CAY3635" s="1"/>
      <c r="CAZ3635" s="1"/>
      <c r="CBA3635" s="1"/>
      <c r="CBB3635" s="1"/>
      <c r="CBC3635" s="1"/>
      <c r="CBD3635" s="1"/>
      <c r="CBE3635" s="1"/>
      <c r="CBF3635" s="1"/>
      <c r="CBG3635" s="1"/>
      <c r="CBH3635" s="1"/>
      <c r="CBI3635" s="1"/>
      <c r="CBJ3635" s="1"/>
      <c r="CBK3635" s="1"/>
      <c r="CBL3635" s="1"/>
      <c r="CBM3635" s="1"/>
      <c r="CBN3635" s="1"/>
      <c r="CBO3635" s="1"/>
      <c r="CBP3635" s="1"/>
      <c r="CBQ3635" s="1"/>
      <c r="CBR3635" s="1"/>
      <c r="CBS3635" s="1"/>
      <c r="CBT3635" s="1"/>
      <c r="CBU3635" s="1"/>
      <c r="CBV3635" s="1"/>
      <c r="CBW3635" s="1"/>
      <c r="CBX3635" s="1"/>
      <c r="CBY3635" s="1"/>
      <c r="CBZ3635" s="1"/>
      <c r="CCA3635" s="1"/>
      <c r="CCB3635" s="1"/>
      <c r="CCC3635" s="1"/>
      <c r="CCD3635" s="1"/>
      <c r="CCE3635" s="1"/>
      <c r="CCF3635" s="1"/>
      <c r="CCG3635" s="1"/>
      <c r="CCH3635" s="1"/>
      <c r="CCI3635" s="1"/>
      <c r="CCJ3635" s="1"/>
      <c r="CCK3635" s="1"/>
      <c r="CCL3635" s="1"/>
      <c r="CCM3635" s="1"/>
      <c r="CCN3635" s="1"/>
      <c r="CCO3635" s="1"/>
      <c r="CCP3635" s="1"/>
      <c r="CCQ3635" s="1"/>
      <c r="CCR3635" s="1"/>
      <c r="CCS3635" s="1"/>
      <c r="CCT3635" s="1"/>
      <c r="CCU3635" s="1"/>
      <c r="CCV3635" s="1"/>
      <c r="CCW3635" s="1"/>
      <c r="CCX3635" s="1"/>
      <c r="CCY3635" s="1"/>
      <c r="CCZ3635" s="1"/>
      <c r="CDA3635" s="1"/>
      <c r="CDB3635" s="1"/>
      <c r="CDC3635" s="1"/>
      <c r="CDD3635" s="1"/>
      <c r="CDE3635" s="1"/>
      <c r="CDF3635" s="1"/>
      <c r="CDG3635" s="1"/>
      <c r="CDH3635" s="1"/>
      <c r="CDI3635" s="1"/>
      <c r="CDJ3635" s="1"/>
      <c r="CDK3635" s="1"/>
      <c r="CDL3635" s="1"/>
      <c r="CDM3635" s="1"/>
      <c r="CDN3635" s="1"/>
      <c r="CDO3635" s="1"/>
      <c r="CDP3635" s="1"/>
      <c r="CDQ3635" s="1"/>
      <c r="CDR3635" s="1"/>
      <c r="CDS3635" s="1"/>
      <c r="CDT3635" s="1"/>
      <c r="CDU3635" s="1"/>
      <c r="CDV3635" s="1"/>
      <c r="CDW3635" s="1"/>
      <c r="CDX3635" s="1"/>
      <c r="CDY3635" s="1"/>
      <c r="CDZ3635" s="1"/>
      <c r="CEA3635" s="1"/>
      <c r="CEB3635" s="1"/>
      <c r="CEC3635" s="1"/>
      <c r="CED3635" s="1"/>
      <c r="CEE3635" s="1"/>
      <c r="CEF3635" s="1"/>
      <c r="CEG3635" s="1"/>
      <c r="CEH3635" s="1"/>
      <c r="CEI3635" s="1"/>
      <c r="CEJ3635" s="1"/>
      <c r="CEK3635" s="1"/>
      <c r="CEL3635" s="1"/>
      <c r="CEM3635" s="1"/>
      <c r="CEN3635" s="1"/>
      <c r="CEO3635" s="1"/>
      <c r="CEP3635" s="1"/>
      <c r="CEQ3635" s="1"/>
      <c r="CER3635" s="1"/>
      <c r="CES3635" s="1"/>
      <c r="CET3635" s="1"/>
      <c r="CEU3635" s="1"/>
      <c r="CEV3635" s="1"/>
      <c r="CEW3635" s="1"/>
      <c r="CEX3635" s="1"/>
      <c r="CEY3635" s="1"/>
      <c r="CEZ3635" s="1"/>
      <c r="CFA3635" s="1"/>
      <c r="CFB3635" s="1"/>
      <c r="CFC3635" s="1"/>
      <c r="CFD3635" s="1"/>
      <c r="CFE3635" s="1"/>
      <c r="CFF3635" s="1"/>
      <c r="CFG3635" s="1"/>
      <c r="CFH3635" s="1"/>
      <c r="CFI3635" s="1"/>
      <c r="CFJ3635" s="1"/>
      <c r="CFK3635" s="1"/>
      <c r="CFL3635" s="1"/>
      <c r="CFM3635" s="1"/>
      <c r="CFN3635" s="1"/>
      <c r="CFO3635" s="1"/>
      <c r="CFP3635" s="1"/>
      <c r="CFQ3635" s="1"/>
      <c r="CFR3635" s="1"/>
      <c r="CFS3635" s="1"/>
      <c r="CFT3635" s="1"/>
      <c r="CFU3635" s="1"/>
      <c r="CFV3635" s="1"/>
      <c r="CFW3635" s="1"/>
      <c r="CFX3635" s="1"/>
      <c r="CFY3635" s="1"/>
      <c r="CFZ3635" s="1"/>
      <c r="CGA3635" s="1"/>
      <c r="CGB3635" s="1"/>
      <c r="CGC3635" s="1"/>
      <c r="CGD3635" s="1"/>
      <c r="CGE3635" s="1"/>
      <c r="CGF3635" s="1"/>
      <c r="CGG3635" s="1"/>
      <c r="CGH3635" s="1"/>
      <c r="CGI3635" s="1"/>
      <c r="CGJ3635" s="1"/>
      <c r="CGK3635" s="1"/>
      <c r="CGL3635" s="1"/>
      <c r="CGM3635" s="1"/>
      <c r="CGN3635" s="1"/>
      <c r="CGO3635" s="1"/>
      <c r="CGP3635" s="1"/>
      <c r="CGQ3635" s="1"/>
      <c r="CGR3635" s="1"/>
      <c r="CGS3635" s="1"/>
      <c r="CGT3635" s="1"/>
      <c r="CGU3635" s="1"/>
      <c r="CGV3635" s="1"/>
      <c r="CGW3635" s="1"/>
      <c r="CGX3635" s="1"/>
      <c r="CGY3635" s="1"/>
      <c r="CGZ3635" s="1"/>
      <c r="CHA3635" s="1"/>
      <c r="CHB3635" s="1"/>
      <c r="CHC3635" s="1"/>
      <c r="CHD3635" s="1"/>
      <c r="CHE3635" s="1"/>
      <c r="CHF3635" s="1"/>
      <c r="CHG3635" s="1"/>
      <c r="CHH3635" s="1"/>
      <c r="CHI3635" s="1"/>
      <c r="CHJ3635" s="1"/>
      <c r="CHK3635" s="1"/>
      <c r="CHL3635" s="1"/>
      <c r="CHM3635" s="1"/>
      <c r="CHN3635" s="1"/>
      <c r="CHO3635" s="1"/>
      <c r="CHP3635" s="1"/>
      <c r="CHQ3635" s="1"/>
      <c r="CHR3635" s="1"/>
      <c r="CHS3635" s="1"/>
      <c r="CHT3635" s="1"/>
      <c r="CHU3635" s="1"/>
      <c r="CHV3635" s="1"/>
      <c r="CHW3635" s="1"/>
      <c r="CHX3635" s="1"/>
      <c r="CHY3635" s="1"/>
      <c r="CHZ3635" s="1"/>
      <c r="CIA3635" s="1"/>
      <c r="CIB3635" s="1"/>
      <c r="CIC3635" s="1"/>
      <c r="CID3635" s="1"/>
      <c r="CIE3635" s="1"/>
      <c r="CIF3635" s="1"/>
      <c r="CIG3635" s="1"/>
      <c r="CIH3635" s="1"/>
      <c r="CII3635" s="1"/>
      <c r="CIJ3635" s="1"/>
      <c r="CIK3635" s="1"/>
      <c r="CIL3635" s="1"/>
      <c r="CIM3635" s="1"/>
      <c r="CIN3635" s="1"/>
      <c r="CIO3635" s="1"/>
      <c r="CIP3635" s="1"/>
      <c r="CIQ3635" s="1"/>
      <c r="CIR3635" s="1"/>
      <c r="CIS3635" s="1"/>
      <c r="CIT3635" s="1"/>
      <c r="CIU3635" s="1"/>
      <c r="CIV3635" s="1"/>
      <c r="CIW3635" s="1"/>
      <c r="CIX3635" s="1"/>
      <c r="CIY3635" s="1"/>
      <c r="CIZ3635" s="1"/>
      <c r="CJA3635" s="1"/>
      <c r="CJB3635" s="1"/>
      <c r="CJC3635" s="1"/>
      <c r="CJD3635" s="1"/>
      <c r="CJE3635" s="1"/>
      <c r="CJF3635" s="1"/>
      <c r="CJG3635" s="1"/>
      <c r="CJH3635" s="1"/>
      <c r="CJI3635" s="1"/>
      <c r="CJJ3635" s="1"/>
      <c r="CJK3635" s="1"/>
      <c r="CJL3635" s="1"/>
      <c r="CJM3635" s="1"/>
      <c r="CJN3635" s="1"/>
      <c r="CJO3635" s="1"/>
      <c r="CJP3635" s="1"/>
      <c r="CJQ3635" s="1"/>
      <c r="CJR3635" s="1"/>
      <c r="CJS3635" s="1"/>
      <c r="CJT3635" s="1"/>
      <c r="CJU3635" s="1"/>
      <c r="CJV3635" s="1"/>
      <c r="CJW3635" s="1"/>
      <c r="CJX3635" s="1"/>
      <c r="CJY3635" s="1"/>
      <c r="CJZ3635" s="1"/>
      <c r="CKA3635" s="1"/>
      <c r="CKB3635" s="1"/>
      <c r="CKC3635" s="1"/>
      <c r="CKD3635" s="1"/>
      <c r="CKE3635" s="1"/>
      <c r="CKF3635" s="1"/>
      <c r="CKG3635" s="1"/>
      <c r="CKH3635" s="1"/>
      <c r="CKI3635" s="1"/>
      <c r="CKJ3635" s="1"/>
      <c r="CKK3635" s="1"/>
      <c r="CKL3635" s="1"/>
      <c r="CKM3635" s="1"/>
      <c r="CKN3635" s="1"/>
      <c r="CKO3635" s="1"/>
      <c r="CKP3635" s="1"/>
      <c r="CKQ3635" s="1"/>
      <c r="CKR3635" s="1"/>
      <c r="CKS3635" s="1"/>
      <c r="CKT3635" s="1"/>
      <c r="CKU3635" s="1"/>
      <c r="CKV3635" s="1"/>
      <c r="CKW3635" s="1"/>
      <c r="CKX3635" s="1"/>
      <c r="CKY3635" s="1"/>
      <c r="CKZ3635" s="1"/>
      <c r="CLA3635" s="1"/>
      <c r="CLB3635" s="1"/>
      <c r="CLC3635" s="1"/>
      <c r="CLD3635" s="1"/>
      <c r="CLE3635" s="1"/>
      <c r="CLF3635" s="1"/>
      <c r="CLG3635" s="1"/>
      <c r="CLH3635" s="1"/>
      <c r="CLI3635" s="1"/>
      <c r="CLJ3635" s="1"/>
      <c r="CLK3635" s="1"/>
      <c r="CLL3635" s="1"/>
      <c r="CLM3635" s="1"/>
      <c r="CLN3635" s="1"/>
      <c r="CLO3635" s="1"/>
      <c r="CLP3635" s="1"/>
      <c r="CLQ3635" s="1"/>
      <c r="CLR3635" s="1"/>
      <c r="CLS3635" s="1"/>
      <c r="CLT3635" s="1"/>
      <c r="CLU3635" s="1"/>
      <c r="CLV3635" s="1"/>
      <c r="CLW3635" s="1"/>
      <c r="CLX3635" s="1"/>
      <c r="CLY3635" s="1"/>
      <c r="CLZ3635" s="1"/>
      <c r="CMA3635" s="1"/>
      <c r="CMB3635" s="1"/>
      <c r="CMC3635" s="1"/>
      <c r="CMD3635" s="1"/>
      <c r="CME3635" s="1"/>
      <c r="CMF3635" s="1"/>
      <c r="CMG3635" s="1"/>
      <c r="CMH3635" s="1"/>
      <c r="CMI3635" s="1"/>
      <c r="CMJ3635" s="1"/>
      <c r="CMK3635" s="1"/>
      <c r="CML3635" s="1"/>
      <c r="CMM3635" s="1"/>
      <c r="CMN3635" s="1"/>
      <c r="CMO3635" s="1"/>
      <c r="CMP3635" s="1"/>
      <c r="CMQ3635" s="1"/>
      <c r="CMR3635" s="1"/>
      <c r="CMS3635" s="1"/>
      <c r="CMT3635" s="1"/>
      <c r="CMU3635" s="1"/>
      <c r="CMV3635" s="1"/>
      <c r="CMW3635" s="1"/>
      <c r="CMX3635" s="1"/>
      <c r="CMY3635" s="1"/>
      <c r="CMZ3635" s="1"/>
      <c r="CNA3635" s="1"/>
      <c r="CNB3635" s="1"/>
      <c r="CNC3635" s="1"/>
      <c r="CND3635" s="1"/>
      <c r="CNE3635" s="1"/>
      <c r="CNF3635" s="1"/>
      <c r="CNG3635" s="1"/>
      <c r="CNH3635" s="1"/>
      <c r="CNI3635" s="1"/>
      <c r="CNJ3635" s="1"/>
      <c r="CNK3635" s="1"/>
      <c r="CNL3635" s="1"/>
      <c r="CNM3635" s="1"/>
      <c r="CNN3635" s="1"/>
      <c r="CNO3635" s="1"/>
      <c r="CNP3635" s="1"/>
      <c r="CNQ3635" s="1"/>
      <c r="CNR3635" s="1"/>
      <c r="CNS3635" s="1"/>
      <c r="CNT3635" s="1"/>
      <c r="CNU3635" s="1"/>
      <c r="CNV3635" s="1"/>
      <c r="CNW3635" s="1"/>
      <c r="CNX3635" s="1"/>
      <c r="CNY3635" s="1"/>
      <c r="CNZ3635" s="1"/>
      <c r="COA3635" s="1"/>
      <c r="COB3635" s="1"/>
      <c r="COC3635" s="1"/>
      <c r="COD3635" s="1"/>
      <c r="COE3635" s="1"/>
      <c r="COF3635" s="1"/>
      <c r="COG3635" s="1"/>
      <c r="COH3635" s="1"/>
      <c r="COI3635" s="1"/>
      <c r="COJ3635" s="1"/>
      <c r="COK3635" s="1"/>
      <c r="COL3635" s="1"/>
      <c r="COM3635" s="1"/>
      <c r="CON3635" s="1"/>
      <c r="COO3635" s="1"/>
      <c r="COP3635" s="1"/>
      <c r="COQ3635" s="1"/>
      <c r="COR3635" s="1"/>
      <c r="COS3635" s="1"/>
      <c r="COT3635" s="1"/>
      <c r="COU3635" s="1"/>
      <c r="COV3635" s="1"/>
      <c r="COW3635" s="1"/>
      <c r="COX3635" s="1"/>
      <c r="COY3635" s="1"/>
      <c r="COZ3635" s="1"/>
      <c r="CPA3635" s="1"/>
      <c r="CPB3635" s="1"/>
      <c r="CPC3635" s="1"/>
      <c r="CPD3635" s="1"/>
      <c r="CPE3635" s="1"/>
      <c r="CPF3635" s="1"/>
      <c r="CPG3635" s="1"/>
      <c r="CPH3635" s="1"/>
      <c r="CPI3635" s="1"/>
      <c r="CPJ3635" s="1"/>
      <c r="CPK3635" s="1"/>
      <c r="CPL3635" s="1"/>
      <c r="CPM3635" s="1"/>
      <c r="CPN3635" s="1"/>
      <c r="CPO3635" s="1"/>
      <c r="CPP3635" s="1"/>
      <c r="CPQ3635" s="1"/>
      <c r="CPR3635" s="1"/>
      <c r="CPS3635" s="1"/>
      <c r="CPT3635" s="1"/>
      <c r="CPU3635" s="1"/>
      <c r="CPV3635" s="1"/>
      <c r="CPW3635" s="1"/>
      <c r="CPX3635" s="1"/>
      <c r="CPY3635" s="1"/>
      <c r="CPZ3635" s="1"/>
      <c r="CQA3635" s="1"/>
      <c r="CQB3635" s="1"/>
      <c r="CQC3635" s="1"/>
      <c r="CQD3635" s="1"/>
      <c r="CQE3635" s="1"/>
      <c r="CQF3635" s="1"/>
      <c r="CQG3635" s="1"/>
      <c r="CQH3635" s="1"/>
      <c r="CQI3635" s="1"/>
      <c r="CQJ3635" s="1"/>
      <c r="CQK3635" s="1"/>
      <c r="CQL3635" s="1"/>
      <c r="CQM3635" s="1"/>
      <c r="CQN3635" s="1"/>
      <c r="CQO3635" s="1"/>
      <c r="CQP3635" s="1"/>
      <c r="CQQ3635" s="1"/>
      <c r="CQR3635" s="1"/>
      <c r="CQS3635" s="1"/>
      <c r="CQT3635" s="1"/>
      <c r="CQU3635" s="1"/>
      <c r="CQV3635" s="1"/>
      <c r="CQW3635" s="1"/>
      <c r="CQX3635" s="1"/>
      <c r="CQY3635" s="1"/>
      <c r="CQZ3635" s="1"/>
      <c r="CRA3635" s="1"/>
      <c r="CRB3635" s="1"/>
      <c r="CRC3635" s="1"/>
      <c r="CRD3635" s="1"/>
      <c r="CRE3635" s="1"/>
      <c r="CRF3635" s="1"/>
      <c r="CRG3635" s="1"/>
      <c r="CRH3635" s="1"/>
      <c r="CRI3635" s="1"/>
      <c r="CRJ3635" s="1"/>
      <c r="CRK3635" s="1"/>
      <c r="CRL3635" s="1"/>
      <c r="CRM3635" s="1"/>
      <c r="CRN3635" s="1"/>
      <c r="CRO3635" s="1"/>
      <c r="CRP3635" s="1"/>
      <c r="CRQ3635" s="1"/>
      <c r="CRR3635" s="1"/>
      <c r="CRS3635" s="1"/>
      <c r="CRT3635" s="1"/>
      <c r="CRU3635" s="1"/>
      <c r="CRV3635" s="1"/>
      <c r="CRW3635" s="1"/>
      <c r="CRX3635" s="1"/>
      <c r="CRY3635" s="1"/>
      <c r="CRZ3635" s="1"/>
      <c r="CSA3635" s="1"/>
      <c r="CSB3635" s="1"/>
      <c r="CSC3635" s="1"/>
      <c r="CSD3635" s="1"/>
      <c r="CSE3635" s="1"/>
      <c r="CSF3635" s="1"/>
      <c r="CSG3635" s="1"/>
      <c r="CSH3635" s="1"/>
      <c r="CSI3635" s="1"/>
      <c r="CSJ3635" s="1"/>
      <c r="CSK3635" s="1"/>
      <c r="CSL3635" s="1"/>
      <c r="CSM3635" s="1"/>
      <c r="CSN3635" s="1"/>
      <c r="CSO3635" s="1"/>
      <c r="CSP3635" s="1"/>
      <c r="CSQ3635" s="1"/>
      <c r="CSR3635" s="1"/>
      <c r="CSS3635" s="1"/>
      <c r="CST3635" s="1"/>
      <c r="CSU3635" s="1"/>
      <c r="CSV3635" s="1"/>
      <c r="CSW3635" s="1"/>
      <c r="CSX3635" s="1"/>
      <c r="CSY3635" s="1"/>
      <c r="CSZ3635" s="1"/>
      <c r="CTA3635" s="1"/>
      <c r="CTB3635" s="1"/>
      <c r="CTC3635" s="1"/>
      <c r="CTD3635" s="1"/>
      <c r="CTE3635" s="1"/>
      <c r="CTF3635" s="1"/>
      <c r="CTG3635" s="1"/>
      <c r="CTH3635" s="1"/>
      <c r="CTI3635" s="1"/>
      <c r="CTJ3635" s="1"/>
      <c r="CTK3635" s="1"/>
      <c r="CTL3635" s="1"/>
      <c r="CTM3635" s="1"/>
      <c r="CTN3635" s="1"/>
      <c r="CTO3635" s="1"/>
      <c r="CTP3635" s="1"/>
      <c r="CTQ3635" s="1"/>
      <c r="CTR3635" s="1"/>
      <c r="CTS3635" s="1"/>
      <c r="CTT3635" s="1"/>
      <c r="CTU3635" s="1"/>
      <c r="CTV3635" s="1"/>
      <c r="CTW3635" s="1"/>
      <c r="CTX3635" s="1"/>
      <c r="CTY3635" s="1"/>
      <c r="CTZ3635" s="1"/>
      <c r="CUA3635" s="1"/>
      <c r="CUB3635" s="1"/>
      <c r="CUC3635" s="1"/>
      <c r="CUD3635" s="1"/>
      <c r="CUE3635" s="1"/>
      <c r="CUF3635" s="1"/>
      <c r="CUG3635" s="1"/>
      <c r="CUH3635" s="1"/>
      <c r="CUI3635" s="1"/>
      <c r="CUJ3635" s="1"/>
      <c r="CUK3635" s="1"/>
      <c r="CUL3635" s="1"/>
      <c r="CUM3635" s="1"/>
      <c r="CUN3635" s="1"/>
      <c r="CUO3635" s="1"/>
      <c r="CUP3635" s="1"/>
      <c r="CUQ3635" s="1"/>
      <c r="CUR3635" s="1"/>
      <c r="CUS3635" s="1"/>
      <c r="CUT3635" s="1"/>
      <c r="CUU3635" s="1"/>
      <c r="CUV3635" s="1"/>
      <c r="CUW3635" s="1"/>
      <c r="CUX3635" s="1"/>
      <c r="CUY3635" s="1"/>
      <c r="CUZ3635" s="1"/>
      <c r="CVA3635" s="1"/>
      <c r="CVB3635" s="1"/>
      <c r="CVC3635" s="1"/>
      <c r="CVD3635" s="1"/>
      <c r="CVE3635" s="1"/>
      <c r="CVF3635" s="1"/>
      <c r="CVG3635" s="1"/>
      <c r="CVH3635" s="1"/>
      <c r="CVI3635" s="1"/>
      <c r="CVJ3635" s="1"/>
      <c r="CVK3635" s="1"/>
      <c r="CVL3635" s="1"/>
      <c r="CVM3635" s="1"/>
      <c r="CVN3635" s="1"/>
      <c r="CVO3635" s="1"/>
      <c r="CVP3635" s="1"/>
      <c r="CVQ3635" s="1"/>
      <c r="CVR3635" s="1"/>
      <c r="CVS3635" s="1"/>
      <c r="CVT3635" s="1"/>
      <c r="CVU3635" s="1"/>
      <c r="CVV3635" s="1"/>
      <c r="CVW3635" s="1"/>
      <c r="CVX3635" s="1"/>
      <c r="CVY3635" s="1"/>
      <c r="CVZ3635" s="1"/>
      <c r="CWA3635" s="1"/>
      <c r="CWB3635" s="1"/>
      <c r="CWC3635" s="1"/>
      <c r="CWD3635" s="1"/>
      <c r="CWE3635" s="1"/>
      <c r="CWF3635" s="1"/>
      <c r="CWG3635" s="1"/>
      <c r="CWH3635" s="1"/>
      <c r="CWI3635" s="1"/>
      <c r="CWJ3635" s="1"/>
      <c r="CWK3635" s="1"/>
      <c r="CWL3635" s="1"/>
      <c r="CWM3635" s="1"/>
      <c r="CWN3635" s="1"/>
      <c r="CWO3635" s="1"/>
      <c r="CWP3635" s="1"/>
      <c r="CWQ3635" s="1"/>
      <c r="CWR3635" s="1"/>
      <c r="CWS3635" s="1"/>
      <c r="CWT3635" s="1"/>
      <c r="CWU3635" s="1"/>
      <c r="CWV3635" s="1"/>
      <c r="CWW3635" s="1"/>
      <c r="CWX3635" s="1"/>
      <c r="CWY3635" s="1"/>
      <c r="CWZ3635" s="1"/>
      <c r="CXA3635" s="1"/>
      <c r="CXB3635" s="1"/>
      <c r="CXC3635" s="1"/>
      <c r="CXD3635" s="1"/>
      <c r="CXE3635" s="1"/>
      <c r="CXF3635" s="1"/>
      <c r="CXG3635" s="1"/>
      <c r="CXH3635" s="1"/>
      <c r="CXI3635" s="1"/>
      <c r="CXJ3635" s="1"/>
      <c r="CXK3635" s="1"/>
      <c r="CXL3635" s="1"/>
      <c r="CXM3635" s="1"/>
      <c r="CXN3635" s="1"/>
      <c r="CXO3635" s="1"/>
      <c r="CXP3635" s="1"/>
      <c r="CXQ3635" s="1"/>
      <c r="CXR3635" s="1"/>
      <c r="CXS3635" s="1"/>
      <c r="CXT3635" s="1"/>
      <c r="CXU3635" s="1"/>
      <c r="CXV3635" s="1"/>
      <c r="CXW3635" s="1"/>
      <c r="CXX3635" s="1"/>
      <c r="CXY3635" s="1"/>
      <c r="CXZ3635" s="1"/>
      <c r="CYA3635" s="1"/>
      <c r="CYB3635" s="1"/>
      <c r="CYC3635" s="1"/>
      <c r="CYD3635" s="1"/>
      <c r="CYE3635" s="1"/>
      <c r="CYF3635" s="1"/>
      <c r="CYG3635" s="1"/>
      <c r="CYH3635" s="1"/>
      <c r="CYI3635" s="1"/>
      <c r="CYJ3635" s="1"/>
      <c r="CYK3635" s="1"/>
      <c r="CYL3635" s="1"/>
      <c r="CYM3635" s="1"/>
      <c r="CYN3635" s="1"/>
      <c r="CYO3635" s="1"/>
      <c r="CYP3635" s="1"/>
      <c r="CYQ3635" s="1"/>
      <c r="CYR3635" s="1"/>
      <c r="CYS3635" s="1"/>
      <c r="CYT3635" s="1"/>
      <c r="CYU3635" s="1"/>
      <c r="CYV3635" s="1"/>
      <c r="CYW3635" s="1"/>
      <c r="CYX3635" s="1"/>
      <c r="CYY3635" s="1"/>
      <c r="CYZ3635" s="1"/>
      <c r="CZA3635" s="1"/>
      <c r="CZB3635" s="1"/>
      <c r="CZC3635" s="1"/>
      <c r="CZD3635" s="1"/>
      <c r="CZE3635" s="1"/>
      <c r="CZF3635" s="1"/>
      <c r="CZG3635" s="1"/>
      <c r="CZH3635" s="1"/>
      <c r="CZI3635" s="1"/>
      <c r="CZJ3635" s="1"/>
      <c r="CZK3635" s="1"/>
      <c r="CZL3635" s="1"/>
      <c r="CZM3635" s="1"/>
      <c r="CZN3635" s="1"/>
      <c r="CZO3635" s="1"/>
      <c r="CZP3635" s="1"/>
      <c r="CZQ3635" s="1"/>
      <c r="CZR3635" s="1"/>
      <c r="CZS3635" s="1"/>
      <c r="CZT3635" s="1"/>
      <c r="CZU3635" s="1"/>
      <c r="CZV3635" s="1"/>
      <c r="CZW3635" s="1"/>
      <c r="CZX3635" s="1"/>
      <c r="CZY3635" s="1"/>
      <c r="CZZ3635" s="1"/>
      <c r="DAA3635" s="1"/>
      <c r="DAB3635" s="1"/>
      <c r="DAC3635" s="1"/>
      <c r="DAD3635" s="1"/>
      <c r="DAE3635" s="1"/>
      <c r="DAF3635" s="1"/>
      <c r="DAG3635" s="1"/>
      <c r="DAH3635" s="1"/>
      <c r="DAI3635" s="1"/>
      <c r="DAJ3635" s="1"/>
      <c r="DAK3635" s="1"/>
      <c r="DAL3635" s="1"/>
      <c r="DAM3635" s="1"/>
      <c r="DAN3635" s="1"/>
      <c r="DAO3635" s="1"/>
      <c r="DAP3635" s="1"/>
      <c r="DAQ3635" s="1"/>
      <c r="DAR3635" s="1"/>
      <c r="DAS3635" s="1"/>
      <c r="DAT3635" s="1"/>
      <c r="DAU3635" s="1"/>
      <c r="DAV3635" s="1"/>
      <c r="DAW3635" s="1"/>
      <c r="DAX3635" s="1"/>
      <c r="DAY3635" s="1"/>
      <c r="DAZ3635" s="1"/>
      <c r="DBA3635" s="1"/>
      <c r="DBB3635" s="1"/>
      <c r="DBC3635" s="1"/>
      <c r="DBD3635" s="1"/>
      <c r="DBE3635" s="1"/>
      <c r="DBF3635" s="1"/>
      <c r="DBG3635" s="1"/>
      <c r="DBH3635" s="1"/>
      <c r="DBI3635" s="1"/>
      <c r="DBJ3635" s="1"/>
      <c r="DBK3635" s="1"/>
      <c r="DBL3635" s="1"/>
      <c r="DBM3635" s="1"/>
      <c r="DBN3635" s="1"/>
      <c r="DBO3635" s="1"/>
      <c r="DBP3635" s="1"/>
      <c r="DBQ3635" s="1"/>
      <c r="DBR3635" s="1"/>
      <c r="DBS3635" s="1"/>
      <c r="DBT3635" s="1"/>
      <c r="DBU3635" s="1"/>
      <c r="DBV3635" s="1"/>
      <c r="DBW3635" s="1"/>
      <c r="DBX3635" s="1"/>
      <c r="DBY3635" s="1"/>
      <c r="DBZ3635" s="1"/>
      <c r="DCA3635" s="1"/>
      <c r="DCB3635" s="1"/>
      <c r="DCC3635" s="1"/>
      <c r="DCD3635" s="1"/>
      <c r="DCE3635" s="1"/>
      <c r="DCF3635" s="1"/>
      <c r="DCG3635" s="1"/>
      <c r="DCH3635" s="1"/>
      <c r="DCI3635" s="1"/>
      <c r="DCJ3635" s="1"/>
      <c r="DCK3635" s="1"/>
      <c r="DCL3635" s="1"/>
      <c r="DCM3635" s="1"/>
      <c r="DCN3635" s="1"/>
      <c r="DCO3635" s="1"/>
      <c r="DCP3635" s="1"/>
      <c r="DCQ3635" s="1"/>
      <c r="DCR3635" s="1"/>
      <c r="DCS3635" s="1"/>
      <c r="DCT3635" s="1"/>
      <c r="DCU3635" s="1"/>
      <c r="DCV3635" s="1"/>
      <c r="DCW3635" s="1"/>
      <c r="DCX3635" s="1"/>
      <c r="DCY3635" s="1"/>
      <c r="DCZ3635" s="1"/>
      <c r="DDA3635" s="1"/>
      <c r="DDB3635" s="1"/>
      <c r="DDC3635" s="1"/>
      <c r="DDD3635" s="1"/>
      <c r="DDE3635" s="1"/>
      <c r="DDF3635" s="1"/>
      <c r="DDG3635" s="1"/>
      <c r="DDH3635" s="1"/>
      <c r="DDI3635" s="1"/>
      <c r="DDJ3635" s="1"/>
      <c r="DDK3635" s="1"/>
      <c r="DDL3635" s="1"/>
      <c r="DDM3635" s="1"/>
      <c r="DDN3635" s="1"/>
      <c r="DDO3635" s="1"/>
      <c r="DDP3635" s="1"/>
      <c r="DDQ3635" s="1"/>
      <c r="DDR3635" s="1"/>
      <c r="DDS3635" s="1"/>
      <c r="DDT3635" s="1"/>
      <c r="DDU3635" s="1"/>
      <c r="DDV3635" s="1"/>
      <c r="DDW3635" s="1"/>
      <c r="DDX3635" s="1"/>
      <c r="DDY3635" s="1"/>
      <c r="DDZ3635" s="1"/>
      <c r="DEA3635" s="1"/>
      <c r="DEB3635" s="1"/>
      <c r="DEC3635" s="1"/>
      <c r="DED3635" s="1"/>
      <c r="DEE3635" s="1"/>
      <c r="DEF3635" s="1"/>
      <c r="DEG3635" s="1"/>
      <c r="DEH3635" s="1"/>
      <c r="DEI3635" s="1"/>
      <c r="DEJ3635" s="1"/>
      <c r="DEK3635" s="1"/>
      <c r="DEL3635" s="1"/>
      <c r="DEM3635" s="1"/>
      <c r="DEN3635" s="1"/>
      <c r="DEO3635" s="1"/>
      <c r="DEP3635" s="1"/>
      <c r="DEQ3635" s="1"/>
      <c r="DER3635" s="1"/>
      <c r="DES3635" s="1"/>
      <c r="DET3635" s="1"/>
      <c r="DEU3635" s="1"/>
      <c r="DEV3635" s="1"/>
      <c r="DEW3635" s="1"/>
      <c r="DEX3635" s="1"/>
      <c r="DEY3635" s="1"/>
      <c r="DEZ3635" s="1"/>
      <c r="DFA3635" s="1"/>
      <c r="DFB3635" s="1"/>
      <c r="DFC3635" s="1"/>
      <c r="DFD3635" s="1"/>
      <c r="DFE3635" s="1"/>
      <c r="DFF3635" s="1"/>
      <c r="DFG3635" s="1"/>
      <c r="DFH3635" s="1"/>
      <c r="DFI3635" s="1"/>
      <c r="DFJ3635" s="1"/>
      <c r="DFK3635" s="1"/>
      <c r="DFL3635" s="1"/>
      <c r="DFM3635" s="1"/>
      <c r="DFN3635" s="1"/>
      <c r="DFO3635" s="1"/>
      <c r="DFP3635" s="1"/>
      <c r="DFQ3635" s="1"/>
      <c r="DFR3635" s="1"/>
      <c r="DFS3635" s="1"/>
      <c r="DFT3635" s="1"/>
      <c r="DFU3635" s="1"/>
      <c r="DFV3635" s="1"/>
      <c r="DFW3635" s="1"/>
      <c r="DFX3635" s="1"/>
      <c r="DFY3635" s="1"/>
      <c r="DFZ3635" s="1"/>
      <c r="DGA3635" s="1"/>
      <c r="DGB3635" s="1"/>
      <c r="DGC3635" s="1"/>
      <c r="DGD3635" s="1"/>
      <c r="DGE3635" s="1"/>
      <c r="DGF3635" s="1"/>
      <c r="DGG3635" s="1"/>
      <c r="DGH3635" s="1"/>
      <c r="DGI3635" s="1"/>
      <c r="DGJ3635" s="1"/>
      <c r="DGK3635" s="1"/>
      <c r="DGL3635" s="1"/>
      <c r="DGM3635" s="1"/>
      <c r="DGN3635" s="1"/>
      <c r="DGO3635" s="1"/>
      <c r="DGP3635" s="1"/>
      <c r="DGQ3635" s="1"/>
      <c r="DGR3635" s="1"/>
      <c r="DGS3635" s="1"/>
      <c r="DGT3635" s="1"/>
      <c r="DGU3635" s="1"/>
      <c r="DGV3635" s="1"/>
      <c r="DGW3635" s="1"/>
      <c r="DGX3635" s="1"/>
      <c r="DGY3635" s="1"/>
      <c r="DGZ3635" s="1"/>
      <c r="DHA3635" s="1"/>
      <c r="DHB3635" s="1"/>
      <c r="DHC3635" s="1"/>
      <c r="DHD3635" s="1"/>
      <c r="DHE3635" s="1"/>
      <c r="DHF3635" s="1"/>
      <c r="DHG3635" s="1"/>
      <c r="DHH3635" s="1"/>
      <c r="DHI3635" s="1"/>
      <c r="DHJ3635" s="1"/>
      <c r="DHK3635" s="1"/>
      <c r="DHL3635" s="1"/>
      <c r="DHM3635" s="1"/>
      <c r="DHN3635" s="1"/>
      <c r="DHO3635" s="1"/>
      <c r="DHP3635" s="1"/>
      <c r="DHQ3635" s="1"/>
      <c r="DHR3635" s="1"/>
      <c r="DHS3635" s="1"/>
      <c r="DHT3635" s="1"/>
      <c r="DHU3635" s="1"/>
      <c r="DHV3635" s="1"/>
      <c r="DHW3635" s="1"/>
      <c r="DHX3635" s="1"/>
      <c r="DHY3635" s="1"/>
      <c r="DHZ3635" s="1"/>
      <c r="DIA3635" s="1"/>
      <c r="DIB3635" s="1"/>
      <c r="DIC3635" s="1"/>
      <c r="DID3635" s="1"/>
      <c r="DIE3635" s="1"/>
      <c r="DIF3635" s="1"/>
      <c r="DIG3635" s="1"/>
      <c r="DIH3635" s="1"/>
      <c r="DII3635" s="1"/>
      <c r="DIJ3635" s="1"/>
      <c r="DIK3635" s="1"/>
      <c r="DIL3635" s="1"/>
      <c r="DIM3635" s="1"/>
      <c r="DIN3635" s="1"/>
      <c r="DIO3635" s="1"/>
      <c r="DIP3635" s="1"/>
      <c r="DIQ3635" s="1"/>
      <c r="DIR3635" s="1"/>
      <c r="DIS3635" s="1"/>
      <c r="DIT3635" s="1"/>
      <c r="DIU3635" s="1"/>
      <c r="DIV3635" s="1"/>
      <c r="DIW3635" s="1"/>
      <c r="DIX3635" s="1"/>
      <c r="DIY3635" s="1"/>
      <c r="DIZ3635" s="1"/>
      <c r="DJA3635" s="1"/>
      <c r="DJB3635" s="1"/>
      <c r="DJC3635" s="1"/>
      <c r="DJD3635" s="1"/>
      <c r="DJE3635" s="1"/>
      <c r="DJF3635" s="1"/>
      <c r="DJG3635" s="1"/>
      <c r="DJH3635" s="1"/>
      <c r="DJI3635" s="1"/>
      <c r="DJJ3635" s="1"/>
      <c r="DJK3635" s="1"/>
      <c r="DJL3635" s="1"/>
      <c r="DJM3635" s="1"/>
      <c r="DJN3635" s="1"/>
      <c r="DJO3635" s="1"/>
      <c r="DJP3635" s="1"/>
      <c r="DJQ3635" s="1"/>
      <c r="DJR3635" s="1"/>
      <c r="DJS3635" s="1"/>
      <c r="DJT3635" s="1"/>
      <c r="DJU3635" s="1"/>
      <c r="DJV3635" s="1"/>
      <c r="DJW3635" s="1"/>
      <c r="DJX3635" s="1"/>
      <c r="DJY3635" s="1"/>
      <c r="DJZ3635" s="1"/>
      <c r="DKA3635" s="1"/>
      <c r="DKB3635" s="1"/>
      <c r="DKC3635" s="1"/>
      <c r="DKD3635" s="1"/>
      <c r="DKE3635" s="1"/>
      <c r="DKF3635" s="1"/>
      <c r="DKG3635" s="1"/>
      <c r="DKH3635" s="1"/>
      <c r="DKI3635" s="1"/>
      <c r="DKJ3635" s="1"/>
      <c r="DKK3635" s="1"/>
      <c r="DKL3635" s="1"/>
      <c r="DKM3635" s="1"/>
      <c r="DKN3635" s="1"/>
      <c r="DKO3635" s="1"/>
      <c r="DKP3635" s="1"/>
      <c r="DKQ3635" s="1"/>
      <c r="DKR3635" s="1"/>
      <c r="DKS3635" s="1"/>
      <c r="DKT3635" s="1"/>
      <c r="DKU3635" s="1"/>
      <c r="DKV3635" s="1"/>
      <c r="DKW3635" s="1"/>
      <c r="DKX3635" s="1"/>
      <c r="DKY3635" s="1"/>
      <c r="DKZ3635" s="1"/>
      <c r="DLA3635" s="1"/>
      <c r="DLB3635" s="1"/>
      <c r="DLC3635" s="1"/>
      <c r="DLD3635" s="1"/>
      <c r="DLE3635" s="1"/>
      <c r="DLF3635" s="1"/>
      <c r="DLG3635" s="1"/>
      <c r="DLH3635" s="1"/>
      <c r="DLI3635" s="1"/>
      <c r="DLJ3635" s="1"/>
      <c r="DLK3635" s="1"/>
      <c r="DLL3635" s="1"/>
      <c r="DLM3635" s="1"/>
      <c r="DLN3635" s="1"/>
      <c r="DLO3635" s="1"/>
      <c r="DLP3635" s="1"/>
      <c r="DLQ3635" s="1"/>
      <c r="DLR3635" s="1"/>
      <c r="DLS3635" s="1"/>
      <c r="DLT3635" s="1"/>
      <c r="DLU3635" s="1"/>
      <c r="DLV3635" s="1"/>
      <c r="DLW3635" s="1"/>
      <c r="DLX3635" s="1"/>
      <c r="DLY3635" s="1"/>
      <c r="DLZ3635" s="1"/>
      <c r="DMA3635" s="1"/>
      <c r="DMB3635" s="1"/>
      <c r="DMC3635" s="1"/>
      <c r="DMD3635" s="1"/>
      <c r="DME3635" s="1"/>
      <c r="DMF3635" s="1"/>
      <c r="DMG3635" s="1"/>
      <c r="DMH3635" s="1"/>
      <c r="DMI3635" s="1"/>
      <c r="DMJ3635" s="1"/>
      <c r="DMK3635" s="1"/>
      <c r="DML3635" s="1"/>
      <c r="DMM3635" s="1"/>
      <c r="DMN3635" s="1"/>
      <c r="DMO3635" s="1"/>
      <c r="DMP3635" s="1"/>
      <c r="DMQ3635" s="1"/>
      <c r="DMR3635" s="1"/>
      <c r="DMS3635" s="1"/>
      <c r="DMT3635" s="1"/>
      <c r="DMU3635" s="1"/>
      <c r="DMV3635" s="1"/>
      <c r="DMW3635" s="1"/>
      <c r="DMX3635" s="1"/>
      <c r="DMY3635" s="1"/>
      <c r="DMZ3635" s="1"/>
      <c r="DNA3635" s="1"/>
      <c r="DNB3635" s="1"/>
      <c r="DNC3635" s="1"/>
      <c r="DND3635" s="1"/>
      <c r="DNE3635" s="1"/>
      <c r="DNF3635" s="1"/>
      <c r="DNG3635" s="1"/>
      <c r="DNH3635" s="1"/>
      <c r="DNI3635" s="1"/>
      <c r="DNJ3635" s="1"/>
      <c r="DNK3635" s="1"/>
      <c r="DNL3635" s="1"/>
      <c r="DNM3635" s="1"/>
      <c r="DNN3635" s="1"/>
      <c r="DNO3635" s="1"/>
      <c r="DNP3635" s="1"/>
      <c r="DNQ3635" s="1"/>
      <c r="DNR3635" s="1"/>
      <c r="DNS3635" s="1"/>
      <c r="DNT3635" s="1"/>
      <c r="DNU3635" s="1"/>
      <c r="DNV3635" s="1"/>
      <c r="DNW3635" s="1"/>
      <c r="DNX3635" s="1"/>
      <c r="DNY3635" s="1"/>
      <c r="DNZ3635" s="1"/>
      <c r="DOA3635" s="1"/>
      <c r="DOB3635" s="1"/>
      <c r="DOC3635" s="1"/>
      <c r="DOD3635" s="1"/>
      <c r="DOE3635" s="1"/>
      <c r="DOF3635" s="1"/>
      <c r="DOG3635" s="1"/>
      <c r="DOH3635" s="1"/>
      <c r="DOI3635" s="1"/>
      <c r="DOJ3635" s="1"/>
      <c r="DOK3635" s="1"/>
      <c r="DOL3635" s="1"/>
      <c r="DOM3635" s="1"/>
      <c r="DON3635" s="1"/>
      <c r="DOO3635" s="1"/>
      <c r="DOP3635" s="1"/>
      <c r="DOQ3635" s="1"/>
      <c r="DOR3635" s="1"/>
      <c r="DOS3635" s="1"/>
      <c r="DOT3635" s="1"/>
      <c r="DOU3635" s="1"/>
      <c r="DOV3635" s="1"/>
      <c r="DOW3635" s="1"/>
      <c r="DOX3635" s="1"/>
      <c r="DOY3635" s="1"/>
      <c r="DOZ3635" s="1"/>
      <c r="DPA3635" s="1"/>
      <c r="DPB3635" s="1"/>
      <c r="DPC3635" s="1"/>
      <c r="DPD3635" s="1"/>
      <c r="DPE3635" s="1"/>
      <c r="DPF3635" s="1"/>
      <c r="DPG3635" s="1"/>
      <c r="DPH3635" s="1"/>
      <c r="DPI3635" s="1"/>
      <c r="DPJ3635" s="1"/>
      <c r="DPK3635" s="1"/>
      <c r="DPL3635" s="1"/>
      <c r="DPM3635" s="1"/>
      <c r="DPN3635" s="1"/>
      <c r="DPO3635" s="1"/>
      <c r="DPP3635" s="1"/>
      <c r="DPQ3635" s="1"/>
      <c r="DPR3635" s="1"/>
      <c r="DPS3635" s="1"/>
      <c r="DPT3635" s="1"/>
      <c r="DPU3635" s="1"/>
      <c r="DPV3635" s="1"/>
      <c r="DPW3635" s="1"/>
      <c r="DPX3635" s="1"/>
      <c r="DPY3635" s="1"/>
      <c r="DPZ3635" s="1"/>
      <c r="DQA3635" s="1"/>
      <c r="DQB3635" s="1"/>
      <c r="DQC3635" s="1"/>
      <c r="DQD3635" s="1"/>
      <c r="DQE3635" s="1"/>
      <c r="DQF3635" s="1"/>
      <c r="DQG3635" s="1"/>
      <c r="DQH3635" s="1"/>
      <c r="DQI3635" s="1"/>
      <c r="DQJ3635" s="1"/>
      <c r="DQK3635" s="1"/>
      <c r="DQL3635" s="1"/>
      <c r="DQM3635" s="1"/>
      <c r="DQN3635" s="1"/>
      <c r="DQO3635" s="1"/>
      <c r="DQP3635" s="1"/>
      <c r="DQQ3635" s="1"/>
      <c r="DQR3635" s="1"/>
      <c r="DQS3635" s="1"/>
      <c r="DQT3635" s="1"/>
      <c r="DQU3635" s="1"/>
      <c r="DQV3635" s="1"/>
      <c r="DQW3635" s="1"/>
      <c r="DQX3635" s="1"/>
      <c r="DQY3635" s="1"/>
      <c r="DQZ3635" s="1"/>
      <c r="DRA3635" s="1"/>
      <c r="DRB3635" s="1"/>
      <c r="DRC3635" s="1"/>
      <c r="DRD3635" s="1"/>
      <c r="DRE3635" s="1"/>
      <c r="DRF3635" s="1"/>
      <c r="DRG3635" s="1"/>
      <c r="DRH3635" s="1"/>
      <c r="DRI3635" s="1"/>
      <c r="DRJ3635" s="1"/>
      <c r="DRK3635" s="1"/>
      <c r="DRL3635" s="1"/>
      <c r="DRM3635" s="1"/>
      <c r="DRN3635" s="1"/>
      <c r="DRO3635" s="1"/>
      <c r="DRP3635" s="1"/>
      <c r="DRQ3635" s="1"/>
      <c r="DRR3635" s="1"/>
      <c r="DRS3635" s="1"/>
      <c r="DRT3635" s="1"/>
      <c r="DRU3635" s="1"/>
      <c r="DRV3635" s="1"/>
      <c r="DRW3635" s="1"/>
      <c r="DRX3635" s="1"/>
      <c r="DRY3635" s="1"/>
      <c r="DRZ3635" s="1"/>
      <c r="DSA3635" s="1"/>
      <c r="DSB3635" s="1"/>
      <c r="DSC3635" s="1"/>
      <c r="DSD3635" s="1"/>
      <c r="DSE3635" s="1"/>
      <c r="DSF3635" s="1"/>
      <c r="DSG3635" s="1"/>
      <c r="DSH3635" s="1"/>
      <c r="DSI3635" s="1"/>
      <c r="DSJ3635" s="1"/>
      <c r="DSK3635" s="1"/>
      <c r="DSL3635" s="1"/>
      <c r="DSM3635" s="1"/>
      <c r="DSN3635" s="1"/>
      <c r="DSO3635" s="1"/>
      <c r="DSP3635" s="1"/>
      <c r="DSQ3635" s="1"/>
      <c r="DSR3635" s="1"/>
      <c r="DSS3635" s="1"/>
      <c r="DST3635" s="1"/>
      <c r="DSU3635" s="1"/>
      <c r="DSV3635" s="1"/>
      <c r="DSW3635" s="1"/>
      <c r="DSX3635" s="1"/>
      <c r="DSY3635" s="1"/>
      <c r="DSZ3635" s="1"/>
      <c r="DTA3635" s="1"/>
      <c r="DTB3635" s="1"/>
      <c r="DTC3635" s="1"/>
      <c r="DTD3635" s="1"/>
      <c r="DTE3635" s="1"/>
      <c r="DTF3635" s="1"/>
      <c r="DTG3635" s="1"/>
      <c r="DTH3635" s="1"/>
      <c r="DTI3635" s="1"/>
      <c r="DTJ3635" s="1"/>
      <c r="DTK3635" s="1"/>
      <c r="DTL3635" s="1"/>
      <c r="DTM3635" s="1"/>
      <c r="DTN3635" s="1"/>
      <c r="DTO3635" s="1"/>
      <c r="DTP3635" s="1"/>
      <c r="DTQ3635" s="1"/>
      <c r="DTR3635" s="1"/>
      <c r="DTS3635" s="1"/>
      <c r="DTT3635" s="1"/>
      <c r="DTU3635" s="1"/>
      <c r="DTV3635" s="1"/>
      <c r="DTW3635" s="1"/>
      <c r="DTX3635" s="1"/>
      <c r="DTY3635" s="1"/>
      <c r="DTZ3635" s="1"/>
      <c r="DUA3635" s="1"/>
      <c r="DUB3635" s="1"/>
      <c r="DUC3635" s="1"/>
      <c r="DUD3635" s="1"/>
      <c r="DUE3635" s="1"/>
      <c r="DUF3635" s="1"/>
      <c r="DUG3635" s="1"/>
      <c r="DUH3635" s="1"/>
      <c r="DUI3635" s="1"/>
      <c r="DUJ3635" s="1"/>
      <c r="DUK3635" s="1"/>
      <c r="DUL3635" s="1"/>
      <c r="DUM3635" s="1"/>
      <c r="DUN3635" s="1"/>
      <c r="DUO3635" s="1"/>
      <c r="DUP3635" s="1"/>
      <c r="DUQ3635" s="1"/>
      <c r="DUR3635" s="1"/>
      <c r="DUS3635" s="1"/>
      <c r="DUT3635" s="1"/>
      <c r="DUU3635" s="1"/>
      <c r="DUV3635" s="1"/>
      <c r="DUW3635" s="1"/>
      <c r="DUX3635" s="1"/>
      <c r="DUY3635" s="1"/>
      <c r="DUZ3635" s="1"/>
      <c r="DVA3635" s="1"/>
      <c r="DVB3635" s="1"/>
      <c r="DVC3635" s="1"/>
      <c r="DVD3635" s="1"/>
      <c r="DVE3635" s="1"/>
      <c r="DVF3635" s="1"/>
      <c r="DVG3635" s="1"/>
      <c r="DVH3635" s="1"/>
      <c r="DVI3635" s="1"/>
      <c r="DVJ3635" s="1"/>
      <c r="DVK3635" s="1"/>
      <c r="DVL3635" s="1"/>
      <c r="DVM3635" s="1"/>
      <c r="DVN3635" s="1"/>
      <c r="DVO3635" s="1"/>
      <c r="DVP3635" s="1"/>
      <c r="DVQ3635" s="1"/>
      <c r="DVR3635" s="1"/>
      <c r="DVS3635" s="1"/>
      <c r="DVT3635" s="1"/>
      <c r="DVU3635" s="1"/>
      <c r="DVV3635" s="1"/>
      <c r="DVW3635" s="1"/>
      <c r="DVX3635" s="1"/>
      <c r="DVY3635" s="1"/>
      <c r="DVZ3635" s="1"/>
      <c r="DWA3635" s="1"/>
      <c r="DWB3635" s="1"/>
      <c r="DWC3635" s="1"/>
      <c r="DWD3635" s="1"/>
      <c r="DWE3635" s="1"/>
      <c r="DWF3635" s="1"/>
      <c r="DWG3635" s="1"/>
      <c r="DWH3635" s="1"/>
      <c r="DWI3635" s="1"/>
      <c r="DWJ3635" s="1"/>
      <c r="DWK3635" s="1"/>
      <c r="DWL3635" s="1"/>
      <c r="DWM3635" s="1"/>
      <c r="DWN3635" s="1"/>
      <c r="DWO3635" s="1"/>
      <c r="DWP3635" s="1"/>
      <c r="DWQ3635" s="1"/>
      <c r="DWR3635" s="1"/>
      <c r="DWS3635" s="1"/>
      <c r="DWT3635" s="1"/>
      <c r="DWU3635" s="1"/>
      <c r="DWV3635" s="1"/>
      <c r="DWW3635" s="1"/>
      <c r="DWX3635" s="1"/>
      <c r="DWY3635" s="1"/>
      <c r="DWZ3635" s="1"/>
      <c r="DXA3635" s="1"/>
      <c r="DXB3635" s="1"/>
      <c r="DXC3635" s="1"/>
      <c r="DXD3635" s="1"/>
      <c r="DXE3635" s="1"/>
      <c r="DXF3635" s="1"/>
      <c r="DXG3635" s="1"/>
      <c r="DXH3635" s="1"/>
      <c r="DXI3635" s="1"/>
      <c r="DXJ3635" s="1"/>
      <c r="DXK3635" s="1"/>
      <c r="DXL3635" s="1"/>
      <c r="DXM3635" s="1"/>
      <c r="DXN3635" s="1"/>
      <c r="DXO3635" s="1"/>
      <c r="DXP3635" s="1"/>
      <c r="DXQ3635" s="1"/>
      <c r="DXR3635" s="1"/>
      <c r="DXS3635" s="1"/>
      <c r="DXT3635" s="1"/>
      <c r="DXU3635" s="1"/>
      <c r="DXV3635" s="1"/>
      <c r="DXW3635" s="1"/>
      <c r="DXX3635" s="1"/>
      <c r="DXY3635" s="1"/>
      <c r="DXZ3635" s="1"/>
      <c r="DYA3635" s="1"/>
      <c r="DYB3635" s="1"/>
      <c r="DYC3635" s="1"/>
      <c r="DYD3635" s="1"/>
      <c r="DYE3635" s="1"/>
      <c r="DYF3635" s="1"/>
      <c r="DYG3635" s="1"/>
      <c r="DYH3635" s="1"/>
      <c r="DYI3635" s="1"/>
      <c r="DYJ3635" s="1"/>
      <c r="DYK3635" s="1"/>
      <c r="DYL3635" s="1"/>
      <c r="DYM3635" s="1"/>
      <c r="DYN3635" s="1"/>
      <c r="DYO3635" s="1"/>
      <c r="DYP3635" s="1"/>
      <c r="DYQ3635" s="1"/>
      <c r="DYR3635" s="1"/>
      <c r="DYS3635" s="1"/>
      <c r="DYT3635" s="1"/>
      <c r="DYU3635" s="1"/>
      <c r="DYV3635" s="1"/>
      <c r="DYW3635" s="1"/>
      <c r="DYX3635" s="1"/>
      <c r="DYY3635" s="1"/>
      <c r="DYZ3635" s="1"/>
      <c r="DZA3635" s="1"/>
      <c r="DZB3635" s="1"/>
      <c r="DZC3635" s="1"/>
      <c r="DZD3635" s="1"/>
      <c r="DZE3635" s="1"/>
      <c r="DZF3635" s="1"/>
      <c r="DZG3635" s="1"/>
      <c r="DZH3635" s="1"/>
      <c r="DZI3635" s="1"/>
      <c r="DZJ3635" s="1"/>
      <c r="DZK3635" s="1"/>
      <c r="DZL3635" s="1"/>
      <c r="DZM3635" s="1"/>
      <c r="DZN3635" s="1"/>
      <c r="DZO3635" s="1"/>
      <c r="DZP3635" s="1"/>
      <c r="DZQ3635" s="1"/>
      <c r="DZR3635" s="1"/>
      <c r="DZS3635" s="1"/>
      <c r="DZT3635" s="1"/>
      <c r="DZU3635" s="1"/>
      <c r="DZV3635" s="1"/>
      <c r="DZW3635" s="1"/>
      <c r="DZX3635" s="1"/>
      <c r="DZY3635" s="1"/>
      <c r="DZZ3635" s="1"/>
      <c r="EAA3635" s="1"/>
      <c r="EAB3635" s="1"/>
      <c r="EAC3635" s="1"/>
      <c r="EAD3635" s="1"/>
      <c r="EAE3635" s="1"/>
      <c r="EAF3635" s="1"/>
      <c r="EAG3635" s="1"/>
      <c r="EAH3635" s="1"/>
      <c r="EAI3635" s="1"/>
      <c r="EAJ3635" s="1"/>
      <c r="EAK3635" s="1"/>
      <c r="EAL3635" s="1"/>
      <c r="EAM3635" s="1"/>
      <c r="EAN3635" s="1"/>
      <c r="EAO3635" s="1"/>
      <c r="EAP3635" s="1"/>
      <c r="EAQ3635" s="1"/>
      <c r="EAR3635" s="1"/>
      <c r="EAS3635" s="1"/>
      <c r="EAT3635" s="1"/>
      <c r="EAU3635" s="1"/>
      <c r="EAV3635" s="1"/>
      <c r="EAW3635" s="1"/>
      <c r="EAX3635" s="1"/>
      <c r="EAY3635" s="1"/>
      <c r="EAZ3635" s="1"/>
      <c r="EBA3635" s="1"/>
      <c r="EBB3635" s="1"/>
      <c r="EBC3635" s="1"/>
      <c r="EBD3635" s="1"/>
      <c r="EBE3635" s="1"/>
      <c r="EBF3635" s="1"/>
      <c r="EBG3635" s="1"/>
      <c r="EBH3635" s="1"/>
      <c r="EBI3635" s="1"/>
      <c r="EBJ3635" s="1"/>
      <c r="EBK3635" s="1"/>
      <c r="EBL3635" s="1"/>
      <c r="EBM3635" s="1"/>
      <c r="EBN3635" s="1"/>
      <c r="EBO3635" s="1"/>
      <c r="EBP3635" s="1"/>
      <c r="EBQ3635" s="1"/>
      <c r="EBR3635" s="1"/>
      <c r="EBS3635" s="1"/>
      <c r="EBT3635" s="1"/>
      <c r="EBU3635" s="1"/>
      <c r="EBV3635" s="1"/>
      <c r="EBW3635" s="1"/>
      <c r="EBX3635" s="1"/>
      <c r="EBY3635" s="1"/>
      <c r="EBZ3635" s="1"/>
      <c r="ECA3635" s="1"/>
      <c r="ECB3635" s="1"/>
      <c r="ECC3635" s="1"/>
      <c r="ECD3635" s="1"/>
      <c r="ECE3635" s="1"/>
      <c r="ECF3635" s="1"/>
      <c r="ECG3635" s="1"/>
      <c r="ECH3635" s="1"/>
      <c r="ECI3635" s="1"/>
      <c r="ECJ3635" s="1"/>
      <c r="ECK3635" s="1"/>
      <c r="ECL3635" s="1"/>
      <c r="ECM3635" s="1"/>
      <c r="ECN3635" s="1"/>
      <c r="ECO3635" s="1"/>
      <c r="ECP3635" s="1"/>
      <c r="ECQ3635" s="1"/>
      <c r="ECR3635" s="1"/>
      <c r="ECS3635" s="1"/>
      <c r="ECT3635" s="1"/>
      <c r="ECU3635" s="1"/>
      <c r="ECV3635" s="1"/>
      <c r="ECW3635" s="1"/>
      <c r="ECX3635" s="1"/>
      <c r="ECY3635" s="1"/>
      <c r="ECZ3635" s="1"/>
      <c r="EDA3635" s="1"/>
      <c r="EDB3635" s="1"/>
      <c r="EDC3635" s="1"/>
      <c r="EDD3635" s="1"/>
      <c r="EDE3635" s="1"/>
      <c r="EDF3635" s="1"/>
      <c r="EDG3635" s="1"/>
      <c r="EDH3635" s="1"/>
      <c r="EDI3635" s="1"/>
      <c r="EDJ3635" s="1"/>
      <c r="EDK3635" s="1"/>
      <c r="EDL3635" s="1"/>
      <c r="EDM3635" s="1"/>
      <c r="EDN3635" s="1"/>
      <c r="EDO3635" s="1"/>
      <c r="EDP3635" s="1"/>
      <c r="EDQ3635" s="1"/>
      <c r="EDR3635" s="1"/>
      <c r="EDS3635" s="1"/>
      <c r="EDT3635" s="1"/>
      <c r="EDU3635" s="1"/>
      <c r="EDV3635" s="1"/>
      <c r="EDW3635" s="1"/>
      <c r="EDX3635" s="1"/>
      <c r="EDY3635" s="1"/>
      <c r="EDZ3635" s="1"/>
      <c r="EEA3635" s="1"/>
      <c r="EEB3635" s="1"/>
      <c r="EEC3635" s="1"/>
      <c r="EED3635" s="1"/>
      <c r="EEE3635" s="1"/>
      <c r="EEF3635" s="1"/>
      <c r="EEG3635" s="1"/>
      <c r="EEH3635" s="1"/>
      <c r="EEI3635" s="1"/>
      <c r="EEJ3635" s="1"/>
      <c r="EEK3635" s="1"/>
      <c r="EEL3635" s="1"/>
      <c r="EEM3635" s="1"/>
      <c r="EEN3635" s="1"/>
      <c r="EEO3635" s="1"/>
      <c r="EEP3635" s="1"/>
      <c r="EEQ3635" s="1"/>
      <c r="EER3635" s="1"/>
      <c r="EES3635" s="1"/>
      <c r="EET3635" s="1"/>
      <c r="EEU3635" s="1"/>
      <c r="EEV3635" s="1"/>
      <c r="EEW3635" s="1"/>
      <c r="EEX3635" s="1"/>
      <c r="EEY3635" s="1"/>
      <c r="EEZ3635" s="1"/>
      <c r="EFA3635" s="1"/>
      <c r="EFB3635" s="1"/>
      <c r="EFC3635" s="1"/>
      <c r="EFD3635" s="1"/>
      <c r="EFE3635" s="1"/>
      <c r="EFF3635" s="1"/>
      <c r="EFG3635" s="1"/>
      <c r="EFH3635" s="1"/>
      <c r="EFI3635" s="1"/>
      <c r="EFJ3635" s="1"/>
      <c r="EFK3635" s="1"/>
      <c r="EFL3635" s="1"/>
      <c r="EFM3635" s="1"/>
      <c r="EFN3635" s="1"/>
      <c r="EFO3635" s="1"/>
      <c r="EFP3635" s="1"/>
      <c r="EFQ3635" s="1"/>
      <c r="EFR3635" s="1"/>
      <c r="EFS3635" s="1"/>
      <c r="EFT3635" s="1"/>
      <c r="EFU3635" s="1"/>
      <c r="EFV3635" s="1"/>
      <c r="EFW3635" s="1"/>
      <c r="EFX3635" s="1"/>
      <c r="EFY3635" s="1"/>
      <c r="EFZ3635" s="1"/>
      <c r="EGA3635" s="1"/>
      <c r="EGB3635" s="1"/>
      <c r="EGC3635" s="1"/>
      <c r="EGD3635" s="1"/>
      <c r="EGE3635" s="1"/>
      <c r="EGF3635" s="1"/>
      <c r="EGG3635" s="1"/>
      <c r="EGH3635" s="1"/>
      <c r="EGI3635" s="1"/>
      <c r="EGJ3635" s="1"/>
      <c r="EGK3635" s="1"/>
      <c r="EGL3635" s="1"/>
      <c r="EGM3635" s="1"/>
      <c r="EGN3635" s="1"/>
      <c r="EGO3635" s="1"/>
      <c r="EGP3635" s="1"/>
      <c r="EGQ3635" s="1"/>
      <c r="EGR3635" s="1"/>
      <c r="EGS3635" s="1"/>
      <c r="EGT3635" s="1"/>
      <c r="EGU3635" s="1"/>
      <c r="EGV3635" s="1"/>
      <c r="EGW3635" s="1"/>
      <c r="EGX3635" s="1"/>
      <c r="EGY3635" s="1"/>
      <c r="EGZ3635" s="1"/>
      <c r="EHA3635" s="1"/>
      <c r="EHB3635" s="1"/>
      <c r="EHC3635" s="1"/>
      <c r="EHD3635" s="1"/>
      <c r="EHE3635" s="1"/>
      <c r="EHF3635" s="1"/>
      <c r="EHG3635" s="1"/>
      <c r="EHH3635" s="1"/>
      <c r="EHI3635" s="1"/>
      <c r="EHJ3635" s="1"/>
      <c r="EHK3635" s="1"/>
      <c r="EHL3635" s="1"/>
      <c r="EHM3635" s="1"/>
      <c r="EHN3635" s="1"/>
      <c r="EHO3635" s="1"/>
      <c r="EHP3635" s="1"/>
      <c r="EHQ3635" s="1"/>
      <c r="EHR3635" s="1"/>
      <c r="EHS3635" s="1"/>
      <c r="EHT3635" s="1"/>
      <c r="EHU3635" s="1"/>
      <c r="EHV3635" s="1"/>
      <c r="EHW3635" s="1"/>
      <c r="EHX3635" s="1"/>
      <c r="EHY3635" s="1"/>
      <c r="EHZ3635" s="1"/>
      <c r="EIA3635" s="1"/>
      <c r="EIB3635" s="1"/>
      <c r="EIC3635" s="1"/>
      <c r="EID3635" s="1"/>
      <c r="EIE3635" s="1"/>
      <c r="EIF3635" s="1"/>
      <c r="EIG3635" s="1"/>
      <c r="EIH3635" s="1"/>
      <c r="EII3635" s="1"/>
      <c r="EIJ3635" s="1"/>
      <c r="EIK3635" s="1"/>
      <c r="EIL3635" s="1"/>
      <c r="EIM3635" s="1"/>
      <c r="EIN3635" s="1"/>
      <c r="EIO3635" s="1"/>
      <c r="EIP3635" s="1"/>
      <c r="EIQ3635" s="1"/>
      <c r="EIR3635" s="1"/>
      <c r="EIS3635" s="1"/>
      <c r="EIT3635" s="1"/>
      <c r="EIU3635" s="1"/>
      <c r="EIV3635" s="1"/>
      <c r="EIW3635" s="1"/>
      <c r="EIX3635" s="1"/>
      <c r="EIY3635" s="1"/>
      <c r="EIZ3635" s="1"/>
      <c r="EJA3635" s="1"/>
      <c r="EJB3635" s="1"/>
      <c r="EJC3635" s="1"/>
      <c r="EJD3635" s="1"/>
      <c r="EJE3635" s="1"/>
      <c r="EJF3635" s="1"/>
      <c r="EJG3635" s="1"/>
      <c r="EJH3635" s="1"/>
      <c r="EJI3635" s="1"/>
      <c r="EJJ3635" s="1"/>
      <c r="EJK3635" s="1"/>
      <c r="EJL3635" s="1"/>
      <c r="EJM3635" s="1"/>
      <c r="EJN3635" s="1"/>
      <c r="EJO3635" s="1"/>
      <c r="EJP3635" s="1"/>
      <c r="EJQ3635" s="1"/>
      <c r="EJR3635" s="1"/>
      <c r="EJS3635" s="1"/>
      <c r="EJT3635" s="1"/>
      <c r="EJU3635" s="1"/>
      <c r="EJV3635" s="1"/>
      <c r="EJW3635" s="1"/>
      <c r="EJX3635" s="1"/>
      <c r="EJY3635" s="1"/>
      <c r="EJZ3635" s="1"/>
      <c r="EKA3635" s="1"/>
      <c r="EKB3635" s="1"/>
      <c r="EKC3635" s="1"/>
      <c r="EKD3635" s="1"/>
      <c r="EKE3635" s="1"/>
      <c r="EKF3635" s="1"/>
      <c r="EKG3635" s="1"/>
      <c r="EKH3635" s="1"/>
      <c r="EKI3635" s="1"/>
      <c r="EKJ3635" s="1"/>
      <c r="EKK3635" s="1"/>
      <c r="EKL3635" s="1"/>
      <c r="EKM3635" s="1"/>
      <c r="EKN3635" s="1"/>
      <c r="EKO3635" s="1"/>
      <c r="EKP3635" s="1"/>
      <c r="EKQ3635" s="1"/>
      <c r="EKR3635" s="1"/>
      <c r="EKS3635" s="1"/>
      <c r="EKT3635" s="1"/>
      <c r="EKU3635" s="1"/>
      <c r="EKV3635" s="1"/>
      <c r="EKW3635" s="1"/>
      <c r="EKX3635" s="1"/>
      <c r="EKY3635" s="1"/>
      <c r="EKZ3635" s="1"/>
      <c r="ELA3635" s="1"/>
      <c r="ELB3635" s="1"/>
      <c r="ELC3635" s="1"/>
      <c r="ELD3635" s="1"/>
      <c r="ELE3635" s="1"/>
      <c r="ELF3635" s="1"/>
      <c r="ELG3635" s="1"/>
      <c r="ELH3635" s="1"/>
      <c r="ELI3635" s="1"/>
      <c r="ELJ3635" s="1"/>
      <c r="ELK3635" s="1"/>
      <c r="ELL3635" s="1"/>
      <c r="ELM3635" s="1"/>
      <c r="ELN3635" s="1"/>
      <c r="ELO3635" s="1"/>
      <c r="ELP3635" s="1"/>
      <c r="ELQ3635" s="1"/>
      <c r="ELR3635" s="1"/>
      <c r="ELS3635" s="1"/>
      <c r="ELT3635" s="1"/>
      <c r="ELU3635" s="1"/>
      <c r="ELV3635" s="1"/>
      <c r="ELW3635" s="1"/>
      <c r="ELX3635" s="1"/>
      <c r="ELY3635" s="1"/>
      <c r="ELZ3635" s="1"/>
      <c r="EMA3635" s="1"/>
      <c r="EMB3635" s="1"/>
      <c r="EMC3635" s="1"/>
      <c r="EMD3635" s="1"/>
      <c r="EME3635" s="1"/>
      <c r="EMF3635" s="1"/>
      <c r="EMG3635" s="1"/>
      <c r="EMH3635" s="1"/>
      <c r="EMI3635" s="1"/>
      <c r="EMJ3635" s="1"/>
      <c r="EMK3635" s="1"/>
      <c r="EML3635" s="1"/>
      <c r="EMM3635" s="1"/>
      <c r="EMN3635" s="1"/>
      <c r="EMO3635" s="1"/>
      <c r="EMP3635" s="1"/>
      <c r="EMQ3635" s="1"/>
      <c r="EMR3635" s="1"/>
      <c r="EMS3635" s="1"/>
      <c r="EMT3635" s="1"/>
      <c r="EMU3635" s="1"/>
      <c r="EMV3635" s="1"/>
      <c r="EMW3635" s="1"/>
      <c r="EMX3635" s="1"/>
      <c r="EMY3635" s="1"/>
      <c r="EMZ3635" s="1"/>
      <c r="ENA3635" s="1"/>
      <c r="ENB3635" s="1"/>
      <c r="ENC3635" s="1"/>
      <c r="END3635" s="1"/>
      <c r="ENE3635" s="1"/>
      <c r="ENF3635" s="1"/>
      <c r="ENG3635" s="1"/>
      <c r="ENH3635" s="1"/>
      <c r="ENI3635" s="1"/>
      <c r="ENJ3635" s="1"/>
      <c r="ENK3635" s="1"/>
      <c r="ENL3635" s="1"/>
      <c r="ENM3635" s="1"/>
      <c r="ENN3635" s="1"/>
      <c r="ENO3635" s="1"/>
      <c r="ENP3635" s="1"/>
      <c r="ENQ3635" s="1"/>
      <c r="ENR3635" s="1"/>
      <c r="ENS3635" s="1"/>
      <c r="ENT3635" s="1"/>
      <c r="ENU3635" s="1"/>
      <c r="ENV3635" s="1"/>
      <c r="ENW3635" s="1"/>
      <c r="ENX3635" s="1"/>
      <c r="ENY3635" s="1"/>
      <c r="ENZ3635" s="1"/>
      <c r="EOA3635" s="1"/>
      <c r="EOB3635" s="1"/>
      <c r="EOC3635" s="1"/>
      <c r="EOD3635" s="1"/>
      <c r="EOE3635" s="1"/>
      <c r="EOF3635" s="1"/>
      <c r="EOG3635" s="1"/>
      <c r="EOH3635" s="1"/>
      <c r="EOI3635" s="1"/>
      <c r="EOJ3635" s="1"/>
      <c r="EOK3635" s="1"/>
      <c r="EOL3635" s="1"/>
      <c r="EOM3635" s="1"/>
      <c r="EON3635" s="1"/>
      <c r="EOO3635" s="1"/>
      <c r="EOP3635" s="1"/>
      <c r="EOQ3635" s="1"/>
      <c r="EOR3635" s="1"/>
      <c r="EOS3635" s="1"/>
      <c r="EOT3635" s="1"/>
      <c r="EOU3635" s="1"/>
      <c r="EOV3635" s="1"/>
      <c r="EOW3635" s="1"/>
      <c r="EOX3635" s="1"/>
      <c r="EOY3635" s="1"/>
      <c r="EOZ3635" s="1"/>
      <c r="EPA3635" s="1"/>
      <c r="EPB3635" s="1"/>
      <c r="EPC3635" s="1"/>
      <c r="EPD3635" s="1"/>
      <c r="EPE3635" s="1"/>
      <c r="EPF3635" s="1"/>
      <c r="EPG3635" s="1"/>
      <c r="EPH3635" s="1"/>
      <c r="EPI3635" s="1"/>
      <c r="EPJ3635" s="1"/>
      <c r="EPK3635" s="1"/>
      <c r="EPL3635" s="1"/>
      <c r="EPM3635" s="1"/>
      <c r="EPN3635" s="1"/>
      <c r="EPO3635" s="1"/>
      <c r="EPP3635" s="1"/>
      <c r="EPQ3635" s="1"/>
      <c r="EPR3635" s="1"/>
      <c r="EPS3635" s="1"/>
      <c r="EPT3635" s="1"/>
      <c r="EPU3635" s="1"/>
      <c r="EPV3635" s="1"/>
      <c r="EPW3635" s="1"/>
      <c r="EPX3635" s="1"/>
      <c r="EPY3635" s="1"/>
      <c r="EPZ3635" s="1"/>
      <c r="EQA3635" s="1"/>
      <c r="EQB3635" s="1"/>
      <c r="EQC3635" s="1"/>
      <c r="EQD3635" s="1"/>
      <c r="EQE3635" s="1"/>
      <c r="EQF3635" s="1"/>
      <c r="EQG3635" s="1"/>
      <c r="EQH3635" s="1"/>
      <c r="EQI3635" s="1"/>
      <c r="EQJ3635" s="1"/>
      <c r="EQK3635" s="1"/>
      <c r="EQL3635" s="1"/>
      <c r="EQM3635" s="1"/>
      <c r="EQN3635" s="1"/>
      <c r="EQO3635" s="1"/>
      <c r="EQP3635" s="1"/>
      <c r="EQQ3635" s="1"/>
      <c r="EQR3635" s="1"/>
      <c r="EQS3635" s="1"/>
      <c r="EQT3635" s="1"/>
      <c r="EQU3635" s="1"/>
      <c r="EQV3635" s="1"/>
      <c r="EQW3635" s="1"/>
      <c r="EQX3635" s="1"/>
      <c r="EQY3635" s="1"/>
      <c r="EQZ3635" s="1"/>
      <c r="ERA3635" s="1"/>
      <c r="ERB3635" s="1"/>
      <c r="ERC3635" s="1"/>
      <c r="ERD3635" s="1"/>
      <c r="ERE3635" s="1"/>
      <c r="ERF3635" s="1"/>
      <c r="ERG3635" s="1"/>
      <c r="ERH3635" s="1"/>
      <c r="ERI3635" s="1"/>
      <c r="ERJ3635" s="1"/>
      <c r="ERK3635" s="1"/>
      <c r="ERL3635" s="1"/>
      <c r="ERM3635" s="1"/>
      <c r="ERN3635" s="1"/>
      <c r="ERO3635" s="1"/>
      <c r="ERP3635" s="1"/>
      <c r="ERQ3635" s="1"/>
      <c r="ERR3635" s="1"/>
      <c r="ERS3635" s="1"/>
      <c r="ERT3635" s="1"/>
      <c r="ERU3635" s="1"/>
      <c r="ERV3635" s="1"/>
      <c r="ERW3635" s="1"/>
      <c r="ERX3635" s="1"/>
      <c r="ERY3635" s="1"/>
      <c r="ERZ3635" s="1"/>
      <c r="ESA3635" s="1"/>
      <c r="ESB3635" s="1"/>
      <c r="ESC3635" s="1"/>
      <c r="ESD3635" s="1"/>
      <c r="ESE3635" s="1"/>
      <c r="ESF3635" s="1"/>
      <c r="ESG3635" s="1"/>
      <c r="ESH3635" s="1"/>
      <c r="ESI3635" s="1"/>
      <c r="ESJ3635" s="1"/>
      <c r="ESK3635" s="1"/>
      <c r="ESL3635" s="1"/>
      <c r="ESM3635" s="1"/>
      <c r="ESN3635" s="1"/>
      <c r="ESO3635" s="1"/>
      <c r="ESP3635" s="1"/>
      <c r="ESQ3635" s="1"/>
      <c r="ESR3635" s="1"/>
      <c r="ESS3635" s="1"/>
      <c r="EST3635" s="1"/>
      <c r="ESU3635" s="1"/>
      <c r="ESV3635" s="1"/>
      <c r="ESW3635" s="1"/>
      <c r="ESX3635" s="1"/>
      <c r="ESY3635" s="1"/>
      <c r="ESZ3635" s="1"/>
      <c r="ETA3635" s="1"/>
      <c r="ETB3635" s="1"/>
      <c r="ETC3635" s="1"/>
      <c r="ETD3635" s="1"/>
      <c r="ETE3635" s="1"/>
      <c r="ETF3635" s="1"/>
      <c r="ETG3635" s="1"/>
      <c r="ETH3635" s="1"/>
      <c r="ETI3635" s="1"/>
      <c r="ETJ3635" s="1"/>
      <c r="ETK3635" s="1"/>
      <c r="ETL3635" s="1"/>
      <c r="ETM3635" s="1"/>
      <c r="ETN3635" s="1"/>
      <c r="ETO3635" s="1"/>
      <c r="ETP3635" s="1"/>
      <c r="ETQ3635" s="1"/>
      <c r="ETR3635" s="1"/>
      <c r="ETS3635" s="1"/>
      <c r="ETT3635" s="1"/>
      <c r="ETU3635" s="1"/>
      <c r="ETV3635" s="1"/>
      <c r="ETW3635" s="1"/>
      <c r="ETX3635" s="1"/>
      <c r="ETY3635" s="1"/>
      <c r="ETZ3635" s="1"/>
      <c r="EUA3635" s="1"/>
      <c r="EUB3635" s="1"/>
      <c r="EUC3635" s="1"/>
      <c r="EUD3635" s="1"/>
      <c r="EUE3635" s="1"/>
      <c r="EUF3635" s="1"/>
      <c r="EUG3635" s="1"/>
      <c r="EUH3635" s="1"/>
      <c r="EUI3635" s="1"/>
      <c r="EUJ3635" s="1"/>
      <c r="EUK3635" s="1"/>
      <c r="EUL3635" s="1"/>
      <c r="EUM3635" s="1"/>
      <c r="EUN3635" s="1"/>
      <c r="EUO3635" s="1"/>
      <c r="EUP3635" s="1"/>
      <c r="EUQ3635" s="1"/>
      <c r="EUR3635" s="1"/>
      <c r="EUS3635" s="1"/>
      <c r="EUT3635" s="1"/>
      <c r="EUU3635" s="1"/>
      <c r="EUV3635" s="1"/>
      <c r="EUW3635" s="1"/>
      <c r="EUX3635" s="1"/>
      <c r="EUY3635" s="1"/>
      <c r="EUZ3635" s="1"/>
      <c r="EVA3635" s="1"/>
      <c r="EVB3635" s="1"/>
      <c r="EVC3635" s="1"/>
      <c r="EVD3635" s="1"/>
      <c r="EVE3635" s="1"/>
      <c r="EVF3635" s="1"/>
      <c r="EVG3635" s="1"/>
      <c r="EVH3635" s="1"/>
      <c r="EVI3635" s="1"/>
      <c r="EVJ3635" s="1"/>
      <c r="EVK3635" s="1"/>
      <c r="EVL3635" s="1"/>
      <c r="EVM3635" s="1"/>
      <c r="EVN3635" s="1"/>
      <c r="EVO3635" s="1"/>
      <c r="EVP3635" s="1"/>
      <c r="EVQ3635" s="1"/>
      <c r="EVR3635" s="1"/>
      <c r="EVS3635" s="1"/>
      <c r="EVT3635" s="1"/>
      <c r="EVU3635" s="1"/>
      <c r="EVV3635" s="1"/>
      <c r="EVW3635" s="1"/>
      <c r="EVX3635" s="1"/>
      <c r="EVY3635" s="1"/>
      <c r="EVZ3635" s="1"/>
      <c r="EWA3635" s="1"/>
      <c r="EWB3635" s="1"/>
      <c r="EWC3635" s="1"/>
      <c r="EWD3635" s="1"/>
      <c r="EWE3635" s="1"/>
      <c r="EWF3635" s="1"/>
      <c r="EWG3635" s="1"/>
      <c r="EWH3635" s="1"/>
      <c r="EWI3635" s="1"/>
      <c r="EWJ3635" s="1"/>
      <c r="EWK3635" s="1"/>
      <c r="EWL3635" s="1"/>
      <c r="EWM3635" s="1"/>
      <c r="EWN3635" s="1"/>
      <c r="EWO3635" s="1"/>
      <c r="EWP3635" s="1"/>
      <c r="EWQ3635" s="1"/>
      <c r="EWR3635" s="1"/>
      <c r="EWS3635" s="1"/>
      <c r="EWT3635" s="1"/>
      <c r="EWU3635" s="1"/>
      <c r="EWV3635" s="1"/>
      <c r="EWW3635" s="1"/>
      <c r="EWX3635" s="1"/>
      <c r="EWY3635" s="1"/>
      <c r="EWZ3635" s="1"/>
      <c r="EXA3635" s="1"/>
      <c r="EXB3635" s="1"/>
      <c r="EXC3635" s="1"/>
      <c r="EXD3635" s="1"/>
      <c r="EXE3635" s="1"/>
      <c r="EXF3635" s="1"/>
      <c r="EXG3635" s="1"/>
      <c r="EXH3635" s="1"/>
      <c r="EXI3635" s="1"/>
      <c r="EXJ3635" s="1"/>
      <c r="EXK3635" s="1"/>
      <c r="EXL3635" s="1"/>
      <c r="EXM3635" s="1"/>
      <c r="EXN3635" s="1"/>
      <c r="EXO3635" s="1"/>
      <c r="EXP3635" s="1"/>
      <c r="EXQ3635" s="1"/>
      <c r="EXR3635" s="1"/>
      <c r="EXS3635" s="1"/>
      <c r="EXT3635" s="1"/>
      <c r="EXU3635" s="1"/>
      <c r="EXV3635" s="1"/>
      <c r="EXW3635" s="1"/>
      <c r="EXX3635" s="1"/>
      <c r="EXY3635" s="1"/>
      <c r="EXZ3635" s="1"/>
      <c r="EYA3635" s="1"/>
      <c r="EYB3635" s="1"/>
      <c r="EYC3635" s="1"/>
      <c r="EYD3635" s="1"/>
      <c r="EYE3635" s="1"/>
      <c r="EYF3635" s="1"/>
      <c r="EYG3635" s="1"/>
      <c r="EYH3635" s="1"/>
      <c r="EYI3635" s="1"/>
      <c r="EYJ3635" s="1"/>
      <c r="EYK3635" s="1"/>
      <c r="EYL3635" s="1"/>
      <c r="EYM3635" s="1"/>
      <c r="EYN3635" s="1"/>
      <c r="EYO3635" s="1"/>
      <c r="EYP3635" s="1"/>
      <c r="EYQ3635" s="1"/>
      <c r="EYR3635" s="1"/>
      <c r="EYS3635" s="1"/>
      <c r="EYT3635" s="1"/>
      <c r="EYU3635" s="1"/>
      <c r="EYV3635" s="1"/>
      <c r="EYW3635" s="1"/>
      <c r="EYX3635" s="1"/>
      <c r="EYY3635" s="1"/>
      <c r="EYZ3635" s="1"/>
      <c r="EZA3635" s="1"/>
      <c r="EZB3635" s="1"/>
      <c r="EZC3635" s="1"/>
      <c r="EZD3635" s="1"/>
      <c r="EZE3635" s="1"/>
      <c r="EZF3635" s="1"/>
      <c r="EZG3635" s="1"/>
      <c r="EZH3635" s="1"/>
      <c r="EZI3635" s="1"/>
      <c r="EZJ3635" s="1"/>
      <c r="EZK3635" s="1"/>
      <c r="EZL3635" s="1"/>
      <c r="EZM3635" s="1"/>
      <c r="EZN3635" s="1"/>
      <c r="EZO3635" s="1"/>
      <c r="EZP3635" s="1"/>
      <c r="EZQ3635" s="1"/>
      <c r="EZR3635" s="1"/>
      <c r="EZS3635" s="1"/>
      <c r="EZT3635" s="1"/>
      <c r="EZU3635" s="1"/>
      <c r="EZV3635" s="1"/>
      <c r="EZW3635" s="1"/>
      <c r="EZX3635" s="1"/>
      <c r="EZY3635" s="1"/>
      <c r="EZZ3635" s="1"/>
      <c r="FAA3635" s="1"/>
      <c r="FAB3635" s="1"/>
      <c r="FAC3635" s="1"/>
      <c r="FAD3635" s="1"/>
      <c r="FAE3635" s="1"/>
      <c r="FAF3635" s="1"/>
      <c r="FAG3635" s="1"/>
      <c r="FAH3635" s="1"/>
      <c r="FAI3635" s="1"/>
      <c r="FAJ3635" s="1"/>
      <c r="FAK3635" s="1"/>
      <c r="FAL3635" s="1"/>
      <c r="FAM3635" s="1"/>
      <c r="FAN3635" s="1"/>
      <c r="FAO3635" s="1"/>
      <c r="FAP3635" s="1"/>
      <c r="FAQ3635" s="1"/>
      <c r="FAR3635" s="1"/>
      <c r="FAS3635" s="1"/>
      <c r="FAT3635" s="1"/>
      <c r="FAU3635" s="1"/>
      <c r="FAV3635" s="1"/>
      <c r="FAW3635" s="1"/>
      <c r="FAX3635" s="1"/>
      <c r="FAY3635" s="1"/>
      <c r="FAZ3635" s="1"/>
      <c r="FBA3635" s="1"/>
      <c r="FBB3635" s="1"/>
      <c r="FBC3635" s="1"/>
      <c r="FBD3635" s="1"/>
      <c r="FBE3635" s="1"/>
      <c r="FBF3635" s="1"/>
      <c r="FBG3635" s="1"/>
      <c r="FBH3635" s="1"/>
      <c r="FBI3635" s="1"/>
      <c r="FBJ3635" s="1"/>
      <c r="FBK3635" s="1"/>
      <c r="FBL3635" s="1"/>
      <c r="FBM3635" s="1"/>
      <c r="FBN3635" s="1"/>
      <c r="FBO3635" s="1"/>
      <c r="FBP3635" s="1"/>
      <c r="FBQ3635" s="1"/>
      <c r="FBR3635" s="1"/>
      <c r="FBS3635" s="1"/>
      <c r="FBT3635" s="1"/>
      <c r="FBU3635" s="1"/>
      <c r="FBV3635" s="1"/>
      <c r="FBW3635" s="1"/>
      <c r="FBX3635" s="1"/>
      <c r="FBY3635" s="1"/>
      <c r="FBZ3635" s="1"/>
      <c r="FCA3635" s="1"/>
      <c r="FCB3635" s="1"/>
      <c r="FCC3635" s="1"/>
      <c r="FCD3635" s="1"/>
      <c r="FCE3635" s="1"/>
      <c r="FCF3635" s="1"/>
      <c r="FCG3635" s="1"/>
      <c r="FCH3635" s="1"/>
      <c r="FCI3635" s="1"/>
      <c r="FCJ3635" s="1"/>
      <c r="FCK3635" s="1"/>
      <c r="FCL3635" s="1"/>
      <c r="FCM3635" s="1"/>
      <c r="FCN3635" s="1"/>
      <c r="FCO3635" s="1"/>
      <c r="FCP3635" s="1"/>
      <c r="FCQ3635" s="1"/>
      <c r="FCR3635" s="1"/>
      <c r="FCS3635" s="1"/>
      <c r="FCT3635" s="1"/>
      <c r="FCU3635" s="1"/>
      <c r="FCV3635" s="1"/>
      <c r="FCW3635" s="1"/>
      <c r="FCX3635" s="1"/>
      <c r="FCY3635" s="1"/>
      <c r="FCZ3635" s="1"/>
      <c r="FDA3635" s="1"/>
      <c r="FDB3635" s="1"/>
      <c r="FDC3635" s="1"/>
      <c r="FDD3635" s="1"/>
      <c r="FDE3635" s="1"/>
      <c r="FDF3635" s="1"/>
      <c r="FDG3635" s="1"/>
      <c r="FDH3635" s="1"/>
      <c r="FDI3635" s="1"/>
      <c r="FDJ3635" s="1"/>
      <c r="FDK3635" s="1"/>
      <c r="FDL3635" s="1"/>
      <c r="FDM3635" s="1"/>
      <c r="FDN3635" s="1"/>
      <c r="FDO3635" s="1"/>
      <c r="FDP3635" s="1"/>
      <c r="FDQ3635" s="1"/>
      <c r="FDR3635" s="1"/>
      <c r="FDS3635" s="1"/>
      <c r="FDT3635" s="1"/>
      <c r="FDU3635" s="1"/>
      <c r="FDV3635" s="1"/>
      <c r="FDW3635" s="1"/>
      <c r="FDX3635" s="1"/>
      <c r="FDY3635" s="1"/>
      <c r="FDZ3635" s="1"/>
      <c r="FEA3635" s="1"/>
      <c r="FEB3635" s="1"/>
      <c r="FEC3635" s="1"/>
      <c r="FED3635" s="1"/>
      <c r="FEE3635" s="1"/>
      <c r="FEF3635" s="1"/>
      <c r="FEG3635" s="1"/>
      <c r="FEH3635" s="1"/>
      <c r="FEI3635" s="1"/>
      <c r="FEJ3635" s="1"/>
      <c r="FEK3635" s="1"/>
      <c r="FEL3635" s="1"/>
      <c r="FEM3635" s="1"/>
      <c r="FEN3635" s="1"/>
      <c r="FEO3635" s="1"/>
      <c r="FEP3635" s="1"/>
      <c r="FEQ3635" s="1"/>
      <c r="FER3635" s="1"/>
      <c r="FES3635" s="1"/>
      <c r="FET3635" s="1"/>
      <c r="FEU3635" s="1"/>
      <c r="FEV3635" s="1"/>
      <c r="FEW3635" s="1"/>
      <c r="FEX3635" s="1"/>
      <c r="FEY3635" s="1"/>
      <c r="FEZ3635" s="1"/>
      <c r="FFA3635" s="1"/>
      <c r="FFB3635" s="1"/>
      <c r="FFC3635" s="1"/>
      <c r="FFD3635" s="1"/>
      <c r="FFE3635" s="1"/>
      <c r="FFF3635" s="1"/>
      <c r="FFG3635" s="1"/>
      <c r="FFH3635" s="1"/>
      <c r="FFI3635" s="1"/>
      <c r="FFJ3635" s="1"/>
      <c r="FFK3635" s="1"/>
      <c r="FFL3635" s="1"/>
      <c r="FFM3635" s="1"/>
      <c r="FFN3635" s="1"/>
      <c r="FFO3635" s="1"/>
      <c r="FFP3635" s="1"/>
      <c r="FFQ3635" s="1"/>
      <c r="FFR3635" s="1"/>
      <c r="FFS3635" s="1"/>
      <c r="FFT3635" s="1"/>
      <c r="FFU3635" s="1"/>
      <c r="FFV3635" s="1"/>
      <c r="FFW3635" s="1"/>
      <c r="FFX3635" s="1"/>
      <c r="FFY3635" s="1"/>
      <c r="FFZ3635" s="1"/>
      <c r="FGA3635" s="1"/>
      <c r="FGB3635" s="1"/>
      <c r="FGC3635" s="1"/>
      <c r="FGD3635" s="1"/>
      <c r="FGE3635" s="1"/>
      <c r="FGF3635" s="1"/>
      <c r="FGG3635" s="1"/>
      <c r="FGH3635" s="1"/>
      <c r="FGI3635" s="1"/>
      <c r="FGJ3635" s="1"/>
      <c r="FGK3635" s="1"/>
      <c r="FGL3635" s="1"/>
      <c r="FGM3635" s="1"/>
      <c r="FGN3635" s="1"/>
      <c r="FGO3635" s="1"/>
      <c r="FGP3635" s="1"/>
      <c r="FGQ3635" s="1"/>
      <c r="FGR3635" s="1"/>
      <c r="FGS3635" s="1"/>
      <c r="FGT3635" s="1"/>
      <c r="FGU3635" s="1"/>
      <c r="FGV3635" s="1"/>
      <c r="FGW3635" s="1"/>
      <c r="FGX3635" s="1"/>
      <c r="FGY3635" s="1"/>
      <c r="FGZ3635" s="1"/>
      <c r="FHA3635" s="1"/>
      <c r="FHB3635" s="1"/>
      <c r="FHC3635" s="1"/>
      <c r="FHD3635" s="1"/>
      <c r="FHE3635" s="1"/>
      <c r="FHF3635" s="1"/>
      <c r="FHG3635" s="1"/>
      <c r="FHH3635" s="1"/>
      <c r="FHI3635" s="1"/>
      <c r="FHJ3635" s="1"/>
      <c r="FHK3635" s="1"/>
      <c r="FHL3635" s="1"/>
      <c r="FHM3635" s="1"/>
      <c r="FHN3635" s="1"/>
      <c r="FHO3635" s="1"/>
      <c r="FHP3635" s="1"/>
      <c r="FHQ3635" s="1"/>
      <c r="FHR3635" s="1"/>
      <c r="FHS3635" s="1"/>
      <c r="FHT3635" s="1"/>
      <c r="FHU3635" s="1"/>
      <c r="FHV3635" s="1"/>
      <c r="FHW3635" s="1"/>
      <c r="FHX3635" s="1"/>
      <c r="FHY3635" s="1"/>
      <c r="FHZ3635" s="1"/>
      <c r="FIA3635" s="1"/>
      <c r="FIB3635" s="1"/>
      <c r="FIC3635" s="1"/>
      <c r="FID3635" s="1"/>
      <c r="FIE3635" s="1"/>
      <c r="FIF3635" s="1"/>
      <c r="FIG3635" s="1"/>
      <c r="FIH3635" s="1"/>
      <c r="FII3635" s="1"/>
      <c r="FIJ3635" s="1"/>
      <c r="FIK3635" s="1"/>
      <c r="FIL3635" s="1"/>
      <c r="FIM3635" s="1"/>
      <c r="FIN3635" s="1"/>
      <c r="FIO3635" s="1"/>
      <c r="FIP3635" s="1"/>
      <c r="FIQ3635" s="1"/>
      <c r="FIR3635" s="1"/>
      <c r="FIS3635" s="1"/>
      <c r="FIT3635" s="1"/>
      <c r="FIU3635" s="1"/>
      <c r="FIV3635" s="1"/>
      <c r="FIW3635" s="1"/>
      <c r="FIX3635" s="1"/>
      <c r="FIY3635" s="1"/>
      <c r="FIZ3635" s="1"/>
      <c r="FJA3635" s="1"/>
      <c r="FJB3635" s="1"/>
      <c r="FJC3635" s="1"/>
      <c r="FJD3635" s="1"/>
      <c r="FJE3635" s="1"/>
      <c r="FJF3635" s="1"/>
      <c r="FJG3635" s="1"/>
      <c r="FJH3635" s="1"/>
      <c r="FJI3635" s="1"/>
      <c r="FJJ3635" s="1"/>
      <c r="FJK3635" s="1"/>
      <c r="FJL3635" s="1"/>
      <c r="FJM3635" s="1"/>
      <c r="FJN3635" s="1"/>
      <c r="FJO3635" s="1"/>
      <c r="FJP3635" s="1"/>
      <c r="FJQ3635" s="1"/>
      <c r="FJR3635" s="1"/>
      <c r="FJS3635" s="1"/>
      <c r="FJT3635" s="1"/>
      <c r="FJU3635" s="1"/>
      <c r="FJV3635" s="1"/>
      <c r="FJW3635" s="1"/>
      <c r="FJX3635" s="1"/>
      <c r="FJY3635" s="1"/>
      <c r="FJZ3635" s="1"/>
      <c r="FKA3635" s="1"/>
      <c r="FKB3635" s="1"/>
      <c r="FKC3635" s="1"/>
      <c r="FKD3635" s="1"/>
      <c r="FKE3635" s="1"/>
      <c r="FKF3635" s="1"/>
      <c r="FKG3635" s="1"/>
      <c r="FKH3635" s="1"/>
      <c r="FKI3635" s="1"/>
      <c r="FKJ3635" s="1"/>
      <c r="FKK3635" s="1"/>
      <c r="FKL3635" s="1"/>
      <c r="FKM3635" s="1"/>
      <c r="FKN3635" s="1"/>
      <c r="FKO3635" s="1"/>
      <c r="FKP3635" s="1"/>
      <c r="FKQ3635" s="1"/>
      <c r="FKR3635" s="1"/>
      <c r="FKS3635" s="1"/>
      <c r="FKT3635" s="1"/>
      <c r="FKU3635" s="1"/>
      <c r="FKV3635" s="1"/>
      <c r="FKW3635" s="1"/>
      <c r="FKX3635" s="1"/>
      <c r="FKY3635" s="1"/>
      <c r="FKZ3635" s="1"/>
      <c r="FLA3635" s="1"/>
      <c r="FLB3635" s="1"/>
      <c r="FLC3635" s="1"/>
      <c r="FLD3635" s="1"/>
      <c r="FLE3635" s="1"/>
      <c r="FLF3635" s="1"/>
      <c r="FLG3635" s="1"/>
      <c r="FLH3635" s="1"/>
      <c r="FLI3635" s="1"/>
      <c r="FLJ3635" s="1"/>
      <c r="FLK3635" s="1"/>
      <c r="FLL3635" s="1"/>
      <c r="FLM3635" s="1"/>
      <c r="FLN3635" s="1"/>
      <c r="FLO3635" s="1"/>
      <c r="FLP3635" s="1"/>
      <c r="FLQ3635" s="1"/>
      <c r="FLR3635" s="1"/>
      <c r="FLS3635" s="1"/>
      <c r="FLT3635" s="1"/>
      <c r="FLU3635" s="1"/>
      <c r="FLV3635" s="1"/>
      <c r="FLW3635" s="1"/>
      <c r="FLX3635" s="1"/>
      <c r="FLY3635" s="1"/>
      <c r="FLZ3635" s="1"/>
      <c r="FMA3635" s="1"/>
      <c r="FMB3635" s="1"/>
      <c r="FMC3635" s="1"/>
      <c r="FMD3635" s="1"/>
      <c r="FME3635" s="1"/>
      <c r="FMF3635" s="1"/>
      <c r="FMG3635" s="1"/>
      <c r="FMH3635" s="1"/>
      <c r="FMI3635" s="1"/>
      <c r="FMJ3635" s="1"/>
      <c r="FMK3635" s="1"/>
      <c r="FML3635" s="1"/>
      <c r="FMM3635" s="1"/>
      <c r="FMN3635" s="1"/>
      <c r="FMO3635" s="1"/>
      <c r="FMP3635" s="1"/>
      <c r="FMQ3635" s="1"/>
      <c r="FMR3635" s="1"/>
      <c r="FMS3635" s="1"/>
      <c r="FMT3635" s="1"/>
      <c r="FMU3635" s="1"/>
      <c r="FMV3635" s="1"/>
      <c r="FMW3635" s="1"/>
      <c r="FMX3635" s="1"/>
      <c r="FMY3635" s="1"/>
      <c r="FMZ3635" s="1"/>
      <c r="FNA3635" s="1"/>
      <c r="FNB3635" s="1"/>
      <c r="FNC3635" s="1"/>
      <c r="FND3635" s="1"/>
      <c r="FNE3635" s="1"/>
      <c r="FNF3635" s="1"/>
      <c r="FNG3635" s="1"/>
      <c r="FNH3635" s="1"/>
      <c r="FNI3635" s="1"/>
      <c r="FNJ3635" s="1"/>
      <c r="FNK3635" s="1"/>
      <c r="FNL3635" s="1"/>
      <c r="FNM3635" s="1"/>
      <c r="FNN3635" s="1"/>
      <c r="FNO3635" s="1"/>
      <c r="FNP3635" s="1"/>
      <c r="FNQ3635" s="1"/>
      <c r="FNR3635" s="1"/>
      <c r="FNS3635" s="1"/>
      <c r="FNT3635" s="1"/>
      <c r="FNU3635" s="1"/>
      <c r="FNV3635" s="1"/>
      <c r="FNW3635" s="1"/>
      <c r="FNX3635" s="1"/>
      <c r="FNY3635" s="1"/>
      <c r="FNZ3635" s="1"/>
      <c r="FOA3635" s="1"/>
      <c r="FOB3635" s="1"/>
      <c r="FOC3635" s="1"/>
      <c r="FOD3635" s="1"/>
      <c r="FOE3635" s="1"/>
      <c r="FOF3635" s="1"/>
      <c r="FOG3635" s="1"/>
      <c r="FOH3635" s="1"/>
      <c r="FOI3635" s="1"/>
      <c r="FOJ3635" s="1"/>
      <c r="FOK3635" s="1"/>
      <c r="FOL3635" s="1"/>
      <c r="FOM3635" s="1"/>
      <c r="FON3635" s="1"/>
      <c r="FOO3635" s="1"/>
      <c r="FOP3635" s="1"/>
      <c r="FOQ3635" s="1"/>
      <c r="FOR3635" s="1"/>
      <c r="FOS3635" s="1"/>
      <c r="FOT3635" s="1"/>
      <c r="FOU3635" s="1"/>
      <c r="FOV3635" s="1"/>
      <c r="FOW3635" s="1"/>
      <c r="FOX3635" s="1"/>
      <c r="FOY3635" s="1"/>
      <c r="FOZ3635" s="1"/>
      <c r="FPA3635" s="1"/>
      <c r="FPB3635" s="1"/>
      <c r="FPC3635" s="1"/>
      <c r="FPD3635" s="1"/>
      <c r="FPE3635" s="1"/>
      <c r="FPF3635" s="1"/>
      <c r="FPG3635" s="1"/>
      <c r="FPH3635" s="1"/>
      <c r="FPI3635" s="1"/>
      <c r="FPJ3635" s="1"/>
      <c r="FPK3635" s="1"/>
      <c r="FPL3635" s="1"/>
      <c r="FPM3635" s="1"/>
      <c r="FPN3635" s="1"/>
      <c r="FPO3635" s="1"/>
      <c r="FPP3635" s="1"/>
      <c r="FPQ3635" s="1"/>
      <c r="FPR3635" s="1"/>
      <c r="FPS3635" s="1"/>
      <c r="FPT3635" s="1"/>
      <c r="FPU3635" s="1"/>
      <c r="FPV3635" s="1"/>
      <c r="FPW3635" s="1"/>
      <c r="FPX3635" s="1"/>
      <c r="FPY3635" s="1"/>
      <c r="FPZ3635" s="1"/>
      <c r="FQA3635" s="1"/>
      <c r="FQB3635" s="1"/>
      <c r="FQC3635" s="1"/>
      <c r="FQD3635" s="1"/>
      <c r="FQE3635" s="1"/>
      <c r="FQF3635" s="1"/>
      <c r="FQG3635" s="1"/>
      <c r="FQH3635" s="1"/>
      <c r="FQI3635" s="1"/>
      <c r="FQJ3635" s="1"/>
      <c r="FQK3635" s="1"/>
      <c r="FQL3635" s="1"/>
      <c r="FQM3635" s="1"/>
      <c r="FQN3635" s="1"/>
      <c r="FQO3635" s="1"/>
      <c r="FQP3635" s="1"/>
      <c r="FQQ3635" s="1"/>
      <c r="FQR3635" s="1"/>
      <c r="FQS3635" s="1"/>
      <c r="FQT3635" s="1"/>
      <c r="FQU3635" s="1"/>
      <c r="FQV3635" s="1"/>
      <c r="FQW3635" s="1"/>
      <c r="FQX3635" s="1"/>
      <c r="FQY3635" s="1"/>
      <c r="FQZ3635" s="1"/>
      <c r="FRA3635" s="1"/>
      <c r="FRB3635" s="1"/>
      <c r="FRC3635" s="1"/>
      <c r="FRD3635" s="1"/>
      <c r="FRE3635" s="1"/>
      <c r="FRF3635" s="1"/>
      <c r="FRG3635" s="1"/>
      <c r="FRH3635" s="1"/>
      <c r="FRI3635" s="1"/>
      <c r="FRJ3635" s="1"/>
      <c r="FRK3635" s="1"/>
      <c r="FRL3635" s="1"/>
      <c r="FRM3635" s="1"/>
      <c r="FRN3635" s="1"/>
      <c r="FRO3635" s="1"/>
      <c r="FRP3635" s="1"/>
      <c r="FRQ3635" s="1"/>
      <c r="FRR3635" s="1"/>
      <c r="FRS3635" s="1"/>
      <c r="FRT3635" s="1"/>
      <c r="FRU3635" s="1"/>
      <c r="FRV3635" s="1"/>
      <c r="FRW3635" s="1"/>
      <c r="FRX3635" s="1"/>
      <c r="FRY3635" s="1"/>
      <c r="FRZ3635" s="1"/>
      <c r="FSA3635" s="1"/>
      <c r="FSB3635" s="1"/>
      <c r="FSC3635" s="1"/>
      <c r="FSD3635" s="1"/>
      <c r="FSE3635" s="1"/>
      <c r="FSF3635" s="1"/>
      <c r="FSG3635" s="1"/>
      <c r="FSH3635" s="1"/>
      <c r="FSI3635" s="1"/>
      <c r="FSJ3635" s="1"/>
      <c r="FSK3635" s="1"/>
      <c r="FSL3635" s="1"/>
      <c r="FSM3635" s="1"/>
      <c r="FSN3635" s="1"/>
      <c r="FSO3635" s="1"/>
      <c r="FSP3635" s="1"/>
      <c r="FSQ3635" s="1"/>
      <c r="FSR3635" s="1"/>
      <c r="FSS3635" s="1"/>
      <c r="FST3635" s="1"/>
      <c r="FSU3635" s="1"/>
      <c r="FSV3635" s="1"/>
      <c r="FSW3635" s="1"/>
      <c r="FSX3635" s="1"/>
      <c r="FSY3635" s="1"/>
      <c r="FSZ3635" s="1"/>
      <c r="FTA3635" s="1"/>
      <c r="FTB3635" s="1"/>
      <c r="FTC3635" s="1"/>
      <c r="FTD3635" s="1"/>
      <c r="FTE3635" s="1"/>
      <c r="FTF3635" s="1"/>
      <c r="FTG3635" s="1"/>
      <c r="FTH3635" s="1"/>
      <c r="FTI3635" s="1"/>
      <c r="FTJ3635" s="1"/>
      <c r="FTK3635" s="1"/>
      <c r="FTL3635" s="1"/>
      <c r="FTM3635" s="1"/>
      <c r="FTN3635" s="1"/>
      <c r="FTO3635" s="1"/>
      <c r="FTP3635" s="1"/>
      <c r="FTQ3635" s="1"/>
      <c r="FTR3635" s="1"/>
      <c r="FTS3635" s="1"/>
      <c r="FTT3635" s="1"/>
      <c r="FTU3635" s="1"/>
      <c r="FTV3635" s="1"/>
      <c r="FTW3635" s="1"/>
      <c r="FTX3635" s="1"/>
      <c r="FTY3635" s="1"/>
      <c r="FTZ3635" s="1"/>
      <c r="FUA3635" s="1"/>
      <c r="FUB3635" s="1"/>
      <c r="FUC3635" s="1"/>
      <c r="FUD3635" s="1"/>
      <c r="FUE3635" s="1"/>
      <c r="FUF3635" s="1"/>
      <c r="FUG3635" s="1"/>
      <c r="FUH3635" s="1"/>
      <c r="FUI3635" s="1"/>
      <c r="FUJ3635" s="1"/>
      <c r="FUK3635" s="1"/>
      <c r="FUL3635" s="1"/>
      <c r="FUM3635" s="1"/>
      <c r="FUN3635" s="1"/>
      <c r="FUO3635" s="1"/>
      <c r="FUP3635" s="1"/>
      <c r="FUQ3635" s="1"/>
      <c r="FUR3635" s="1"/>
      <c r="FUS3635" s="1"/>
      <c r="FUT3635" s="1"/>
      <c r="FUU3635" s="1"/>
      <c r="FUV3635" s="1"/>
      <c r="FUW3635" s="1"/>
      <c r="FUX3635" s="1"/>
      <c r="FUY3635" s="1"/>
      <c r="FUZ3635" s="1"/>
      <c r="FVA3635" s="1"/>
      <c r="FVB3635" s="1"/>
      <c r="FVC3635" s="1"/>
      <c r="FVD3635" s="1"/>
      <c r="FVE3635" s="1"/>
      <c r="FVF3635" s="1"/>
      <c r="FVG3635" s="1"/>
      <c r="FVH3635" s="1"/>
      <c r="FVI3635" s="1"/>
      <c r="FVJ3635" s="1"/>
      <c r="FVK3635" s="1"/>
      <c r="FVL3635" s="1"/>
      <c r="FVM3635" s="1"/>
      <c r="FVN3635" s="1"/>
      <c r="FVO3635" s="1"/>
      <c r="FVP3635" s="1"/>
      <c r="FVQ3635" s="1"/>
      <c r="FVR3635" s="1"/>
      <c r="FVS3635" s="1"/>
      <c r="FVT3635" s="1"/>
      <c r="FVU3635" s="1"/>
      <c r="FVV3635" s="1"/>
      <c r="FVW3635" s="1"/>
      <c r="FVX3635" s="1"/>
      <c r="FVY3635" s="1"/>
      <c r="FVZ3635" s="1"/>
      <c r="FWA3635" s="1"/>
      <c r="FWB3635" s="1"/>
      <c r="FWC3635" s="1"/>
      <c r="FWD3635" s="1"/>
      <c r="FWE3635" s="1"/>
      <c r="FWF3635" s="1"/>
      <c r="FWG3635" s="1"/>
      <c r="FWH3635" s="1"/>
      <c r="FWI3635" s="1"/>
      <c r="FWJ3635" s="1"/>
      <c r="FWK3635" s="1"/>
      <c r="FWL3635" s="1"/>
      <c r="FWM3635" s="1"/>
      <c r="FWN3635" s="1"/>
      <c r="FWO3635" s="1"/>
      <c r="FWP3635" s="1"/>
      <c r="FWQ3635" s="1"/>
      <c r="FWR3635" s="1"/>
      <c r="FWS3635" s="1"/>
      <c r="FWT3635" s="1"/>
      <c r="FWU3635" s="1"/>
      <c r="FWV3635" s="1"/>
      <c r="FWW3635" s="1"/>
      <c r="FWX3635" s="1"/>
      <c r="FWY3635" s="1"/>
      <c r="FWZ3635" s="1"/>
      <c r="FXA3635" s="1"/>
      <c r="FXB3635" s="1"/>
      <c r="FXC3635" s="1"/>
      <c r="FXD3635" s="1"/>
      <c r="FXE3635" s="1"/>
      <c r="FXF3635" s="1"/>
      <c r="FXG3635" s="1"/>
      <c r="FXH3635" s="1"/>
      <c r="FXI3635" s="1"/>
      <c r="FXJ3635" s="1"/>
      <c r="FXK3635" s="1"/>
      <c r="FXL3635" s="1"/>
      <c r="FXM3635" s="1"/>
      <c r="FXN3635" s="1"/>
      <c r="FXO3635" s="1"/>
      <c r="FXP3635" s="1"/>
      <c r="FXQ3635" s="1"/>
      <c r="FXR3635" s="1"/>
      <c r="FXS3635" s="1"/>
      <c r="FXT3635" s="1"/>
      <c r="FXU3635" s="1"/>
      <c r="FXV3635" s="1"/>
      <c r="FXW3635" s="1"/>
      <c r="FXX3635" s="1"/>
      <c r="FXY3635" s="1"/>
      <c r="FXZ3635" s="1"/>
      <c r="FYA3635" s="1"/>
      <c r="FYB3635" s="1"/>
      <c r="FYC3635" s="1"/>
      <c r="FYD3635" s="1"/>
      <c r="FYE3635" s="1"/>
      <c r="FYF3635" s="1"/>
      <c r="FYG3635" s="1"/>
      <c r="FYH3635" s="1"/>
      <c r="FYI3635" s="1"/>
      <c r="FYJ3635" s="1"/>
      <c r="FYK3635" s="1"/>
      <c r="FYL3635" s="1"/>
      <c r="FYM3635" s="1"/>
      <c r="FYN3635" s="1"/>
      <c r="FYO3635" s="1"/>
      <c r="FYP3635" s="1"/>
      <c r="FYQ3635" s="1"/>
      <c r="FYR3635" s="1"/>
      <c r="FYS3635" s="1"/>
      <c r="FYT3635" s="1"/>
      <c r="FYU3635" s="1"/>
      <c r="FYV3635" s="1"/>
      <c r="FYW3635" s="1"/>
      <c r="FYX3635" s="1"/>
      <c r="FYY3635" s="1"/>
      <c r="FYZ3635" s="1"/>
      <c r="FZA3635" s="1"/>
      <c r="FZB3635" s="1"/>
      <c r="FZC3635" s="1"/>
      <c r="FZD3635" s="1"/>
      <c r="FZE3635" s="1"/>
      <c r="FZF3635" s="1"/>
      <c r="FZG3635" s="1"/>
      <c r="FZH3635" s="1"/>
      <c r="FZI3635" s="1"/>
      <c r="FZJ3635" s="1"/>
      <c r="FZK3635" s="1"/>
      <c r="FZL3635" s="1"/>
      <c r="FZM3635" s="1"/>
      <c r="FZN3635" s="1"/>
      <c r="FZO3635" s="1"/>
      <c r="FZP3635" s="1"/>
      <c r="FZQ3635" s="1"/>
      <c r="FZR3635" s="1"/>
      <c r="FZS3635" s="1"/>
      <c r="FZT3635" s="1"/>
      <c r="FZU3635" s="1"/>
      <c r="FZV3635" s="1"/>
      <c r="FZW3635" s="1"/>
      <c r="FZX3635" s="1"/>
      <c r="FZY3635" s="1"/>
      <c r="FZZ3635" s="1"/>
      <c r="GAA3635" s="1"/>
      <c r="GAB3635" s="1"/>
      <c r="GAC3635" s="1"/>
      <c r="GAD3635" s="1"/>
      <c r="GAE3635" s="1"/>
      <c r="GAF3635" s="1"/>
      <c r="GAG3635" s="1"/>
      <c r="GAH3635" s="1"/>
      <c r="GAI3635" s="1"/>
      <c r="GAJ3635" s="1"/>
      <c r="GAK3635" s="1"/>
      <c r="GAL3635" s="1"/>
      <c r="GAM3635" s="1"/>
      <c r="GAN3635" s="1"/>
      <c r="GAO3635" s="1"/>
      <c r="GAP3635" s="1"/>
      <c r="GAQ3635" s="1"/>
      <c r="GAR3635" s="1"/>
      <c r="GAS3635" s="1"/>
      <c r="GAT3635" s="1"/>
      <c r="GAU3635" s="1"/>
      <c r="GAV3635" s="1"/>
      <c r="GAW3635" s="1"/>
      <c r="GAX3635" s="1"/>
      <c r="GAY3635" s="1"/>
      <c r="GAZ3635" s="1"/>
      <c r="GBA3635" s="1"/>
      <c r="GBB3635" s="1"/>
      <c r="GBC3635" s="1"/>
      <c r="GBD3635" s="1"/>
      <c r="GBE3635" s="1"/>
      <c r="GBF3635" s="1"/>
      <c r="GBG3635" s="1"/>
      <c r="GBH3635" s="1"/>
      <c r="GBI3635" s="1"/>
      <c r="GBJ3635" s="1"/>
      <c r="GBK3635" s="1"/>
      <c r="GBL3635" s="1"/>
      <c r="GBM3635" s="1"/>
      <c r="GBN3635" s="1"/>
      <c r="GBO3635" s="1"/>
      <c r="GBP3635" s="1"/>
      <c r="GBQ3635" s="1"/>
      <c r="GBR3635" s="1"/>
      <c r="GBS3635" s="1"/>
      <c r="GBT3635" s="1"/>
      <c r="GBU3635" s="1"/>
      <c r="GBV3635" s="1"/>
      <c r="GBW3635" s="1"/>
      <c r="GBX3635" s="1"/>
      <c r="GBY3635" s="1"/>
      <c r="GBZ3635" s="1"/>
      <c r="GCA3635" s="1"/>
      <c r="GCB3635" s="1"/>
      <c r="GCC3635" s="1"/>
      <c r="GCD3635" s="1"/>
      <c r="GCE3635" s="1"/>
      <c r="GCF3635" s="1"/>
      <c r="GCG3635" s="1"/>
      <c r="GCH3635" s="1"/>
      <c r="GCI3635" s="1"/>
      <c r="GCJ3635" s="1"/>
      <c r="GCK3635" s="1"/>
      <c r="GCL3635" s="1"/>
      <c r="GCM3635" s="1"/>
      <c r="GCN3635" s="1"/>
      <c r="GCO3635" s="1"/>
      <c r="GCP3635" s="1"/>
      <c r="GCQ3635" s="1"/>
      <c r="GCR3635" s="1"/>
      <c r="GCS3635" s="1"/>
      <c r="GCT3635" s="1"/>
      <c r="GCU3635" s="1"/>
      <c r="GCV3635" s="1"/>
      <c r="GCW3635" s="1"/>
      <c r="GCX3635" s="1"/>
      <c r="GCY3635" s="1"/>
      <c r="GCZ3635" s="1"/>
      <c r="GDA3635" s="1"/>
      <c r="GDB3635" s="1"/>
      <c r="GDC3635" s="1"/>
      <c r="GDD3635" s="1"/>
      <c r="GDE3635" s="1"/>
      <c r="GDF3635" s="1"/>
      <c r="GDG3635" s="1"/>
      <c r="GDH3635" s="1"/>
      <c r="GDI3635" s="1"/>
      <c r="GDJ3635" s="1"/>
      <c r="GDK3635" s="1"/>
      <c r="GDL3635" s="1"/>
      <c r="GDM3635" s="1"/>
      <c r="GDN3635" s="1"/>
      <c r="GDO3635" s="1"/>
      <c r="GDP3635" s="1"/>
      <c r="GDQ3635" s="1"/>
      <c r="GDR3635" s="1"/>
      <c r="GDS3635" s="1"/>
      <c r="GDT3635" s="1"/>
      <c r="GDU3635" s="1"/>
      <c r="GDV3635" s="1"/>
      <c r="GDW3635" s="1"/>
      <c r="GDX3635" s="1"/>
      <c r="GDY3635" s="1"/>
      <c r="GDZ3635" s="1"/>
      <c r="GEA3635" s="1"/>
      <c r="GEB3635" s="1"/>
      <c r="GEC3635" s="1"/>
      <c r="GED3635" s="1"/>
      <c r="GEE3635" s="1"/>
      <c r="GEF3635" s="1"/>
      <c r="GEG3635" s="1"/>
      <c r="GEH3635" s="1"/>
      <c r="GEI3635" s="1"/>
      <c r="GEJ3635" s="1"/>
      <c r="GEK3635" s="1"/>
      <c r="GEL3635" s="1"/>
      <c r="GEM3635" s="1"/>
      <c r="GEN3635" s="1"/>
      <c r="GEO3635" s="1"/>
      <c r="GEP3635" s="1"/>
      <c r="GEQ3635" s="1"/>
      <c r="GER3635" s="1"/>
      <c r="GES3635" s="1"/>
      <c r="GET3635" s="1"/>
      <c r="GEU3635" s="1"/>
      <c r="GEV3635" s="1"/>
      <c r="GEW3635" s="1"/>
      <c r="GEX3635" s="1"/>
      <c r="GEY3635" s="1"/>
      <c r="GEZ3635" s="1"/>
      <c r="GFA3635" s="1"/>
      <c r="GFB3635" s="1"/>
      <c r="GFC3635" s="1"/>
      <c r="GFD3635" s="1"/>
      <c r="GFE3635" s="1"/>
      <c r="GFF3635" s="1"/>
      <c r="GFG3635" s="1"/>
      <c r="GFH3635" s="1"/>
      <c r="GFI3635" s="1"/>
      <c r="GFJ3635" s="1"/>
      <c r="GFK3635" s="1"/>
      <c r="GFL3635" s="1"/>
      <c r="GFM3635" s="1"/>
      <c r="GFN3635" s="1"/>
      <c r="GFO3635" s="1"/>
      <c r="GFP3635" s="1"/>
      <c r="GFQ3635" s="1"/>
      <c r="GFR3635" s="1"/>
      <c r="GFS3635" s="1"/>
      <c r="GFT3635" s="1"/>
      <c r="GFU3635" s="1"/>
      <c r="GFV3635" s="1"/>
      <c r="GFW3635" s="1"/>
      <c r="GFX3635" s="1"/>
      <c r="GFY3635" s="1"/>
      <c r="GFZ3635" s="1"/>
      <c r="GGA3635" s="1"/>
      <c r="GGB3635" s="1"/>
      <c r="GGC3635" s="1"/>
      <c r="GGD3635" s="1"/>
      <c r="GGE3635" s="1"/>
      <c r="GGF3635" s="1"/>
      <c r="GGG3635" s="1"/>
      <c r="GGH3635" s="1"/>
      <c r="GGI3635" s="1"/>
      <c r="GGJ3635" s="1"/>
      <c r="GGK3635" s="1"/>
      <c r="GGL3635" s="1"/>
      <c r="GGM3635" s="1"/>
      <c r="GGN3635" s="1"/>
      <c r="GGO3635" s="1"/>
      <c r="GGP3635" s="1"/>
      <c r="GGQ3635" s="1"/>
      <c r="GGR3635" s="1"/>
      <c r="GGS3635" s="1"/>
      <c r="GGT3635" s="1"/>
      <c r="GGU3635" s="1"/>
      <c r="GGV3635" s="1"/>
      <c r="GGW3635" s="1"/>
      <c r="GGX3635" s="1"/>
      <c r="GGY3635" s="1"/>
      <c r="GGZ3635" s="1"/>
      <c r="GHA3635" s="1"/>
      <c r="GHB3635" s="1"/>
      <c r="GHC3635" s="1"/>
      <c r="GHD3635" s="1"/>
      <c r="GHE3635" s="1"/>
      <c r="GHF3635" s="1"/>
      <c r="GHG3635" s="1"/>
      <c r="GHH3635" s="1"/>
      <c r="GHI3635" s="1"/>
      <c r="GHJ3635" s="1"/>
      <c r="GHK3635" s="1"/>
      <c r="GHL3635" s="1"/>
      <c r="GHM3635" s="1"/>
      <c r="GHN3635" s="1"/>
      <c r="GHO3635" s="1"/>
      <c r="GHP3635" s="1"/>
      <c r="GHQ3635" s="1"/>
      <c r="GHR3635" s="1"/>
      <c r="GHS3635" s="1"/>
      <c r="GHT3635" s="1"/>
      <c r="GHU3635" s="1"/>
      <c r="GHV3635" s="1"/>
      <c r="GHW3635" s="1"/>
      <c r="GHX3635" s="1"/>
      <c r="GHY3635" s="1"/>
      <c r="GHZ3635" s="1"/>
      <c r="GIA3635" s="1"/>
      <c r="GIB3635" s="1"/>
      <c r="GIC3635" s="1"/>
      <c r="GID3635" s="1"/>
      <c r="GIE3635" s="1"/>
      <c r="GIF3635" s="1"/>
      <c r="GIG3635" s="1"/>
      <c r="GIH3635" s="1"/>
      <c r="GII3635" s="1"/>
      <c r="GIJ3635" s="1"/>
      <c r="GIK3635" s="1"/>
      <c r="GIL3635" s="1"/>
      <c r="GIM3635" s="1"/>
      <c r="GIN3635" s="1"/>
      <c r="GIO3635" s="1"/>
      <c r="GIP3635" s="1"/>
      <c r="GIQ3635" s="1"/>
      <c r="GIR3635" s="1"/>
      <c r="GIS3635" s="1"/>
      <c r="GIT3635" s="1"/>
      <c r="GIU3635" s="1"/>
      <c r="GIV3635" s="1"/>
      <c r="GIW3635" s="1"/>
      <c r="GIX3635" s="1"/>
      <c r="GIY3635" s="1"/>
      <c r="GIZ3635" s="1"/>
      <c r="GJA3635" s="1"/>
      <c r="GJB3635" s="1"/>
      <c r="GJC3635" s="1"/>
      <c r="GJD3635" s="1"/>
      <c r="GJE3635" s="1"/>
      <c r="GJF3635" s="1"/>
      <c r="GJG3635" s="1"/>
      <c r="GJH3635" s="1"/>
      <c r="GJI3635" s="1"/>
      <c r="GJJ3635" s="1"/>
      <c r="GJK3635" s="1"/>
      <c r="GJL3635" s="1"/>
      <c r="GJM3635" s="1"/>
      <c r="GJN3635" s="1"/>
      <c r="GJO3635" s="1"/>
      <c r="GJP3635" s="1"/>
      <c r="GJQ3635" s="1"/>
      <c r="GJR3635" s="1"/>
      <c r="GJS3635" s="1"/>
      <c r="GJT3635" s="1"/>
      <c r="GJU3635" s="1"/>
      <c r="GJV3635" s="1"/>
      <c r="GJW3635" s="1"/>
      <c r="GJX3635" s="1"/>
      <c r="GJY3635" s="1"/>
      <c r="GJZ3635" s="1"/>
      <c r="GKA3635" s="1"/>
      <c r="GKB3635" s="1"/>
      <c r="GKC3635" s="1"/>
      <c r="GKD3635" s="1"/>
      <c r="GKE3635" s="1"/>
      <c r="GKF3635" s="1"/>
      <c r="GKG3635" s="1"/>
      <c r="GKH3635" s="1"/>
      <c r="GKI3635" s="1"/>
      <c r="GKJ3635" s="1"/>
      <c r="GKK3635" s="1"/>
      <c r="GKL3635" s="1"/>
      <c r="GKM3635" s="1"/>
      <c r="GKN3635" s="1"/>
      <c r="GKO3635" s="1"/>
      <c r="GKP3635" s="1"/>
      <c r="GKQ3635" s="1"/>
      <c r="GKR3635" s="1"/>
      <c r="GKS3635" s="1"/>
      <c r="GKT3635" s="1"/>
      <c r="GKU3635" s="1"/>
      <c r="GKV3635" s="1"/>
      <c r="GKW3635" s="1"/>
      <c r="GKX3635" s="1"/>
      <c r="GKY3635" s="1"/>
      <c r="GKZ3635" s="1"/>
      <c r="GLA3635" s="1"/>
      <c r="GLB3635" s="1"/>
      <c r="GLC3635" s="1"/>
      <c r="GLD3635" s="1"/>
      <c r="GLE3635" s="1"/>
      <c r="GLF3635" s="1"/>
      <c r="GLG3635" s="1"/>
      <c r="GLH3635" s="1"/>
      <c r="GLI3635" s="1"/>
      <c r="GLJ3635" s="1"/>
      <c r="GLK3635" s="1"/>
      <c r="GLL3635" s="1"/>
      <c r="GLM3635" s="1"/>
      <c r="GLN3635" s="1"/>
      <c r="GLO3635" s="1"/>
      <c r="GLP3635" s="1"/>
      <c r="GLQ3635" s="1"/>
      <c r="GLR3635" s="1"/>
      <c r="GLS3635" s="1"/>
      <c r="GLT3635" s="1"/>
      <c r="GLU3635" s="1"/>
      <c r="GLV3635" s="1"/>
      <c r="GLW3635" s="1"/>
      <c r="GLX3635" s="1"/>
      <c r="GLY3635" s="1"/>
      <c r="GLZ3635" s="1"/>
      <c r="GMA3635" s="1"/>
      <c r="GMB3635" s="1"/>
      <c r="GMC3635" s="1"/>
      <c r="GMD3635" s="1"/>
      <c r="GME3635" s="1"/>
      <c r="GMF3635" s="1"/>
      <c r="GMG3635" s="1"/>
      <c r="GMH3635" s="1"/>
      <c r="GMI3635" s="1"/>
      <c r="GMJ3635" s="1"/>
      <c r="GMK3635" s="1"/>
      <c r="GML3635" s="1"/>
      <c r="GMM3635" s="1"/>
      <c r="GMN3635" s="1"/>
      <c r="GMO3635" s="1"/>
      <c r="GMP3635" s="1"/>
      <c r="GMQ3635" s="1"/>
      <c r="GMR3635" s="1"/>
      <c r="GMS3635" s="1"/>
      <c r="GMT3635" s="1"/>
      <c r="GMU3635" s="1"/>
      <c r="GMV3635" s="1"/>
      <c r="GMW3635" s="1"/>
      <c r="GMX3635" s="1"/>
      <c r="GMY3635" s="1"/>
      <c r="GMZ3635" s="1"/>
      <c r="GNA3635" s="1"/>
      <c r="GNB3635" s="1"/>
      <c r="GNC3635" s="1"/>
      <c r="GND3635" s="1"/>
      <c r="GNE3635" s="1"/>
      <c r="GNF3635" s="1"/>
      <c r="GNG3635" s="1"/>
      <c r="GNH3635" s="1"/>
      <c r="GNI3635" s="1"/>
      <c r="GNJ3635" s="1"/>
      <c r="GNK3635" s="1"/>
      <c r="GNL3635" s="1"/>
      <c r="GNM3635" s="1"/>
      <c r="GNN3635" s="1"/>
      <c r="GNO3635" s="1"/>
      <c r="GNP3635" s="1"/>
      <c r="GNQ3635" s="1"/>
      <c r="GNR3635" s="1"/>
      <c r="GNS3635" s="1"/>
      <c r="GNT3635" s="1"/>
      <c r="GNU3635" s="1"/>
      <c r="GNV3635" s="1"/>
      <c r="GNW3635" s="1"/>
      <c r="GNX3635" s="1"/>
      <c r="GNY3635" s="1"/>
      <c r="GNZ3635" s="1"/>
      <c r="GOA3635" s="1"/>
      <c r="GOB3635" s="1"/>
      <c r="GOC3635" s="1"/>
      <c r="GOD3635" s="1"/>
      <c r="GOE3635" s="1"/>
      <c r="GOF3635" s="1"/>
      <c r="GOG3635" s="1"/>
      <c r="GOH3635" s="1"/>
      <c r="GOI3635" s="1"/>
      <c r="GOJ3635" s="1"/>
      <c r="GOK3635" s="1"/>
      <c r="GOL3635" s="1"/>
      <c r="GOM3635" s="1"/>
      <c r="GON3635" s="1"/>
      <c r="GOO3635" s="1"/>
      <c r="GOP3635" s="1"/>
      <c r="GOQ3635" s="1"/>
      <c r="GOR3635" s="1"/>
      <c r="GOS3635" s="1"/>
      <c r="GOT3635" s="1"/>
      <c r="GOU3635" s="1"/>
      <c r="GOV3635" s="1"/>
      <c r="GOW3635" s="1"/>
      <c r="GOX3635" s="1"/>
      <c r="GOY3635" s="1"/>
      <c r="GOZ3635" s="1"/>
      <c r="GPA3635" s="1"/>
      <c r="GPB3635" s="1"/>
      <c r="GPC3635" s="1"/>
      <c r="GPD3635" s="1"/>
      <c r="GPE3635" s="1"/>
      <c r="GPF3635" s="1"/>
      <c r="GPG3635" s="1"/>
      <c r="GPH3635" s="1"/>
      <c r="GPI3635" s="1"/>
      <c r="GPJ3635" s="1"/>
      <c r="GPK3635" s="1"/>
      <c r="GPL3635" s="1"/>
      <c r="GPM3635" s="1"/>
      <c r="GPN3635" s="1"/>
      <c r="GPO3635" s="1"/>
      <c r="GPP3635" s="1"/>
      <c r="GPQ3635" s="1"/>
      <c r="GPR3635" s="1"/>
      <c r="GPS3635" s="1"/>
      <c r="GPT3635" s="1"/>
      <c r="GPU3635" s="1"/>
      <c r="GPV3635" s="1"/>
      <c r="GPW3635" s="1"/>
      <c r="GPX3635" s="1"/>
      <c r="GPY3635" s="1"/>
      <c r="GPZ3635" s="1"/>
      <c r="GQA3635" s="1"/>
      <c r="GQB3635" s="1"/>
      <c r="GQC3635" s="1"/>
      <c r="GQD3635" s="1"/>
      <c r="GQE3635" s="1"/>
      <c r="GQF3635" s="1"/>
      <c r="GQG3635" s="1"/>
      <c r="GQH3635" s="1"/>
      <c r="GQI3635" s="1"/>
      <c r="GQJ3635" s="1"/>
      <c r="GQK3635" s="1"/>
      <c r="GQL3635" s="1"/>
      <c r="GQM3635" s="1"/>
      <c r="GQN3635" s="1"/>
      <c r="GQO3635" s="1"/>
      <c r="GQP3635" s="1"/>
      <c r="GQQ3635" s="1"/>
      <c r="GQR3635" s="1"/>
      <c r="GQS3635" s="1"/>
      <c r="GQT3635" s="1"/>
      <c r="GQU3635" s="1"/>
      <c r="GQV3635" s="1"/>
      <c r="GQW3635" s="1"/>
      <c r="GQX3635" s="1"/>
      <c r="GQY3635" s="1"/>
      <c r="GQZ3635" s="1"/>
      <c r="GRA3635" s="1"/>
      <c r="GRB3635" s="1"/>
      <c r="GRC3635" s="1"/>
      <c r="GRD3635" s="1"/>
      <c r="GRE3635" s="1"/>
      <c r="GRF3635" s="1"/>
      <c r="GRG3635" s="1"/>
      <c r="GRH3635" s="1"/>
      <c r="GRI3635" s="1"/>
      <c r="GRJ3635" s="1"/>
      <c r="GRK3635" s="1"/>
      <c r="GRL3635" s="1"/>
      <c r="GRM3635" s="1"/>
      <c r="GRN3635" s="1"/>
      <c r="GRO3635" s="1"/>
      <c r="GRP3635" s="1"/>
      <c r="GRQ3635" s="1"/>
      <c r="GRR3635" s="1"/>
      <c r="GRS3635" s="1"/>
      <c r="GRT3635" s="1"/>
      <c r="GRU3635" s="1"/>
      <c r="GRV3635" s="1"/>
      <c r="GRW3635" s="1"/>
      <c r="GRX3635" s="1"/>
      <c r="GRY3635" s="1"/>
      <c r="GRZ3635" s="1"/>
      <c r="GSA3635" s="1"/>
      <c r="GSB3635" s="1"/>
      <c r="GSC3635" s="1"/>
      <c r="GSD3635" s="1"/>
      <c r="GSE3635" s="1"/>
      <c r="GSF3635" s="1"/>
      <c r="GSG3635" s="1"/>
      <c r="GSH3635" s="1"/>
      <c r="GSI3635" s="1"/>
      <c r="GSJ3635" s="1"/>
      <c r="GSK3635" s="1"/>
      <c r="GSL3635" s="1"/>
      <c r="GSM3635" s="1"/>
      <c r="GSN3635" s="1"/>
      <c r="GSO3635" s="1"/>
      <c r="GSP3635" s="1"/>
      <c r="GSQ3635" s="1"/>
      <c r="GSR3635" s="1"/>
      <c r="GSS3635" s="1"/>
      <c r="GST3635" s="1"/>
      <c r="GSU3635" s="1"/>
      <c r="GSV3635" s="1"/>
      <c r="GSW3635" s="1"/>
      <c r="GSX3635" s="1"/>
      <c r="GSY3635" s="1"/>
      <c r="GSZ3635" s="1"/>
      <c r="GTA3635" s="1"/>
      <c r="GTB3635" s="1"/>
      <c r="GTC3635" s="1"/>
      <c r="GTD3635" s="1"/>
      <c r="GTE3635" s="1"/>
      <c r="GTF3635" s="1"/>
      <c r="GTG3635" s="1"/>
      <c r="GTH3635" s="1"/>
      <c r="GTI3635" s="1"/>
      <c r="GTJ3635" s="1"/>
      <c r="GTK3635" s="1"/>
      <c r="GTL3635" s="1"/>
      <c r="GTM3635" s="1"/>
      <c r="GTN3635" s="1"/>
      <c r="GTO3635" s="1"/>
      <c r="GTP3635" s="1"/>
      <c r="GTQ3635" s="1"/>
      <c r="GTR3635" s="1"/>
      <c r="GTS3635" s="1"/>
      <c r="GTT3635" s="1"/>
      <c r="GTU3635" s="1"/>
      <c r="GTV3635" s="1"/>
      <c r="GTW3635" s="1"/>
      <c r="GTX3635" s="1"/>
      <c r="GTY3635" s="1"/>
      <c r="GTZ3635" s="1"/>
      <c r="GUA3635" s="1"/>
      <c r="GUB3635" s="1"/>
      <c r="GUC3635" s="1"/>
      <c r="GUD3635" s="1"/>
      <c r="GUE3635" s="1"/>
      <c r="GUF3635" s="1"/>
      <c r="GUG3635" s="1"/>
      <c r="GUH3635" s="1"/>
      <c r="GUI3635" s="1"/>
      <c r="GUJ3635" s="1"/>
      <c r="GUK3635" s="1"/>
      <c r="GUL3635" s="1"/>
      <c r="GUM3635" s="1"/>
      <c r="GUN3635" s="1"/>
      <c r="GUO3635" s="1"/>
      <c r="GUP3635" s="1"/>
      <c r="GUQ3635" s="1"/>
      <c r="GUR3635" s="1"/>
      <c r="GUS3635" s="1"/>
      <c r="GUT3635" s="1"/>
      <c r="GUU3635" s="1"/>
      <c r="GUV3635" s="1"/>
      <c r="GUW3635" s="1"/>
      <c r="GUX3635" s="1"/>
      <c r="GUY3635" s="1"/>
      <c r="GUZ3635" s="1"/>
      <c r="GVA3635" s="1"/>
      <c r="GVB3635" s="1"/>
      <c r="GVC3635" s="1"/>
      <c r="GVD3635" s="1"/>
      <c r="GVE3635" s="1"/>
      <c r="GVF3635" s="1"/>
      <c r="GVG3635" s="1"/>
      <c r="GVH3635" s="1"/>
      <c r="GVI3635" s="1"/>
      <c r="GVJ3635" s="1"/>
      <c r="GVK3635" s="1"/>
      <c r="GVL3635" s="1"/>
      <c r="GVM3635" s="1"/>
      <c r="GVN3635" s="1"/>
      <c r="GVO3635" s="1"/>
      <c r="GVP3635" s="1"/>
      <c r="GVQ3635" s="1"/>
      <c r="GVR3635" s="1"/>
      <c r="GVS3635" s="1"/>
      <c r="GVT3635" s="1"/>
      <c r="GVU3635" s="1"/>
      <c r="GVV3635" s="1"/>
      <c r="GVW3635" s="1"/>
      <c r="GVX3635" s="1"/>
      <c r="GVY3635" s="1"/>
      <c r="GVZ3635" s="1"/>
      <c r="GWA3635" s="1"/>
      <c r="GWB3635" s="1"/>
      <c r="GWC3635" s="1"/>
      <c r="GWD3635" s="1"/>
      <c r="GWE3635" s="1"/>
      <c r="GWF3635" s="1"/>
      <c r="GWG3635" s="1"/>
      <c r="GWH3635" s="1"/>
      <c r="GWI3635" s="1"/>
      <c r="GWJ3635" s="1"/>
      <c r="GWK3635" s="1"/>
      <c r="GWL3635" s="1"/>
      <c r="GWM3635" s="1"/>
      <c r="GWN3635" s="1"/>
      <c r="GWO3635" s="1"/>
      <c r="GWP3635" s="1"/>
      <c r="GWQ3635" s="1"/>
      <c r="GWR3635" s="1"/>
      <c r="GWS3635" s="1"/>
      <c r="GWT3635" s="1"/>
      <c r="GWU3635" s="1"/>
      <c r="GWV3635" s="1"/>
      <c r="GWW3635" s="1"/>
      <c r="GWX3635" s="1"/>
      <c r="GWY3635" s="1"/>
      <c r="GWZ3635" s="1"/>
      <c r="GXA3635" s="1"/>
      <c r="GXB3635" s="1"/>
      <c r="GXC3635" s="1"/>
      <c r="GXD3635" s="1"/>
      <c r="GXE3635" s="1"/>
      <c r="GXF3635" s="1"/>
      <c r="GXG3635" s="1"/>
      <c r="GXH3635" s="1"/>
      <c r="GXI3635" s="1"/>
      <c r="GXJ3635" s="1"/>
      <c r="GXK3635" s="1"/>
      <c r="GXL3635" s="1"/>
      <c r="GXM3635" s="1"/>
      <c r="GXN3635" s="1"/>
      <c r="GXO3635" s="1"/>
      <c r="GXP3635" s="1"/>
      <c r="GXQ3635" s="1"/>
      <c r="GXR3635" s="1"/>
      <c r="GXS3635" s="1"/>
      <c r="GXT3635" s="1"/>
      <c r="GXU3635" s="1"/>
      <c r="GXV3635" s="1"/>
      <c r="GXW3635" s="1"/>
      <c r="GXX3635" s="1"/>
      <c r="GXY3635" s="1"/>
      <c r="GXZ3635" s="1"/>
      <c r="GYA3635" s="1"/>
      <c r="GYB3635" s="1"/>
      <c r="GYC3635" s="1"/>
      <c r="GYD3635" s="1"/>
      <c r="GYE3635" s="1"/>
      <c r="GYF3635" s="1"/>
      <c r="GYG3635" s="1"/>
      <c r="GYH3635" s="1"/>
      <c r="GYI3635" s="1"/>
      <c r="GYJ3635" s="1"/>
      <c r="GYK3635" s="1"/>
      <c r="GYL3635" s="1"/>
      <c r="GYM3635" s="1"/>
      <c r="GYN3635" s="1"/>
      <c r="GYO3635" s="1"/>
      <c r="GYP3635" s="1"/>
      <c r="GYQ3635" s="1"/>
      <c r="GYR3635" s="1"/>
      <c r="GYS3635" s="1"/>
      <c r="GYT3635" s="1"/>
      <c r="GYU3635" s="1"/>
      <c r="GYV3635" s="1"/>
      <c r="GYW3635" s="1"/>
      <c r="GYX3635" s="1"/>
      <c r="GYY3635" s="1"/>
      <c r="GYZ3635" s="1"/>
      <c r="GZA3635" s="1"/>
      <c r="GZB3635" s="1"/>
      <c r="GZC3635" s="1"/>
      <c r="GZD3635" s="1"/>
      <c r="GZE3635" s="1"/>
      <c r="GZF3635" s="1"/>
      <c r="GZG3635" s="1"/>
      <c r="GZH3635" s="1"/>
      <c r="GZI3635" s="1"/>
      <c r="GZJ3635" s="1"/>
      <c r="GZK3635" s="1"/>
      <c r="GZL3635" s="1"/>
      <c r="GZM3635" s="1"/>
      <c r="GZN3635" s="1"/>
      <c r="GZO3635" s="1"/>
      <c r="GZP3635" s="1"/>
      <c r="GZQ3635" s="1"/>
      <c r="GZR3635" s="1"/>
      <c r="GZS3635" s="1"/>
      <c r="GZT3635" s="1"/>
      <c r="GZU3635" s="1"/>
      <c r="GZV3635" s="1"/>
      <c r="GZW3635" s="1"/>
      <c r="GZX3635" s="1"/>
      <c r="GZY3635" s="1"/>
      <c r="GZZ3635" s="1"/>
      <c r="HAA3635" s="1"/>
      <c r="HAB3635" s="1"/>
      <c r="HAC3635" s="1"/>
      <c r="HAD3635" s="1"/>
      <c r="HAE3635" s="1"/>
      <c r="HAF3635" s="1"/>
      <c r="HAG3635" s="1"/>
      <c r="HAH3635" s="1"/>
      <c r="HAI3635" s="1"/>
      <c r="HAJ3635" s="1"/>
      <c r="HAK3635" s="1"/>
      <c r="HAL3635" s="1"/>
      <c r="HAM3635" s="1"/>
      <c r="HAN3635" s="1"/>
      <c r="HAO3635" s="1"/>
      <c r="HAP3635" s="1"/>
      <c r="HAQ3635" s="1"/>
      <c r="HAR3635" s="1"/>
      <c r="HAS3635" s="1"/>
      <c r="HAT3635" s="1"/>
      <c r="HAU3635" s="1"/>
      <c r="HAV3635" s="1"/>
      <c r="HAW3635" s="1"/>
      <c r="HAX3635" s="1"/>
      <c r="HAY3635" s="1"/>
      <c r="HAZ3635" s="1"/>
      <c r="HBA3635" s="1"/>
      <c r="HBB3635" s="1"/>
      <c r="HBC3635" s="1"/>
      <c r="HBD3635" s="1"/>
      <c r="HBE3635" s="1"/>
      <c r="HBF3635" s="1"/>
      <c r="HBG3635" s="1"/>
      <c r="HBH3635" s="1"/>
      <c r="HBI3635" s="1"/>
      <c r="HBJ3635" s="1"/>
      <c r="HBK3635" s="1"/>
      <c r="HBL3635" s="1"/>
      <c r="HBM3635" s="1"/>
      <c r="HBN3635" s="1"/>
      <c r="HBO3635" s="1"/>
      <c r="HBP3635" s="1"/>
      <c r="HBQ3635" s="1"/>
      <c r="HBR3635" s="1"/>
      <c r="HBS3635" s="1"/>
      <c r="HBT3635" s="1"/>
      <c r="HBU3635" s="1"/>
      <c r="HBV3635" s="1"/>
      <c r="HBW3635" s="1"/>
      <c r="HBX3635" s="1"/>
      <c r="HBY3635" s="1"/>
      <c r="HBZ3635" s="1"/>
      <c r="HCA3635" s="1"/>
      <c r="HCB3635" s="1"/>
      <c r="HCC3635" s="1"/>
      <c r="HCD3635" s="1"/>
      <c r="HCE3635" s="1"/>
      <c r="HCF3635" s="1"/>
      <c r="HCG3635" s="1"/>
      <c r="HCH3635" s="1"/>
      <c r="HCI3635" s="1"/>
      <c r="HCJ3635" s="1"/>
      <c r="HCK3635" s="1"/>
      <c r="HCL3635" s="1"/>
      <c r="HCM3635" s="1"/>
      <c r="HCN3635" s="1"/>
      <c r="HCO3635" s="1"/>
      <c r="HCP3635" s="1"/>
      <c r="HCQ3635" s="1"/>
      <c r="HCR3635" s="1"/>
      <c r="HCS3635" s="1"/>
      <c r="HCT3635" s="1"/>
      <c r="HCU3635" s="1"/>
      <c r="HCV3635" s="1"/>
      <c r="HCW3635" s="1"/>
      <c r="HCX3635" s="1"/>
      <c r="HCY3635" s="1"/>
      <c r="HCZ3635" s="1"/>
      <c r="HDA3635" s="1"/>
      <c r="HDB3635" s="1"/>
      <c r="HDC3635" s="1"/>
      <c r="HDD3635" s="1"/>
      <c r="HDE3635" s="1"/>
      <c r="HDF3635" s="1"/>
      <c r="HDG3635" s="1"/>
      <c r="HDH3635" s="1"/>
      <c r="HDI3635" s="1"/>
      <c r="HDJ3635" s="1"/>
      <c r="HDK3635" s="1"/>
      <c r="HDL3635" s="1"/>
      <c r="HDM3635" s="1"/>
      <c r="HDN3635" s="1"/>
      <c r="HDO3635" s="1"/>
      <c r="HDP3635" s="1"/>
      <c r="HDQ3635" s="1"/>
      <c r="HDR3635" s="1"/>
      <c r="HDS3635" s="1"/>
      <c r="HDT3635" s="1"/>
      <c r="HDU3635" s="1"/>
      <c r="HDV3635" s="1"/>
      <c r="HDW3635" s="1"/>
      <c r="HDX3635" s="1"/>
      <c r="HDY3635" s="1"/>
      <c r="HDZ3635" s="1"/>
      <c r="HEA3635" s="1"/>
      <c r="HEB3635" s="1"/>
      <c r="HEC3635" s="1"/>
      <c r="HED3635" s="1"/>
      <c r="HEE3635" s="1"/>
      <c r="HEF3635" s="1"/>
      <c r="HEG3635" s="1"/>
      <c r="HEH3635" s="1"/>
      <c r="HEI3635" s="1"/>
      <c r="HEJ3635" s="1"/>
      <c r="HEK3635" s="1"/>
      <c r="HEL3635" s="1"/>
      <c r="HEM3635" s="1"/>
      <c r="HEN3635" s="1"/>
      <c r="HEO3635" s="1"/>
      <c r="HEP3635" s="1"/>
      <c r="HEQ3635" s="1"/>
      <c r="HER3635" s="1"/>
      <c r="HES3635" s="1"/>
      <c r="HET3635" s="1"/>
      <c r="HEU3635" s="1"/>
      <c r="HEV3635" s="1"/>
      <c r="HEW3635" s="1"/>
      <c r="HEX3635" s="1"/>
      <c r="HEY3635" s="1"/>
      <c r="HEZ3635" s="1"/>
      <c r="HFA3635" s="1"/>
      <c r="HFB3635" s="1"/>
      <c r="HFC3635" s="1"/>
      <c r="HFD3635" s="1"/>
      <c r="HFE3635" s="1"/>
      <c r="HFF3635" s="1"/>
      <c r="HFG3635" s="1"/>
      <c r="HFH3635" s="1"/>
      <c r="HFI3635" s="1"/>
      <c r="HFJ3635" s="1"/>
      <c r="HFK3635" s="1"/>
      <c r="HFL3635" s="1"/>
      <c r="HFM3635" s="1"/>
      <c r="HFN3635" s="1"/>
      <c r="HFO3635" s="1"/>
      <c r="HFP3635" s="1"/>
      <c r="HFQ3635" s="1"/>
      <c r="HFR3635" s="1"/>
      <c r="HFS3635" s="1"/>
      <c r="HFT3635" s="1"/>
      <c r="HFU3635" s="1"/>
      <c r="HFV3635" s="1"/>
      <c r="HFW3635" s="1"/>
      <c r="HFX3635" s="1"/>
      <c r="HFY3635" s="1"/>
      <c r="HFZ3635" s="1"/>
      <c r="HGA3635" s="1"/>
      <c r="HGB3635" s="1"/>
      <c r="HGC3635" s="1"/>
      <c r="HGD3635" s="1"/>
      <c r="HGE3635" s="1"/>
      <c r="HGF3635" s="1"/>
      <c r="HGG3635" s="1"/>
      <c r="HGH3635" s="1"/>
      <c r="HGI3635" s="1"/>
      <c r="HGJ3635" s="1"/>
      <c r="HGK3635" s="1"/>
      <c r="HGL3635" s="1"/>
      <c r="HGM3635" s="1"/>
      <c r="HGN3635" s="1"/>
      <c r="HGO3635" s="1"/>
      <c r="HGP3635" s="1"/>
      <c r="HGQ3635" s="1"/>
      <c r="HGR3635" s="1"/>
      <c r="HGS3635" s="1"/>
      <c r="HGT3635" s="1"/>
      <c r="HGU3635" s="1"/>
      <c r="HGV3635" s="1"/>
      <c r="HGW3635" s="1"/>
      <c r="HGX3635" s="1"/>
      <c r="HGY3635" s="1"/>
      <c r="HGZ3635" s="1"/>
      <c r="HHA3635" s="1"/>
      <c r="HHB3635" s="1"/>
      <c r="HHC3635" s="1"/>
      <c r="HHD3635" s="1"/>
      <c r="HHE3635" s="1"/>
      <c r="HHF3635" s="1"/>
      <c r="HHG3635" s="1"/>
      <c r="HHH3635" s="1"/>
      <c r="HHI3635" s="1"/>
      <c r="HHJ3635" s="1"/>
      <c r="HHK3635" s="1"/>
      <c r="HHL3635" s="1"/>
      <c r="HHM3635" s="1"/>
      <c r="HHN3635" s="1"/>
      <c r="HHO3635" s="1"/>
      <c r="HHP3635" s="1"/>
      <c r="HHQ3635" s="1"/>
      <c r="HHR3635" s="1"/>
      <c r="HHS3635" s="1"/>
      <c r="HHT3635" s="1"/>
      <c r="HHU3635" s="1"/>
      <c r="HHV3635" s="1"/>
      <c r="HHW3635" s="1"/>
      <c r="HHX3635" s="1"/>
      <c r="HHY3635" s="1"/>
      <c r="HHZ3635" s="1"/>
      <c r="HIA3635" s="1"/>
      <c r="HIB3635" s="1"/>
      <c r="HIC3635" s="1"/>
      <c r="HID3635" s="1"/>
      <c r="HIE3635" s="1"/>
      <c r="HIF3635" s="1"/>
      <c r="HIG3635" s="1"/>
      <c r="HIH3635" s="1"/>
      <c r="HII3635" s="1"/>
      <c r="HIJ3635" s="1"/>
      <c r="HIK3635" s="1"/>
      <c r="HIL3635" s="1"/>
      <c r="HIM3635" s="1"/>
      <c r="HIN3635" s="1"/>
      <c r="HIO3635" s="1"/>
      <c r="HIP3635" s="1"/>
      <c r="HIQ3635" s="1"/>
      <c r="HIR3635" s="1"/>
      <c r="HIS3635" s="1"/>
      <c r="HIT3635" s="1"/>
      <c r="HIU3635" s="1"/>
      <c r="HIV3635" s="1"/>
      <c r="HIW3635" s="1"/>
      <c r="HIX3635" s="1"/>
      <c r="HIY3635" s="1"/>
      <c r="HIZ3635" s="1"/>
      <c r="HJA3635" s="1"/>
      <c r="HJB3635" s="1"/>
      <c r="HJC3635" s="1"/>
      <c r="HJD3635" s="1"/>
      <c r="HJE3635" s="1"/>
      <c r="HJF3635" s="1"/>
      <c r="HJG3635" s="1"/>
      <c r="HJH3635" s="1"/>
      <c r="HJI3635" s="1"/>
      <c r="HJJ3635" s="1"/>
      <c r="HJK3635" s="1"/>
      <c r="HJL3635" s="1"/>
      <c r="HJM3635" s="1"/>
      <c r="HJN3635" s="1"/>
      <c r="HJO3635" s="1"/>
      <c r="HJP3635" s="1"/>
      <c r="HJQ3635" s="1"/>
      <c r="HJR3635" s="1"/>
      <c r="HJS3635" s="1"/>
      <c r="HJT3635" s="1"/>
      <c r="HJU3635" s="1"/>
      <c r="HJV3635" s="1"/>
      <c r="HJW3635" s="1"/>
      <c r="HJX3635" s="1"/>
      <c r="HJY3635" s="1"/>
      <c r="HJZ3635" s="1"/>
      <c r="HKA3635" s="1"/>
      <c r="HKB3635" s="1"/>
      <c r="HKC3635" s="1"/>
      <c r="HKD3635" s="1"/>
      <c r="HKE3635" s="1"/>
      <c r="HKF3635" s="1"/>
      <c r="HKG3635" s="1"/>
      <c r="HKH3635" s="1"/>
      <c r="HKI3635" s="1"/>
      <c r="HKJ3635" s="1"/>
      <c r="HKK3635" s="1"/>
      <c r="HKL3635" s="1"/>
      <c r="HKM3635" s="1"/>
      <c r="HKN3635" s="1"/>
      <c r="HKO3635" s="1"/>
      <c r="HKP3635" s="1"/>
      <c r="HKQ3635" s="1"/>
      <c r="HKR3635" s="1"/>
      <c r="HKS3635" s="1"/>
      <c r="HKT3635" s="1"/>
      <c r="HKU3635" s="1"/>
      <c r="HKV3635" s="1"/>
      <c r="HKW3635" s="1"/>
      <c r="HKX3635" s="1"/>
      <c r="HKY3635" s="1"/>
      <c r="HKZ3635" s="1"/>
      <c r="HLA3635" s="1"/>
      <c r="HLB3635" s="1"/>
      <c r="HLC3635" s="1"/>
      <c r="HLD3635" s="1"/>
      <c r="HLE3635" s="1"/>
      <c r="HLF3635" s="1"/>
      <c r="HLG3635" s="1"/>
      <c r="HLH3635" s="1"/>
      <c r="HLI3635" s="1"/>
      <c r="HLJ3635" s="1"/>
      <c r="HLK3635" s="1"/>
      <c r="HLL3635" s="1"/>
      <c r="HLM3635" s="1"/>
      <c r="HLN3635" s="1"/>
      <c r="HLO3635" s="1"/>
      <c r="HLP3635" s="1"/>
      <c r="HLQ3635" s="1"/>
      <c r="HLR3635" s="1"/>
      <c r="HLS3635" s="1"/>
      <c r="HLT3635" s="1"/>
      <c r="HLU3635" s="1"/>
      <c r="HLV3635" s="1"/>
      <c r="HLW3635" s="1"/>
      <c r="HLX3635" s="1"/>
      <c r="HLY3635" s="1"/>
      <c r="HLZ3635" s="1"/>
      <c r="HMA3635" s="1"/>
      <c r="HMB3635" s="1"/>
      <c r="HMC3635" s="1"/>
      <c r="HMD3635" s="1"/>
      <c r="HME3635" s="1"/>
      <c r="HMF3635" s="1"/>
      <c r="HMG3635" s="1"/>
      <c r="HMH3635" s="1"/>
      <c r="HMI3635" s="1"/>
      <c r="HMJ3635" s="1"/>
      <c r="HMK3635" s="1"/>
      <c r="HML3635" s="1"/>
      <c r="HMM3635" s="1"/>
      <c r="HMN3635" s="1"/>
      <c r="HMO3635" s="1"/>
      <c r="HMP3635" s="1"/>
      <c r="HMQ3635" s="1"/>
      <c r="HMR3635" s="1"/>
      <c r="HMS3635" s="1"/>
      <c r="HMT3635" s="1"/>
      <c r="HMU3635" s="1"/>
      <c r="HMV3635" s="1"/>
      <c r="HMW3635" s="1"/>
      <c r="HMX3635" s="1"/>
      <c r="HMY3635" s="1"/>
      <c r="HMZ3635" s="1"/>
      <c r="HNA3635" s="1"/>
      <c r="HNB3635" s="1"/>
      <c r="HNC3635" s="1"/>
      <c r="HND3635" s="1"/>
      <c r="HNE3635" s="1"/>
      <c r="HNF3635" s="1"/>
      <c r="HNG3635" s="1"/>
      <c r="HNH3635" s="1"/>
      <c r="HNI3635" s="1"/>
      <c r="HNJ3635" s="1"/>
      <c r="HNK3635" s="1"/>
      <c r="HNL3635" s="1"/>
      <c r="HNM3635" s="1"/>
      <c r="HNN3635" s="1"/>
      <c r="HNO3635" s="1"/>
      <c r="HNP3635" s="1"/>
      <c r="HNQ3635" s="1"/>
      <c r="HNR3635" s="1"/>
      <c r="HNS3635" s="1"/>
      <c r="HNT3635" s="1"/>
      <c r="HNU3635" s="1"/>
      <c r="HNV3635" s="1"/>
      <c r="HNW3635" s="1"/>
      <c r="HNX3635" s="1"/>
      <c r="HNY3635" s="1"/>
      <c r="HNZ3635" s="1"/>
      <c r="HOA3635" s="1"/>
      <c r="HOB3635" s="1"/>
      <c r="HOC3635" s="1"/>
      <c r="HOD3635" s="1"/>
      <c r="HOE3635" s="1"/>
      <c r="HOF3635" s="1"/>
      <c r="HOG3635" s="1"/>
      <c r="HOH3635" s="1"/>
      <c r="HOI3635" s="1"/>
      <c r="HOJ3635" s="1"/>
      <c r="HOK3635" s="1"/>
      <c r="HOL3635" s="1"/>
      <c r="HOM3635" s="1"/>
      <c r="HON3635" s="1"/>
      <c r="HOO3635" s="1"/>
      <c r="HOP3635" s="1"/>
      <c r="HOQ3635" s="1"/>
      <c r="HOR3635" s="1"/>
      <c r="HOS3635" s="1"/>
      <c r="HOT3635" s="1"/>
      <c r="HOU3635" s="1"/>
      <c r="HOV3635" s="1"/>
      <c r="HOW3635" s="1"/>
      <c r="HOX3635" s="1"/>
      <c r="HOY3635" s="1"/>
      <c r="HOZ3635" s="1"/>
      <c r="HPA3635" s="1"/>
      <c r="HPB3635" s="1"/>
      <c r="HPC3635" s="1"/>
      <c r="HPD3635" s="1"/>
      <c r="HPE3635" s="1"/>
      <c r="HPF3635" s="1"/>
      <c r="HPG3635" s="1"/>
      <c r="HPH3635" s="1"/>
      <c r="HPI3635" s="1"/>
      <c r="HPJ3635" s="1"/>
      <c r="HPK3635" s="1"/>
      <c r="HPL3635" s="1"/>
      <c r="HPM3635" s="1"/>
      <c r="HPN3635" s="1"/>
      <c r="HPO3635" s="1"/>
      <c r="HPP3635" s="1"/>
      <c r="HPQ3635" s="1"/>
      <c r="HPR3635" s="1"/>
      <c r="HPS3635" s="1"/>
      <c r="HPT3635" s="1"/>
      <c r="HPU3635" s="1"/>
      <c r="HPV3635" s="1"/>
      <c r="HPW3635" s="1"/>
      <c r="HPX3635" s="1"/>
      <c r="HPY3635" s="1"/>
      <c r="HPZ3635" s="1"/>
      <c r="HQA3635" s="1"/>
      <c r="HQB3635" s="1"/>
      <c r="HQC3635" s="1"/>
      <c r="HQD3635" s="1"/>
      <c r="HQE3635" s="1"/>
      <c r="HQF3635" s="1"/>
      <c r="HQG3635" s="1"/>
      <c r="HQH3635" s="1"/>
      <c r="HQI3635" s="1"/>
      <c r="HQJ3635" s="1"/>
      <c r="HQK3635" s="1"/>
      <c r="HQL3635" s="1"/>
      <c r="HQM3635" s="1"/>
      <c r="HQN3635" s="1"/>
      <c r="HQO3635" s="1"/>
      <c r="HQP3635" s="1"/>
      <c r="HQQ3635" s="1"/>
      <c r="HQR3635" s="1"/>
      <c r="HQS3635" s="1"/>
      <c r="HQT3635" s="1"/>
      <c r="HQU3635" s="1"/>
      <c r="HQV3635" s="1"/>
      <c r="HQW3635" s="1"/>
      <c r="HQX3635" s="1"/>
      <c r="HQY3635" s="1"/>
      <c r="HQZ3635" s="1"/>
      <c r="HRA3635" s="1"/>
      <c r="HRB3635" s="1"/>
      <c r="HRC3635" s="1"/>
      <c r="HRD3635" s="1"/>
      <c r="HRE3635" s="1"/>
      <c r="HRF3635" s="1"/>
      <c r="HRG3635" s="1"/>
      <c r="HRH3635" s="1"/>
      <c r="HRI3635" s="1"/>
      <c r="HRJ3635" s="1"/>
      <c r="HRK3635" s="1"/>
      <c r="HRL3635" s="1"/>
      <c r="HRM3635" s="1"/>
      <c r="HRN3635" s="1"/>
      <c r="HRO3635" s="1"/>
      <c r="HRP3635" s="1"/>
      <c r="HRQ3635" s="1"/>
      <c r="HRR3635" s="1"/>
      <c r="HRS3635" s="1"/>
      <c r="HRT3635" s="1"/>
      <c r="HRU3635" s="1"/>
      <c r="HRV3635" s="1"/>
      <c r="HRW3635" s="1"/>
      <c r="HRX3635" s="1"/>
      <c r="HRY3635" s="1"/>
      <c r="HRZ3635" s="1"/>
      <c r="HSA3635" s="1"/>
      <c r="HSB3635" s="1"/>
      <c r="HSC3635" s="1"/>
      <c r="HSD3635" s="1"/>
      <c r="HSE3635" s="1"/>
      <c r="HSF3635" s="1"/>
      <c r="HSG3635" s="1"/>
      <c r="HSH3635" s="1"/>
      <c r="HSI3635" s="1"/>
      <c r="HSJ3635" s="1"/>
      <c r="HSK3635" s="1"/>
      <c r="HSL3635" s="1"/>
      <c r="HSM3635" s="1"/>
      <c r="HSN3635" s="1"/>
      <c r="HSO3635" s="1"/>
      <c r="HSP3635" s="1"/>
      <c r="HSQ3635" s="1"/>
      <c r="HSR3635" s="1"/>
      <c r="HSS3635" s="1"/>
      <c r="HST3635" s="1"/>
      <c r="HSU3635" s="1"/>
      <c r="HSV3635" s="1"/>
      <c r="HSW3635" s="1"/>
      <c r="HSX3635" s="1"/>
      <c r="HSY3635" s="1"/>
      <c r="HSZ3635" s="1"/>
      <c r="HTA3635" s="1"/>
      <c r="HTB3635" s="1"/>
      <c r="HTC3635" s="1"/>
      <c r="HTD3635" s="1"/>
      <c r="HTE3635" s="1"/>
      <c r="HTF3635" s="1"/>
      <c r="HTG3635" s="1"/>
      <c r="HTH3635" s="1"/>
      <c r="HTI3635" s="1"/>
      <c r="HTJ3635" s="1"/>
      <c r="HTK3635" s="1"/>
      <c r="HTL3635" s="1"/>
      <c r="HTM3635" s="1"/>
      <c r="HTN3635" s="1"/>
      <c r="HTO3635" s="1"/>
      <c r="HTP3635" s="1"/>
      <c r="HTQ3635" s="1"/>
      <c r="HTR3635" s="1"/>
      <c r="HTS3635" s="1"/>
      <c r="HTT3635" s="1"/>
      <c r="HTU3635" s="1"/>
      <c r="HTV3635" s="1"/>
      <c r="HTW3635" s="1"/>
      <c r="HTX3635" s="1"/>
      <c r="HTY3635" s="1"/>
      <c r="HTZ3635" s="1"/>
      <c r="HUA3635" s="1"/>
      <c r="HUB3635" s="1"/>
      <c r="HUC3635" s="1"/>
      <c r="HUD3635" s="1"/>
      <c r="HUE3635" s="1"/>
      <c r="HUF3635" s="1"/>
      <c r="HUG3635" s="1"/>
      <c r="HUH3635" s="1"/>
      <c r="HUI3635" s="1"/>
      <c r="HUJ3635" s="1"/>
      <c r="HUK3635" s="1"/>
      <c r="HUL3635" s="1"/>
      <c r="HUM3635" s="1"/>
      <c r="HUN3635" s="1"/>
      <c r="HUO3635" s="1"/>
      <c r="HUP3635" s="1"/>
      <c r="HUQ3635" s="1"/>
      <c r="HUR3635" s="1"/>
      <c r="HUS3635" s="1"/>
      <c r="HUT3635" s="1"/>
      <c r="HUU3635" s="1"/>
      <c r="HUV3635" s="1"/>
      <c r="HUW3635" s="1"/>
      <c r="HUX3635" s="1"/>
      <c r="HUY3635" s="1"/>
      <c r="HUZ3635" s="1"/>
      <c r="HVA3635" s="1"/>
      <c r="HVB3635" s="1"/>
      <c r="HVC3635" s="1"/>
      <c r="HVD3635" s="1"/>
      <c r="HVE3635" s="1"/>
      <c r="HVF3635" s="1"/>
      <c r="HVG3635" s="1"/>
      <c r="HVH3635" s="1"/>
      <c r="HVI3635" s="1"/>
      <c r="HVJ3635" s="1"/>
      <c r="HVK3635" s="1"/>
      <c r="HVL3635" s="1"/>
      <c r="HVM3635" s="1"/>
      <c r="HVN3635" s="1"/>
      <c r="HVO3635" s="1"/>
      <c r="HVP3635" s="1"/>
      <c r="HVQ3635" s="1"/>
      <c r="HVR3635" s="1"/>
      <c r="HVS3635" s="1"/>
      <c r="HVT3635" s="1"/>
      <c r="HVU3635" s="1"/>
      <c r="HVV3635" s="1"/>
      <c r="HVW3635" s="1"/>
      <c r="HVX3635" s="1"/>
      <c r="HVY3635" s="1"/>
      <c r="HVZ3635" s="1"/>
      <c r="HWA3635" s="1"/>
      <c r="HWB3635" s="1"/>
      <c r="HWC3635" s="1"/>
      <c r="HWD3635" s="1"/>
      <c r="HWE3635" s="1"/>
      <c r="HWF3635" s="1"/>
      <c r="HWG3635" s="1"/>
      <c r="HWH3635" s="1"/>
      <c r="HWI3635" s="1"/>
      <c r="HWJ3635" s="1"/>
      <c r="HWK3635" s="1"/>
      <c r="HWL3635" s="1"/>
      <c r="HWM3635" s="1"/>
      <c r="HWN3635" s="1"/>
      <c r="HWO3635" s="1"/>
      <c r="HWP3635" s="1"/>
      <c r="HWQ3635" s="1"/>
      <c r="HWR3635" s="1"/>
      <c r="HWS3635" s="1"/>
      <c r="HWT3635" s="1"/>
      <c r="HWU3635" s="1"/>
      <c r="HWV3635" s="1"/>
      <c r="HWW3635" s="1"/>
      <c r="HWX3635" s="1"/>
      <c r="HWY3635" s="1"/>
      <c r="HWZ3635" s="1"/>
      <c r="HXA3635" s="1"/>
      <c r="HXB3635" s="1"/>
      <c r="HXC3635" s="1"/>
      <c r="HXD3635" s="1"/>
      <c r="HXE3635" s="1"/>
      <c r="HXF3635" s="1"/>
      <c r="HXG3635" s="1"/>
      <c r="HXH3635" s="1"/>
      <c r="HXI3635" s="1"/>
      <c r="HXJ3635" s="1"/>
      <c r="HXK3635" s="1"/>
      <c r="HXL3635" s="1"/>
      <c r="HXM3635" s="1"/>
      <c r="HXN3635" s="1"/>
      <c r="HXO3635" s="1"/>
      <c r="HXP3635" s="1"/>
      <c r="HXQ3635" s="1"/>
      <c r="HXR3635" s="1"/>
      <c r="HXS3635" s="1"/>
      <c r="HXT3635" s="1"/>
      <c r="HXU3635" s="1"/>
      <c r="HXV3635" s="1"/>
      <c r="HXW3635" s="1"/>
      <c r="HXX3635" s="1"/>
      <c r="HXY3635" s="1"/>
      <c r="HXZ3635" s="1"/>
      <c r="HYA3635" s="1"/>
      <c r="HYB3635" s="1"/>
      <c r="HYC3635" s="1"/>
      <c r="HYD3635" s="1"/>
      <c r="HYE3635" s="1"/>
      <c r="HYF3635" s="1"/>
      <c r="HYG3635" s="1"/>
      <c r="HYH3635" s="1"/>
      <c r="HYI3635" s="1"/>
      <c r="HYJ3635" s="1"/>
      <c r="HYK3635" s="1"/>
      <c r="HYL3635" s="1"/>
      <c r="HYM3635" s="1"/>
      <c r="HYN3635" s="1"/>
      <c r="HYO3635" s="1"/>
      <c r="HYP3635" s="1"/>
      <c r="HYQ3635" s="1"/>
      <c r="HYR3635" s="1"/>
      <c r="HYS3635" s="1"/>
      <c r="HYT3635" s="1"/>
      <c r="HYU3635" s="1"/>
      <c r="HYV3635" s="1"/>
      <c r="HYW3635" s="1"/>
      <c r="HYX3635" s="1"/>
      <c r="HYY3635" s="1"/>
      <c r="HYZ3635" s="1"/>
      <c r="HZA3635" s="1"/>
      <c r="HZB3635" s="1"/>
      <c r="HZC3635" s="1"/>
      <c r="HZD3635" s="1"/>
      <c r="HZE3635" s="1"/>
      <c r="HZF3635" s="1"/>
      <c r="HZG3635" s="1"/>
      <c r="HZH3635" s="1"/>
      <c r="HZI3635" s="1"/>
      <c r="HZJ3635" s="1"/>
      <c r="HZK3635" s="1"/>
      <c r="HZL3635" s="1"/>
      <c r="HZM3635" s="1"/>
      <c r="HZN3635" s="1"/>
      <c r="HZO3635" s="1"/>
      <c r="HZP3635" s="1"/>
      <c r="HZQ3635" s="1"/>
      <c r="HZR3635" s="1"/>
      <c r="HZS3635" s="1"/>
      <c r="HZT3635" s="1"/>
      <c r="HZU3635" s="1"/>
      <c r="HZV3635" s="1"/>
      <c r="HZW3635" s="1"/>
      <c r="HZX3635" s="1"/>
      <c r="HZY3635" s="1"/>
      <c r="HZZ3635" s="1"/>
      <c r="IAA3635" s="1"/>
      <c r="IAB3635" s="1"/>
      <c r="IAC3635" s="1"/>
      <c r="IAD3635" s="1"/>
      <c r="IAE3635" s="1"/>
      <c r="IAF3635" s="1"/>
      <c r="IAG3635" s="1"/>
      <c r="IAH3635" s="1"/>
      <c r="IAI3635" s="1"/>
      <c r="IAJ3635" s="1"/>
      <c r="IAK3635" s="1"/>
      <c r="IAL3635" s="1"/>
      <c r="IAM3635" s="1"/>
      <c r="IAN3635" s="1"/>
      <c r="IAO3635" s="1"/>
      <c r="IAP3635" s="1"/>
      <c r="IAQ3635" s="1"/>
      <c r="IAR3635" s="1"/>
      <c r="IAS3635" s="1"/>
      <c r="IAT3635" s="1"/>
      <c r="IAU3635" s="1"/>
      <c r="IAV3635" s="1"/>
      <c r="IAW3635" s="1"/>
      <c r="IAX3635" s="1"/>
      <c r="IAY3635" s="1"/>
      <c r="IAZ3635" s="1"/>
      <c r="IBA3635" s="1"/>
      <c r="IBB3635" s="1"/>
      <c r="IBC3635" s="1"/>
      <c r="IBD3635" s="1"/>
      <c r="IBE3635" s="1"/>
      <c r="IBF3635" s="1"/>
      <c r="IBG3635" s="1"/>
      <c r="IBH3635" s="1"/>
      <c r="IBI3635" s="1"/>
      <c r="IBJ3635" s="1"/>
      <c r="IBK3635" s="1"/>
      <c r="IBL3635" s="1"/>
      <c r="IBM3635" s="1"/>
      <c r="IBN3635" s="1"/>
      <c r="IBO3635" s="1"/>
      <c r="IBP3635" s="1"/>
      <c r="IBQ3635" s="1"/>
      <c r="IBR3635" s="1"/>
      <c r="IBS3635" s="1"/>
      <c r="IBT3635" s="1"/>
      <c r="IBU3635" s="1"/>
      <c r="IBV3635" s="1"/>
      <c r="IBW3635" s="1"/>
      <c r="IBX3635" s="1"/>
      <c r="IBY3635" s="1"/>
      <c r="IBZ3635" s="1"/>
      <c r="ICA3635" s="1"/>
      <c r="ICB3635" s="1"/>
      <c r="ICC3635" s="1"/>
      <c r="ICD3635" s="1"/>
      <c r="ICE3635" s="1"/>
      <c r="ICF3635" s="1"/>
      <c r="ICG3635" s="1"/>
      <c r="ICH3635" s="1"/>
      <c r="ICI3635" s="1"/>
      <c r="ICJ3635" s="1"/>
      <c r="ICK3635" s="1"/>
      <c r="ICL3635" s="1"/>
      <c r="ICM3635" s="1"/>
      <c r="ICN3635" s="1"/>
      <c r="ICO3635" s="1"/>
      <c r="ICP3635" s="1"/>
      <c r="ICQ3635" s="1"/>
      <c r="ICR3635" s="1"/>
      <c r="ICS3635" s="1"/>
      <c r="ICT3635" s="1"/>
      <c r="ICU3635" s="1"/>
      <c r="ICV3635" s="1"/>
      <c r="ICW3635" s="1"/>
      <c r="ICX3635" s="1"/>
      <c r="ICY3635" s="1"/>
      <c r="ICZ3635" s="1"/>
      <c r="IDA3635" s="1"/>
      <c r="IDB3635" s="1"/>
      <c r="IDC3635" s="1"/>
      <c r="IDD3635" s="1"/>
      <c r="IDE3635" s="1"/>
      <c r="IDF3635" s="1"/>
      <c r="IDG3635" s="1"/>
      <c r="IDH3635" s="1"/>
      <c r="IDI3635" s="1"/>
      <c r="IDJ3635" s="1"/>
      <c r="IDK3635" s="1"/>
      <c r="IDL3635" s="1"/>
      <c r="IDM3635" s="1"/>
      <c r="IDN3635" s="1"/>
      <c r="IDO3635" s="1"/>
      <c r="IDP3635" s="1"/>
      <c r="IDQ3635" s="1"/>
      <c r="IDR3635" s="1"/>
      <c r="IDS3635" s="1"/>
      <c r="IDT3635" s="1"/>
      <c r="IDU3635" s="1"/>
      <c r="IDV3635" s="1"/>
      <c r="IDW3635" s="1"/>
      <c r="IDX3635" s="1"/>
      <c r="IDY3635" s="1"/>
      <c r="IDZ3635" s="1"/>
      <c r="IEA3635" s="1"/>
      <c r="IEB3635" s="1"/>
      <c r="IEC3635" s="1"/>
      <c r="IED3635" s="1"/>
      <c r="IEE3635" s="1"/>
      <c r="IEF3635" s="1"/>
      <c r="IEG3635" s="1"/>
      <c r="IEH3635" s="1"/>
      <c r="IEI3635" s="1"/>
      <c r="IEJ3635" s="1"/>
      <c r="IEK3635" s="1"/>
      <c r="IEL3635" s="1"/>
      <c r="IEM3635" s="1"/>
      <c r="IEN3635" s="1"/>
      <c r="IEO3635" s="1"/>
      <c r="IEP3635" s="1"/>
      <c r="IEQ3635" s="1"/>
      <c r="IER3635" s="1"/>
      <c r="IES3635" s="1"/>
      <c r="IET3635" s="1"/>
      <c r="IEU3635" s="1"/>
      <c r="IEV3635" s="1"/>
      <c r="IEW3635" s="1"/>
      <c r="IEX3635" s="1"/>
      <c r="IEY3635" s="1"/>
      <c r="IEZ3635" s="1"/>
      <c r="IFA3635" s="1"/>
      <c r="IFB3635" s="1"/>
      <c r="IFC3635" s="1"/>
      <c r="IFD3635" s="1"/>
      <c r="IFE3635" s="1"/>
      <c r="IFF3635" s="1"/>
      <c r="IFG3635" s="1"/>
      <c r="IFH3635" s="1"/>
      <c r="IFI3635" s="1"/>
      <c r="IFJ3635" s="1"/>
      <c r="IFK3635" s="1"/>
      <c r="IFL3635" s="1"/>
      <c r="IFM3635" s="1"/>
      <c r="IFN3635" s="1"/>
      <c r="IFO3635" s="1"/>
      <c r="IFP3635" s="1"/>
      <c r="IFQ3635" s="1"/>
      <c r="IFR3635" s="1"/>
      <c r="IFS3635" s="1"/>
      <c r="IFT3635" s="1"/>
      <c r="IFU3635" s="1"/>
      <c r="IFV3635" s="1"/>
      <c r="IFW3635" s="1"/>
      <c r="IFX3635" s="1"/>
      <c r="IFY3635" s="1"/>
      <c r="IFZ3635" s="1"/>
      <c r="IGA3635" s="1"/>
      <c r="IGB3635" s="1"/>
      <c r="IGC3635" s="1"/>
      <c r="IGD3635" s="1"/>
      <c r="IGE3635" s="1"/>
      <c r="IGF3635" s="1"/>
      <c r="IGG3635" s="1"/>
      <c r="IGH3635" s="1"/>
      <c r="IGI3635" s="1"/>
      <c r="IGJ3635" s="1"/>
      <c r="IGK3635" s="1"/>
      <c r="IGL3635" s="1"/>
      <c r="IGM3635" s="1"/>
      <c r="IGN3635" s="1"/>
      <c r="IGO3635" s="1"/>
      <c r="IGP3635" s="1"/>
      <c r="IGQ3635" s="1"/>
      <c r="IGR3635" s="1"/>
      <c r="IGS3635" s="1"/>
      <c r="IGT3635" s="1"/>
      <c r="IGU3635" s="1"/>
      <c r="IGV3635" s="1"/>
      <c r="IGW3635" s="1"/>
      <c r="IGX3635" s="1"/>
      <c r="IGY3635" s="1"/>
      <c r="IGZ3635" s="1"/>
      <c r="IHA3635" s="1"/>
      <c r="IHB3635" s="1"/>
      <c r="IHC3635" s="1"/>
      <c r="IHD3635" s="1"/>
      <c r="IHE3635" s="1"/>
      <c r="IHF3635" s="1"/>
      <c r="IHG3635" s="1"/>
      <c r="IHH3635" s="1"/>
      <c r="IHI3635" s="1"/>
      <c r="IHJ3635" s="1"/>
      <c r="IHK3635" s="1"/>
      <c r="IHL3635" s="1"/>
      <c r="IHM3635" s="1"/>
      <c r="IHN3635" s="1"/>
      <c r="IHO3635" s="1"/>
      <c r="IHP3635" s="1"/>
      <c r="IHQ3635" s="1"/>
      <c r="IHR3635" s="1"/>
      <c r="IHS3635" s="1"/>
      <c r="IHT3635" s="1"/>
      <c r="IHU3635" s="1"/>
      <c r="IHV3635" s="1"/>
      <c r="IHW3635" s="1"/>
      <c r="IHX3635" s="1"/>
      <c r="IHY3635" s="1"/>
      <c r="IHZ3635" s="1"/>
      <c r="IIA3635" s="1"/>
      <c r="IIB3635" s="1"/>
      <c r="IIC3635" s="1"/>
      <c r="IID3635" s="1"/>
      <c r="IIE3635" s="1"/>
      <c r="IIF3635" s="1"/>
      <c r="IIG3635" s="1"/>
      <c r="IIH3635" s="1"/>
      <c r="III3635" s="1"/>
      <c r="IIJ3635" s="1"/>
      <c r="IIK3635" s="1"/>
      <c r="IIL3635" s="1"/>
      <c r="IIM3635" s="1"/>
      <c r="IIN3635" s="1"/>
      <c r="IIO3635" s="1"/>
      <c r="IIP3635" s="1"/>
      <c r="IIQ3635" s="1"/>
      <c r="IIR3635" s="1"/>
      <c r="IIS3635" s="1"/>
      <c r="IIT3635" s="1"/>
      <c r="IIU3635" s="1"/>
      <c r="IIV3635" s="1"/>
      <c r="IIW3635" s="1"/>
      <c r="IIX3635" s="1"/>
      <c r="IIY3635" s="1"/>
      <c r="IIZ3635" s="1"/>
      <c r="IJA3635" s="1"/>
      <c r="IJB3635" s="1"/>
      <c r="IJC3635" s="1"/>
      <c r="IJD3635" s="1"/>
      <c r="IJE3635" s="1"/>
      <c r="IJF3635" s="1"/>
      <c r="IJG3635" s="1"/>
      <c r="IJH3635" s="1"/>
      <c r="IJI3635" s="1"/>
      <c r="IJJ3635" s="1"/>
      <c r="IJK3635" s="1"/>
      <c r="IJL3635" s="1"/>
      <c r="IJM3635" s="1"/>
      <c r="IJN3635" s="1"/>
      <c r="IJO3635" s="1"/>
      <c r="IJP3635" s="1"/>
      <c r="IJQ3635" s="1"/>
      <c r="IJR3635" s="1"/>
      <c r="IJS3635" s="1"/>
      <c r="IJT3635" s="1"/>
      <c r="IJU3635" s="1"/>
      <c r="IJV3635" s="1"/>
      <c r="IJW3635" s="1"/>
      <c r="IJX3635" s="1"/>
      <c r="IJY3635" s="1"/>
      <c r="IJZ3635" s="1"/>
      <c r="IKA3635" s="1"/>
      <c r="IKB3635" s="1"/>
      <c r="IKC3635" s="1"/>
      <c r="IKD3635" s="1"/>
      <c r="IKE3635" s="1"/>
      <c r="IKF3635" s="1"/>
      <c r="IKG3635" s="1"/>
      <c r="IKH3635" s="1"/>
      <c r="IKI3635" s="1"/>
      <c r="IKJ3635" s="1"/>
      <c r="IKK3635" s="1"/>
      <c r="IKL3635" s="1"/>
      <c r="IKM3635" s="1"/>
      <c r="IKN3635" s="1"/>
      <c r="IKO3635" s="1"/>
      <c r="IKP3635" s="1"/>
      <c r="IKQ3635" s="1"/>
      <c r="IKR3635" s="1"/>
      <c r="IKS3635" s="1"/>
      <c r="IKT3635" s="1"/>
      <c r="IKU3635" s="1"/>
      <c r="IKV3635" s="1"/>
      <c r="IKW3635" s="1"/>
      <c r="IKX3635" s="1"/>
      <c r="IKY3635" s="1"/>
      <c r="IKZ3635" s="1"/>
      <c r="ILA3635" s="1"/>
      <c r="ILB3635" s="1"/>
      <c r="ILC3635" s="1"/>
      <c r="ILD3635" s="1"/>
      <c r="ILE3635" s="1"/>
      <c r="ILF3635" s="1"/>
      <c r="ILG3635" s="1"/>
      <c r="ILH3635" s="1"/>
      <c r="ILI3635" s="1"/>
      <c r="ILJ3635" s="1"/>
      <c r="ILK3635" s="1"/>
      <c r="ILL3635" s="1"/>
      <c r="ILM3635" s="1"/>
      <c r="ILN3635" s="1"/>
      <c r="ILO3635" s="1"/>
      <c r="ILP3635" s="1"/>
      <c r="ILQ3635" s="1"/>
      <c r="ILR3635" s="1"/>
      <c r="ILS3635" s="1"/>
      <c r="ILT3635" s="1"/>
      <c r="ILU3635" s="1"/>
      <c r="ILV3635" s="1"/>
      <c r="ILW3635" s="1"/>
      <c r="ILX3635" s="1"/>
      <c r="ILY3635" s="1"/>
      <c r="ILZ3635" s="1"/>
      <c r="IMA3635" s="1"/>
      <c r="IMB3635" s="1"/>
      <c r="IMC3635" s="1"/>
      <c r="IMD3635" s="1"/>
      <c r="IME3635" s="1"/>
      <c r="IMF3635" s="1"/>
      <c r="IMG3635" s="1"/>
      <c r="IMH3635" s="1"/>
      <c r="IMI3635" s="1"/>
      <c r="IMJ3635" s="1"/>
      <c r="IMK3635" s="1"/>
      <c r="IML3635" s="1"/>
      <c r="IMM3635" s="1"/>
      <c r="IMN3635" s="1"/>
      <c r="IMO3635" s="1"/>
      <c r="IMP3635" s="1"/>
      <c r="IMQ3635" s="1"/>
      <c r="IMR3635" s="1"/>
      <c r="IMS3635" s="1"/>
      <c r="IMT3635" s="1"/>
      <c r="IMU3635" s="1"/>
      <c r="IMV3635" s="1"/>
      <c r="IMW3635" s="1"/>
      <c r="IMX3635" s="1"/>
      <c r="IMY3635" s="1"/>
      <c r="IMZ3635" s="1"/>
      <c r="INA3635" s="1"/>
      <c r="INB3635" s="1"/>
      <c r="INC3635" s="1"/>
      <c r="IND3635" s="1"/>
      <c r="INE3635" s="1"/>
      <c r="INF3635" s="1"/>
      <c r="ING3635" s="1"/>
      <c r="INH3635" s="1"/>
      <c r="INI3635" s="1"/>
      <c r="INJ3635" s="1"/>
      <c r="INK3635" s="1"/>
      <c r="INL3635" s="1"/>
      <c r="INM3635" s="1"/>
      <c r="INN3635" s="1"/>
      <c r="INO3635" s="1"/>
      <c r="INP3635" s="1"/>
      <c r="INQ3635" s="1"/>
      <c r="INR3635" s="1"/>
      <c r="INS3635" s="1"/>
      <c r="INT3635" s="1"/>
      <c r="INU3635" s="1"/>
      <c r="INV3635" s="1"/>
      <c r="INW3635" s="1"/>
      <c r="INX3635" s="1"/>
      <c r="INY3635" s="1"/>
      <c r="INZ3635" s="1"/>
      <c r="IOA3635" s="1"/>
      <c r="IOB3635" s="1"/>
      <c r="IOC3635" s="1"/>
      <c r="IOD3635" s="1"/>
      <c r="IOE3635" s="1"/>
      <c r="IOF3635" s="1"/>
      <c r="IOG3635" s="1"/>
      <c r="IOH3635" s="1"/>
      <c r="IOI3635" s="1"/>
      <c r="IOJ3635" s="1"/>
      <c r="IOK3635" s="1"/>
      <c r="IOL3635" s="1"/>
      <c r="IOM3635" s="1"/>
      <c r="ION3635" s="1"/>
      <c r="IOO3635" s="1"/>
      <c r="IOP3635" s="1"/>
      <c r="IOQ3635" s="1"/>
      <c r="IOR3635" s="1"/>
      <c r="IOS3635" s="1"/>
      <c r="IOT3635" s="1"/>
      <c r="IOU3635" s="1"/>
      <c r="IOV3635" s="1"/>
      <c r="IOW3635" s="1"/>
      <c r="IOX3635" s="1"/>
      <c r="IOY3635" s="1"/>
      <c r="IOZ3635" s="1"/>
      <c r="IPA3635" s="1"/>
      <c r="IPB3635" s="1"/>
      <c r="IPC3635" s="1"/>
      <c r="IPD3635" s="1"/>
      <c r="IPE3635" s="1"/>
      <c r="IPF3635" s="1"/>
      <c r="IPG3635" s="1"/>
      <c r="IPH3635" s="1"/>
      <c r="IPI3635" s="1"/>
      <c r="IPJ3635" s="1"/>
      <c r="IPK3635" s="1"/>
      <c r="IPL3635" s="1"/>
      <c r="IPM3635" s="1"/>
      <c r="IPN3635" s="1"/>
      <c r="IPO3635" s="1"/>
      <c r="IPP3635" s="1"/>
      <c r="IPQ3635" s="1"/>
      <c r="IPR3635" s="1"/>
      <c r="IPS3635" s="1"/>
      <c r="IPT3635" s="1"/>
      <c r="IPU3635" s="1"/>
      <c r="IPV3635" s="1"/>
      <c r="IPW3635" s="1"/>
      <c r="IPX3635" s="1"/>
      <c r="IPY3635" s="1"/>
      <c r="IPZ3635" s="1"/>
      <c r="IQA3635" s="1"/>
      <c r="IQB3635" s="1"/>
      <c r="IQC3635" s="1"/>
      <c r="IQD3635" s="1"/>
      <c r="IQE3635" s="1"/>
      <c r="IQF3635" s="1"/>
      <c r="IQG3635" s="1"/>
      <c r="IQH3635" s="1"/>
      <c r="IQI3635" s="1"/>
      <c r="IQJ3635" s="1"/>
      <c r="IQK3635" s="1"/>
      <c r="IQL3635" s="1"/>
      <c r="IQM3635" s="1"/>
      <c r="IQN3635" s="1"/>
      <c r="IQO3635" s="1"/>
      <c r="IQP3635" s="1"/>
      <c r="IQQ3635" s="1"/>
      <c r="IQR3635" s="1"/>
      <c r="IQS3635" s="1"/>
      <c r="IQT3635" s="1"/>
      <c r="IQU3635" s="1"/>
      <c r="IQV3635" s="1"/>
      <c r="IQW3635" s="1"/>
      <c r="IQX3635" s="1"/>
      <c r="IQY3635" s="1"/>
      <c r="IQZ3635" s="1"/>
      <c r="IRA3635" s="1"/>
      <c r="IRB3635" s="1"/>
      <c r="IRC3635" s="1"/>
      <c r="IRD3635" s="1"/>
      <c r="IRE3635" s="1"/>
      <c r="IRF3635" s="1"/>
      <c r="IRG3635" s="1"/>
      <c r="IRH3635" s="1"/>
      <c r="IRI3635" s="1"/>
      <c r="IRJ3635" s="1"/>
      <c r="IRK3635" s="1"/>
      <c r="IRL3635" s="1"/>
      <c r="IRM3635" s="1"/>
      <c r="IRN3635" s="1"/>
      <c r="IRO3635" s="1"/>
      <c r="IRP3635" s="1"/>
      <c r="IRQ3635" s="1"/>
      <c r="IRR3635" s="1"/>
      <c r="IRS3635" s="1"/>
      <c r="IRT3635" s="1"/>
      <c r="IRU3635" s="1"/>
      <c r="IRV3635" s="1"/>
      <c r="IRW3635" s="1"/>
      <c r="IRX3635" s="1"/>
      <c r="IRY3635" s="1"/>
      <c r="IRZ3635" s="1"/>
      <c r="ISA3635" s="1"/>
      <c r="ISB3635" s="1"/>
      <c r="ISC3635" s="1"/>
      <c r="ISD3635" s="1"/>
      <c r="ISE3635" s="1"/>
      <c r="ISF3635" s="1"/>
      <c r="ISG3635" s="1"/>
      <c r="ISH3635" s="1"/>
      <c r="ISI3635" s="1"/>
      <c r="ISJ3635" s="1"/>
      <c r="ISK3635" s="1"/>
      <c r="ISL3635" s="1"/>
      <c r="ISM3635" s="1"/>
      <c r="ISN3635" s="1"/>
      <c r="ISO3635" s="1"/>
      <c r="ISP3635" s="1"/>
      <c r="ISQ3635" s="1"/>
      <c r="ISR3635" s="1"/>
      <c r="ISS3635" s="1"/>
      <c r="IST3635" s="1"/>
      <c r="ISU3635" s="1"/>
      <c r="ISV3635" s="1"/>
      <c r="ISW3635" s="1"/>
      <c r="ISX3635" s="1"/>
      <c r="ISY3635" s="1"/>
      <c r="ISZ3635" s="1"/>
      <c r="ITA3635" s="1"/>
      <c r="ITB3635" s="1"/>
      <c r="ITC3635" s="1"/>
      <c r="ITD3635" s="1"/>
      <c r="ITE3635" s="1"/>
      <c r="ITF3635" s="1"/>
      <c r="ITG3635" s="1"/>
      <c r="ITH3635" s="1"/>
      <c r="ITI3635" s="1"/>
      <c r="ITJ3635" s="1"/>
      <c r="ITK3635" s="1"/>
      <c r="ITL3635" s="1"/>
      <c r="ITM3635" s="1"/>
      <c r="ITN3635" s="1"/>
      <c r="ITO3635" s="1"/>
      <c r="ITP3635" s="1"/>
      <c r="ITQ3635" s="1"/>
      <c r="ITR3635" s="1"/>
      <c r="ITS3635" s="1"/>
      <c r="ITT3635" s="1"/>
      <c r="ITU3635" s="1"/>
      <c r="ITV3635" s="1"/>
      <c r="ITW3635" s="1"/>
      <c r="ITX3635" s="1"/>
      <c r="ITY3635" s="1"/>
      <c r="ITZ3635" s="1"/>
      <c r="IUA3635" s="1"/>
      <c r="IUB3635" s="1"/>
      <c r="IUC3635" s="1"/>
      <c r="IUD3635" s="1"/>
      <c r="IUE3635" s="1"/>
      <c r="IUF3635" s="1"/>
      <c r="IUG3635" s="1"/>
      <c r="IUH3635" s="1"/>
      <c r="IUI3635" s="1"/>
      <c r="IUJ3635" s="1"/>
      <c r="IUK3635" s="1"/>
      <c r="IUL3635" s="1"/>
      <c r="IUM3635" s="1"/>
      <c r="IUN3635" s="1"/>
      <c r="IUO3635" s="1"/>
      <c r="IUP3635" s="1"/>
      <c r="IUQ3635" s="1"/>
      <c r="IUR3635" s="1"/>
      <c r="IUS3635" s="1"/>
      <c r="IUT3635" s="1"/>
      <c r="IUU3635" s="1"/>
      <c r="IUV3635" s="1"/>
      <c r="IUW3635" s="1"/>
      <c r="IUX3635" s="1"/>
      <c r="IUY3635" s="1"/>
      <c r="IUZ3635" s="1"/>
      <c r="IVA3635" s="1"/>
      <c r="IVB3635" s="1"/>
      <c r="IVC3635" s="1"/>
      <c r="IVD3635" s="1"/>
      <c r="IVE3635" s="1"/>
      <c r="IVF3635" s="1"/>
      <c r="IVG3635" s="1"/>
      <c r="IVH3635" s="1"/>
      <c r="IVI3635" s="1"/>
      <c r="IVJ3635" s="1"/>
      <c r="IVK3635" s="1"/>
      <c r="IVL3635" s="1"/>
      <c r="IVM3635" s="1"/>
      <c r="IVN3635" s="1"/>
      <c r="IVO3635" s="1"/>
      <c r="IVP3635" s="1"/>
      <c r="IVQ3635" s="1"/>
      <c r="IVR3635" s="1"/>
      <c r="IVS3635" s="1"/>
      <c r="IVT3635" s="1"/>
      <c r="IVU3635" s="1"/>
      <c r="IVV3635" s="1"/>
      <c r="IVW3635" s="1"/>
      <c r="IVX3635" s="1"/>
      <c r="IVY3635" s="1"/>
      <c r="IVZ3635" s="1"/>
      <c r="IWA3635" s="1"/>
      <c r="IWB3635" s="1"/>
      <c r="IWC3635" s="1"/>
      <c r="IWD3635" s="1"/>
      <c r="IWE3635" s="1"/>
      <c r="IWF3635" s="1"/>
      <c r="IWG3635" s="1"/>
      <c r="IWH3635" s="1"/>
      <c r="IWI3635" s="1"/>
      <c r="IWJ3635" s="1"/>
      <c r="IWK3635" s="1"/>
      <c r="IWL3635" s="1"/>
      <c r="IWM3635" s="1"/>
      <c r="IWN3635" s="1"/>
      <c r="IWO3635" s="1"/>
      <c r="IWP3635" s="1"/>
      <c r="IWQ3635" s="1"/>
      <c r="IWR3635" s="1"/>
      <c r="IWS3635" s="1"/>
      <c r="IWT3635" s="1"/>
      <c r="IWU3635" s="1"/>
      <c r="IWV3635" s="1"/>
      <c r="IWW3635" s="1"/>
      <c r="IWX3635" s="1"/>
      <c r="IWY3635" s="1"/>
      <c r="IWZ3635" s="1"/>
      <c r="IXA3635" s="1"/>
      <c r="IXB3635" s="1"/>
      <c r="IXC3635" s="1"/>
      <c r="IXD3635" s="1"/>
      <c r="IXE3635" s="1"/>
      <c r="IXF3635" s="1"/>
      <c r="IXG3635" s="1"/>
      <c r="IXH3635" s="1"/>
      <c r="IXI3635" s="1"/>
      <c r="IXJ3635" s="1"/>
      <c r="IXK3635" s="1"/>
      <c r="IXL3635" s="1"/>
      <c r="IXM3635" s="1"/>
      <c r="IXN3635" s="1"/>
      <c r="IXO3635" s="1"/>
      <c r="IXP3635" s="1"/>
      <c r="IXQ3635" s="1"/>
      <c r="IXR3635" s="1"/>
      <c r="IXS3635" s="1"/>
      <c r="IXT3635" s="1"/>
      <c r="IXU3635" s="1"/>
      <c r="IXV3635" s="1"/>
      <c r="IXW3635" s="1"/>
      <c r="IXX3635" s="1"/>
      <c r="IXY3635" s="1"/>
      <c r="IXZ3635" s="1"/>
      <c r="IYA3635" s="1"/>
      <c r="IYB3635" s="1"/>
      <c r="IYC3635" s="1"/>
      <c r="IYD3635" s="1"/>
      <c r="IYE3635" s="1"/>
      <c r="IYF3635" s="1"/>
      <c r="IYG3635" s="1"/>
      <c r="IYH3635" s="1"/>
      <c r="IYI3635" s="1"/>
      <c r="IYJ3635" s="1"/>
      <c r="IYK3635" s="1"/>
      <c r="IYL3635" s="1"/>
      <c r="IYM3635" s="1"/>
      <c r="IYN3635" s="1"/>
      <c r="IYO3635" s="1"/>
      <c r="IYP3635" s="1"/>
      <c r="IYQ3635" s="1"/>
      <c r="IYR3635" s="1"/>
      <c r="IYS3635" s="1"/>
      <c r="IYT3635" s="1"/>
      <c r="IYU3635" s="1"/>
      <c r="IYV3635" s="1"/>
      <c r="IYW3635" s="1"/>
      <c r="IYX3635" s="1"/>
      <c r="IYY3635" s="1"/>
      <c r="IYZ3635" s="1"/>
      <c r="IZA3635" s="1"/>
      <c r="IZB3635" s="1"/>
      <c r="IZC3635" s="1"/>
      <c r="IZD3635" s="1"/>
      <c r="IZE3635" s="1"/>
      <c r="IZF3635" s="1"/>
      <c r="IZG3635" s="1"/>
      <c r="IZH3635" s="1"/>
      <c r="IZI3635" s="1"/>
      <c r="IZJ3635" s="1"/>
      <c r="IZK3635" s="1"/>
      <c r="IZL3635" s="1"/>
      <c r="IZM3635" s="1"/>
      <c r="IZN3635" s="1"/>
      <c r="IZO3635" s="1"/>
      <c r="IZP3635" s="1"/>
      <c r="IZQ3635" s="1"/>
      <c r="IZR3635" s="1"/>
      <c r="IZS3635" s="1"/>
      <c r="IZT3635" s="1"/>
      <c r="IZU3635" s="1"/>
      <c r="IZV3635" s="1"/>
      <c r="IZW3635" s="1"/>
      <c r="IZX3635" s="1"/>
      <c r="IZY3635" s="1"/>
      <c r="IZZ3635" s="1"/>
      <c r="JAA3635" s="1"/>
      <c r="JAB3635" s="1"/>
      <c r="JAC3635" s="1"/>
      <c r="JAD3635" s="1"/>
      <c r="JAE3635" s="1"/>
      <c r="JAF3635" s="1"/>
      <c r="JAG3635" s="1"/>
      <c r="JAH3635" s="1"/>
      <c r="JAI3635" s="1"/>
      <c r="JAJ3635" s="1"/>
      <c r="JAK3635" s="1"/>
      <c r="JAL3635" s="1"/>
      <c r="JAM3635" s="1"/>
      <c r="JAN3635" s="1"/>
      <c r="JAO3635" s="1"/>
      <c r="JAP3635" s="1"/>
      <c r="JAQ3635" s="1"/>
      <c r="JAR3635" s="1"/>
      <c r="JAS3635" s="1"/>
      <c r="JAT3635" s="1"/>
      <c r="JAU3635" s="1"/>
      <c r="JAV3635" s="1"/>
      <c r="JAW3635" s="1"/>
      <c r="JAX3635" s="1"/>
      <c r="JAY3635" s="1"/>
      <c r="JAZ3635" s="1"/>
      <c r="JBA3635" s="1"/>
      <c r="JBB3635" s="1"/>
      <c r="JBC3635" s="1"/>
      <c r="JBD3635" s="1"/>
      <c r="JBE3635" s="1"/>
      <c r="JBF3635" s="1"/>
      <c r="JBG3635" s="1"/>
      <c r="JBH3635" s="1"/>
      <c r="JBI3635" s="1"/>
      <c r="JBJ3635" s="1"/>
      <c r="JBK3635" s="1"/>
      <c r="JBL3635" s="1"/>
      <c r="JBM3635" s="1"/>
      <c r="JBN3635" s="1"/>
      <c r="JBO3635" s="1"/>
      <c r="JBP3635" s="1"/>
      <c r="JBQ3635" s="1"/>
      <c r="JBR3635" s="1"/>
      <c r="JBS3635" s="1"/>
      <c r="JBT3635" s="1"/>
      <c r="JBU3635" s="1"/>
      <c r="JBV3635" s="1"/>
      <c r="JBW3635" s="1"/>
      <c r="JBX3635" s="1"/>
      <c r="JBY3635" s="1"/>
      <c r="JBZ3635" s="1"/>
      <c r="JCA3635" s="1"/>
      <c r="JCB3635" s="1"/>
      <c r="JCC3635" s="1"/>
      <c r="JCD3635" s="1"/>
      <c r="JCE3635" s="1"/>
      <c r="JCF3635" s="1"/>
      <c r="JCG3635" s="1"/>
      <c r="JCH3635" s="1"/>
      <c r="JCI3635" s="1"/>
      <c r="JCJ3635" s="1"/>
      <c r="JCK3635" s="1"/>
      <c r="JCL3635" s="1"/>
      <c r="JCM3635" s="1"/>
      <c r="JCN3635" s="1"/>
      <c r="JCO3635" s="1"/>
      <c r="JCP3635" s="1"/>
      <c r="JCQ3635" s="1"/>
      <c r="JCR3635" s="1"/>
      <c r="JCS3635" s="1"/>
      <c r="JCT3635" s="1"/>
      <c r="JCU3635" s="1"/>
      <c r="JCV3635" s="1"/>
      <c r="JCW3635" s="1"/>
      <c r="JCX3635" s="1"/>
      <c r="JCY3635" s="1"/>
      <c r="JCZ3635" s="1"/>
      <c r="JDA3635" s="1"/>
      <c r="JDB3635" s="1"/>
      <c r="JDC3635" s="1"/>
      <c r="JDD3635" s="1"/>
      <c r="JDE3635" s="1"/>
      <c r="JDF3635" s="1"/>
      <c r="JDG3635" s="1"/>
      <c r="JDH3635" s="1"/>
      <c r="JDI3635" s="1"/>
      <c r="JDJ3635" s="1"/>
      <c r="JDK3635" s="1"/>
      <c r="JDL3635" s="1"/>
      <c r="JDM3635" s="1"/>
      <c r="JDN3635" s="1"/>
      <c r="JDO3635" s="1"/>
      <c r="JDP3635" s="1"/>
      <c r="JDQ3635" s="1"/>
      <c r="JDR3635" s="1"/>
      <c r="JDS3635" s="1"/>
      <c r="JDT3635" s="1"/>
      <c r="JDU3635" s="1"/>
      <c r="JDV3635" s="1"/>
      <c r="JDW3635" s="1"/>
      <c r="JDX3635" s="1"/>
      <c r="JDY3635" s="1"/>
      <c r="JDZ3635" s="1"/>
      <c r="JEA3635" s="1"/>
      <c r="JEB3635" s="1"/>
      <c r="JEC3635" s="1"/>
      <c r="JED3635" s="1"/>
      <c r="JEE3635" s="1"/>
      <c r="JEF3635" s="1"/>
      <c r="JEG3635" s="1"/>
      <c r="JEH3635" s="1"/>
      <c r="JEI3635" s="1"/>
      <c r="JEJ3635" s="1"/>
      <c r="JEK3635" s="1"/>
      <c r="JEL3635" s="1"/>
      <c r="JEM3635" s="1"/>
      <c r="JEN3635" s="1"/>
      <c r="JEO3635" s="1"/>
      <c r="JEP3635" s="1"/>
      <c r="JEQ3635" s="1"/>
      <c r="JER3635" s="1"/>
      <c r="JES3635" s="1"/>
      <c r="JET3635" s="1"/>
      <c r="JEU3635" s="1"/>
      <c r="JEV3635" s="1"/>
      <c r="JEW3635" s="1"/>
      <c r="JEX3635" s="1"/>
      <c r="JEY3635" s="1"/>
      <c r="JEZ3635" s="1"/>
      <c r="JFA3635" s="1"/>
      <c r="JFB3635" s="1"/>
      <c r="JFC3635" s="1"/>
      <c r="JFD3635" s="1"/>
      <c r="JFE3635" s="1"/>
      <c r="JFF3635" s="1"/>
      <c r="JFG3635" s="1"/>
      <c r="JFH3635" s="1"/>
      <c r="JFI3635" s="1"/>
      <c r="JFJ3635" s="1"/>
      <c r="JFK3635" s="1"/>
      <c r="JFL3635" s="1"/>
      <c r="JFM3635" s="1"/>
      <c r="JFN3635" s="1"/>
      <c r="JFO3635" s="1"/>
      <c r="JFP3635" s="1"/>
      <c r="JFQ3635" s="1"/>
      <c r="JFR3635" s="1"/>
      <c r="JFS3635" s="1"/>
      <c r="JFT3635" s="1"/>
      <c r="JFU3635" s="1"/>
      <c r="JFV3635" s="1"/>
      <c r="JFW3635" s="1"/>
      <c r="JFX3635" s="1"/>
      <c r="JFY3635" s="1"/>
      <c r="JFZ3635" s="1"/>
      <c r="JGA3635" s="1"/>
      <c r="JGB3635" s="1"/>
      <c r="JGC3635" s="1"/>
      <c r="JGD3635" s="1"/>
      <c r="JGE3635" s="1"/>
      <c r="JGF3635" s="1"/>
      <c r="JGG3635" s="1"/>
      <c r="JGH3635" s="1"/>
      <c r="JGI3635" s="1"/>
      <c r="JGJ3635" s="1"/>
      <c r="JGK3635" s="1"/>
      <c r="JGL3635" s="1"/>
      <c r="JGM3635" s="1"/>
      <c r="JGN3635" s="1"/>
      <c r="JGO3635" s="1"/>
      <c r="JGP3635" s="1"/>
      <c r="JGQ3635" s="1"/>
      <c r="JGR3635" s="1"/>
      <c r="JGS3635" s="1"/>
      <c r="JGT3635" s="1"/>
      <c r="JGU3635" s="1"/>
      <c r="JGV3635" s="1"/>
      <c r="JGW3635" s="1"/>
      <c r="JGX3635" s="1"/>
      <c r="JGY3635" s="1"/>
      <c r="JGZ3635" s="1"/>
      <c r="JHA3635" s="1"/>
      <c r="JHB3635" s="1"/>
      <c r="JHC3635" s="1"/>
      <c r="JHD3635" s="1"/>
      <c r="JHE3635" s="1"/>
      <c r="JHF3635" s="1"/>
      <c r="JHG3635" s="1"/>
      <c r="JHH3635" s="1"/>
      <c r="JHI3635" s="1"/>
      <c r="JHJ3635" s="1"/>
      <c r="JHK3635" s="1"/>
      <c r="JHL3635" s="1"/>
      <c r="JHM3635" s="1"/>
      <c r="JHN3635" s="1"/>
      <c r="JHO3635" s="1"/>
      <c r="JHP3635" s="1"/>
      <c r="JHQ3635" s="1"/>
      <c r="JHR3635" s="1"/>
      <c r="JHS3635" s="1"/>
      <c r="JHT3635" s="1"/>
      <c r="JHU3635" s="1"/>
      <c r="JHV3635" s="1"/>
      <c r="JHW3635" s="1"/>
      <c r="JHX3635" s="1"/>
      <c r="JHY3635" s="1"/>
      <c r="JHZ3635" s="1"/>
      <c r="JIA3635" s="1"/>
      <c r="JIB3635" s="1"/>
      <c r="JIC3635" s="1"/>
      <c r="JID3635" s="1"/>
      <c r="JIE3635" s="1"/>
      <c r="JIF3635" s="1"/>
      <c r="JIG3635" s="1"/>
      <c r="JIH3635" s="1"/>
      <c r="JII3635" s="1"/>
      <c r="JIJ3635" s="1"/>
      <c r="JIK3635" s="1"/>
      <c r="JIL3635" s="1"/>
      <c r="JIM3635" s="1"/>
      <c r="JIN3635" s="1"/>
      <c r="JIO3635" s="1"/>
      <c r="JIP3635" s="1"/>
      <c r="JIQ3635" s="1"/>
      <c r="JIR3635" s="1"/>
      <c r="JIS3635" s="1"/>
      <c r="JIT3635" s="1"/>
      <c r="JIU3635" s="1"/>
      <c r="JIV3635" s="1"/>
      <c r="JIW3635" s="1"/>
      <c r="JIX3635" s="1"/>
      <c r="JIY3635" s="1"/>
      <c r="JIZ3635" s="1"/>
      <c r="JJA3635" s="1"/>
      <c r="JJB3635" s="1"/>
      <c r="JJC3635" s="1"/>
      <c r="JJD3635" s="1"/>
      <c r="JJE3635" s="1"/>
      <c r="JJF3635" s="1"/>
      <c r="JJG3635" s="1"/>
      <c r="JJH3635" s="1"/>
      <c r="JJI3635" s="1"/>
      <c r="JJJ3635" s="1"/>
      <c r="JJK3635" s="1"/>
      <c r="JJL3635" s="1"/>
      <c r="JJM3635" s="1"/>
      <c r="JJN3635" s="1"/>
      <c r="JJO3635" s="1"/>
      <c r="JJP3635" s="1"/>
      <c r="JJQ3635" s="1"/>
      <c r="JJR3635" s="1"/>
      <c r="JJS3635" s="1"/>
      <c r="JJT3635" s="1"/>
      <c r="JJU3635" s="1"/>
      <c r="JJV3635" s="1"/>
      <c r="JJW3635" s="1"/>
      <c r="JJX3635" s="1"/>
      <c r="JJY3635" s="1"/>
      <c r="JJZ3635" s="1"/>
      <c r="JKA3635" s="1"/>
      <c r="JKB3635" s="1"/>
      <c r="JKC3635" s="1"/>
      <c r="JKD3635" s="1"/>
      <c r="JKE3635" s="1"/>
      <c r="JKF3635" s="1"/>
      <c r="JKG3635" s="1"/>
      <c r="JKH3635" s="1"/>
      <c r="JKI3635" s="1"/>
      <c r="JKJ3635" s="1"/>
      <c r="JKK3635" s="1"/>
      <c r="JKL3635" s="1"/>
      <c r="JKM3635" s="1"/>
      <c r="JKN3635" s="1"/>
      <c r="JKO3635" s="1"/>
      <c r="JKP3635" s="1"/>
      <c r="JKQ3635" s="1"/>
      <c r="JKR3635" s="1"/>
      <c r="JKS3635" s="1"/>
      <c r="JKT3635" s="1"/>
      <c r="JKU3635" s="1"/>
      <c r="JKV3635" s="1"/>
      <c r="JKW3635" s="1"/>
      <c r="JKX3635" s="1"/>
      <c r="JKY3635" s="1"/>
      <c r="JKZ3635" s="1"/>
      <c r="JLA3635" s="1"/>
      <c r="JLB3635" s="1"/>
      <c r="JLC3635" s="1"/>
      <c r="JLD3635" s="1"/>
      <c r="JLE3635" s="1"/>
      <c r="JLF3635" s="1"/>
      <c r="JLG3635" s="1"/>
      <c r="JLH3635" s="1"/>
      <c r="JLI3635" s="1"/>
      <c r="JLJ3635" s="1"/>
      <c r="JLK3635" s="1"/>
      <c r="JLL3635" s="1"/>
      <c r="JLM3635" s="1"/>
      <c r="JLN3635" s="1"/>
      <c r="JLO3635" s="1"/>
      <c r="JLP3635" s="1"/>
      <c r="JLQ3635" s="1"/>
      <c r="JLR3635" s="1"/>
      <c r="JLS3635" s="1"/>
      <c r="JLT3635" s="1"/>
      <c r="JLU3635" s="1"/>
      <c r="JLV3635" s="1"/>
      <c r="JLW3635" s="1"/>
      <c r="JLX3635" s="1"/>
      <c r="JLY3635" s="1"/>
      <c r="JLZ3635" s="1"/>
      <c r="JMA3635" s="1"/>
      <c r="JMB3635" s="1"/>
      <c r="JMC3635" s="1"/>
      <c r="JMD3635" s="1"/>
      <c r="JME3635" s="1"/>
      <c r="JMF3635" s="1"/>
      <c r="JMG3635" s="1"/>
      <c r="JMH3635" s="1"/>
      <c r="JMI3635" s="1"/>
      <c r="JMJ3635" s="1"/>
      <c r="JMK3635" s="1"/>
      <c r="JML3635" s="1"/>
      <c r="JMM3635" s="1"/>
      <c r="JMN3635" s="1"/>
      <c r="JMO3635" s="1"/>
      <c r="JMP3635" s="1"/>
      <c r="JMQ3635" s="1"/>
      <c r="JMR3635" s="1"/>
      <c r="JMS3635" s="1"/>
      <c r="JMT3635" s="1"/>
      <c r="JMU3635" s="1"/>
      <c r="JMV3635" s="1"/>
      <c r="JMW3635" s="1"/>
      <c r="JMX3635" s="1"/>
      <c r="JMY3635" s="1"/>
      <c r="JMZ3635" s="1"/>
      <c r="JNA3635" s="1"/>
      <c r="JNB3635" s="1"/>
      <c r="JNC3635" s="1"/>
      <c r="JND3635" s="1"/>
      <c r="JNE3635" s="1"/>
      <c r="JNF3635" s="1"/>
      <c r="JNG3635" s="1"/>
      <c r="JNH3635" s="1"/>
      <c r="JNI3635" s="1"/>
      <c r="JNJ3635" s="1"/>
      <c r="JNK3635" s="1"/>
      <c r="JNL3635" s="1"/>
      <c r="JNM3635" s="1"/>
      <c r="JNN3635" s="1"/>
      <c r="JNO3635" s="1"/>
      <c r="JNP3635" s="1"/>
      <c r="JNQ3635" s="1"/>
      <c r="JNR3635" s="1"/>
      <c r="JNS3635" s="1"/>
      <c r="JNT3635" s="1"/>
      <c r="JNU3635" s="1"/>
      <c r="JNV3635" s="1"/>
      <c r="JNW3635" s="1"/>
      <c r="JNX3635" s="1"/>
      <c r="JNY3635" s="1"/>
      <c r="JNZ3635" s="1"/>
      <c r="JOA3635" s="1"/>
      <c r="JOB3635" s="1"/>
      <c r="JOC3635" s="1"/>
      <c r="JOD3635" s="1"/>
      <c r="JOE3635" s="1"/>
      <c r="JOF3635" s="1"/>
      <c r="JOG3635" s="1"/>
      <c r="JOH3635" s="1"/>
      <c r="JOI3635" s="1"/>
      <c r="JOJ3635" s="1"/>
      <c r="JOK3635" s="1"/>
      <c r="JOL3635" s="1"/>
      <c r="JOM3635" s="1"/>
      <c r="JON3635" s="1"/>
      <c r="JOO3635" s="1"/>
      <c r="JOP3635" s="1"/>
      <c r="JOQ3635" s="1"/>
      <c r="JOR3635" s="1"/>
      <c r="JOS3635" s="1"/>
      <c r="JOT3635" s="1"/>
      <c r="JOU3635" s="1"/>
      <c r="JOV3635" s="1"/>
      <c r="JOW3635" s="1"/>
      <c r="JOX3635" s="1"/>
      <c r="JOY3635" s="1"/>
      <c r="JOZ3635" s="1"/>
      <c r="JPA3635" s="1"/>
      <c r="JPB3635" s="1"/>
      <c r="JPC3635" s="1"/>
      <c r="JPD3635" s="1"/>
      <c r="JPE3635" s="1"/>
      <c r="JPF3635" s="1"/>
      <c r="JPG3635" s="1"/>
      <c r="JPH3635" s="1"/>
      <c r="JPI3635" s="1"/>
      <c r="JPJ3635" s="1"/>
      <c r="JPK3635" s="1"/>
      <c r="JPL3635" s="1"/>
      <c r="JPM3635" s="1"/>
      <c r="JPN3635" s="1"/>
      <c r="JPO3635" s="1"/>
      <c r="JPP3635" s="1"/>
      <c r="JPQ3635" s="1"/>
      <c r="JPR3635" s="1"/>
      <c r="JPS3635" s="1"/>
      <c r="JPT3635" s="1"/>
      <c r="JPU3635" s="1"/>
      <c r="JPV3635" s="1"/>
      <c r="JPW3635" s="1"/>
      <c r="JPX3635" s="1"/>
      <c r="JPY3635" s="1"/>
      <c r="JPZ3635" s="1"/>
      <c r="JQA3635" s="1"/>
      <c r="JQB3635" s="1"/>
      <c r="JQC3635" s="1"/>
      <c r="JQD3635" s="1"/>
      <c r="JQE3635" s="1"/>
      <c r="JQF3635" s="1"/>
      <c r="JQG3635" s="1"/>
      <c r="JQH3635" s="1"/>
      <c r="JQI3635" s="1"/>
      <c r="JQJ3635" s="1"/>
      <c r="JQK3635" s="1"/>
      <c r="JQL3635" s="1"/>
      <c r="JQM3635" s="1"/>
      <c r="JQN3635" s="1"/>
      <c r="JQO3635" s="1"/>
      <c r="JQP3635" s="1"/>
      <c r="JQQ3635" s="1"/>
      <c r="JQR3635" s="1"/>
      <c r="JQS3635" s="1"/>
      <c r="JQT3635" s="1"/>
      <c r="JQU3635" s="1"/>
      <c r="JQV3635" s="1"/>
      <c r="JQW3635" s="1"/>
      <c r="JQX3635" s="1"/>
      <c r="JQY3635" s="1"/>
      <c r="JQZ3635" s="1"/>
      <c r="JRA3635" s="1"/>
      <c r="JRB3635" s="1"/>
      <c r="JRC3635" s="1"/>
      <c r="JRD3635" s="1"/>
      <c r="JRE3635" s="1"/>
      <c r="JRF3635" s="1"/>
      <c r="JRG3635" s="1"/>
      <c r="JRH3635" s="1"/>
      <c r="JRI3635" s="1"/>
      <c r="JRJ3635" s="1"/>
      <c r="JRK3635" s="1"/>
      <c r="JRL3635" s="1"/>
      <c r="JRM3635" s="1"/>
      <c r="JRN3635" s="1"/>
      <c r="JRO3635" s="1"/>
      <c r="JRP3635" s="1"/>
      <c r="JRQ3635" s="1"/>
      <c r="JRR3635" s="1"/>
      <c r="JRS3635" s="1"/>
      <c r="JRT3635" s="1"/>
      <c r="JRU3635" s="1"/>
      <c r="JRV3635" s="1"/>
      <c r="JRW3635" s="1"/>
      <c r="JRX3635" s="1"/>
      <c r="JRY3635" s="1"/>
      <c r="JRZ3635" s="1"/>
      <c r="JSA3635" s="1"/>
      <c r="JSB3635" s="1"/>
      <c r="JSC3635" s="1"/>
      <c r="JSD3635" s="1"/>
      <c r="JSE3635" s="1"/>
      <c r="JSF3635" s="1"/>
      <c r="JSG3635" s="1"/>
      <c r="JSH3635" s="1"/>
      <c r="JSI3635" s="1"/>
      <c r="JSJ3635" s="1"/>
      <c r="JSK3635" s="1"/>
      <c r="JSL3635" s="1"/>
      <c r="JSM3635" s="1"/>
      <c r="JSN3635" s="1"/>
      <c r="JSO3635" s="1"/>
      <c r="JSP3635" s="1"/>
      <c r="JSQ3635" s="1"/>
      <c r="JSR3635" s="1"/>
      <c r="JSS3635" s="1"/>
      <c r="JST3635" s="1"/>
      <c r="JSU3635" s="1"/>
      <c r="JSV3635" s="1"/>
      <c r="JSW3635" s="1"/>
      <c r="JSX3635" s="1"/>
      <c r="JSY3635" s="1"/>
      <c r="JSZ3635" s="1"/>
      <c r="JTA3635" s="1"/>
      <c r="JTB3635" s="1"/>
      <c r="JTC3635" s="1"/>
      <c r="JTD3635" s="1"/>
      <c r="JTE3635" s="1"/>
      <c r="JTF3635" s="1"/>
      <c r="JTG3635" s="1"/>
      <c r="JTH3635" s="1"/>
      <c r="JTI3635" s="1"/>
      <c r="JTJ3635" s="1"/>
      <c r="JTK3635" s="1"/>
      <c r="JTL3635" s="1"/>
      <c r="JTM3635" s="1"/>
      <c r="JTN3635" s="1"/>
      <c r="JTO3635" s="1"/>
      <c r="JTP3635" s="1"/>
      <c r="JTQ3635" s="1"/>
      <c r="JTR3635" s="1"/>
      <c r="JTS3635" s="1"/>
      <c r="JTT3635" s="1"/>
      <c r="JTU3635" s="1"/>
      <c r="JTV3635" s="1"/>
      <c r="JTW3635" s="1"/>
      <c r="JTX3635" s="1"/>
      <c r="JTY3635" s="1"/>
      <c r="JTZ3635" s="1"/>
      <c r="JUA3635" s="1"/>
      <c r="JUB3635" s="1"/>
      <c r="JUC3635" s="1"/>
      <c r="JUD3635" s="1"/>
      <c r="JUE3635" s="1"/>
      <c r="JUF3635" s="1"/>
      <c r="JUG3635" s="1"/>
      <c r="JUH3635" s="1"/>
      <c r="JUI3635" s="1"/>
      <c r="JUJ3635" s="1"/>
      <c r="JUK3635" s="1"/>
      <c r="JUL3635" s="1"/>
      <c r="JUM3635" s="1"/>
      <c r="JUN3635" s="1"/>
      <c r="JUO3635" s="1"/>
      <c r="JUP3635" s="1"/>
      <c r="JUQ3635" s="1"/>
      <c r="JUR3635" s="1"/>
      <c r="JUS3635" s="1"/>
      <c r="JUT3635" s="1"/>
      <c r="JUU3635" s="1"/>
      <c r="JUV3635" s="1"/>
      <c r="JUW3635" s="1"/>
      <c r="JUX3635" s="1"/>
      <c r="JUY3635" s="1"/>
      <c r="JUZ3635" s="1"/>
      <c r="JVA3635" s="1"/>
      <c r="JVB3635" s="1"/>
      <c r="JVC3635" s="1"/>
      <c r="JVD3635" s="1"/>
      <c r="JVE3635" s="1"/>
      <c r="JVF3635" s="1"/>
      <c r="JVG3635" s="1"/>
      <c r="JVH3635" s="1"/>
      <c r="JVI3635" s="1"/>
      <c r="JVJ3635" s="1"/>
      <c r="JVK3635" s="1"/>
      <c r="JVL3635" s="1"/>
      <c r="JVM3635" s="1"/>
      <c r="JVN3635" s="1"/>
      <c r="JVO3635" s="1"/>
      <c r="JVP3635" s="1"/>
      <c r="JVQ3635" s="1"/>
      <c r="JVR3635" s="1"/>
      <c r="JVS3635" s="1"/>
      <c r="JVT3635" s="1"/>
      <c r="JVU3635" s="1"/>
      <c r="JVV3635" s="1"/>
      <c r="JVW3635" s="1"/>
      <c r="JVX3635" s="1"/>
      <c r="JVY3635" s="1"/>
      <c r="JVZ3635" s="1"/>
      <c r="JWA3635" s="1"/>
      <c r="JWB3635" s="1"/>
      <c r="JWC3635" s="1"/>
      <c r="JWD3635" s="1"/>
      <c r="JWE3635" s="1"/>
      <c r="JWF3635" s="1"/>
      <c r="JWG3635" s="1"/>
      <c r="JWH3635" s="1"/>
      <c r="JWI3635" s="1"/>
      <c r="JWJ3635" s="1"/>
      <c r="JWK3635" s="1"/>
      <c r="JWL3635" s="1"/>
      <c r="JWM3635" s="1"/>
      <c r="JWN3635" s="1"/>
      <c r="JWO3635" s="1"/>
      <c r="JWP3635" s="1"/>
      <c r="JWQ3635" s="1"/>
      <c r="JWR3635" s="1"/>
      <c r="JWS3635" s="1"/>
      <c r="JWT3635" s="1"/>
      <c r="JWU3635" s="1"/>
      <c r="JWV3635" s="1"/>
      <c r="JWW3635" s="1"/>
      <c r="JWX3635" s="1"/>
      <c r="JWY3635" s="1"/>
      <c r="JWZ3635" s="1"/>
      <c r="JXA3635" s="1"/>
      <c r="JXB3635" s="1"/>
      <c r="JXC3635" s="1"/>
      <c r="JXD3635" s="1"/>
      <c r="JXE3635" s="1"/>
      <c r="JXF3635" s="1"/>
      <c r="JXG3635" s="1"/>
      <c r="JXH3635" s="1"/>
      <c r="JXI3635" s="1"/>
      <c r="JXJ3635" s="1"/>
      <c r="JXK3635" s="1"/>
      <c r="JXL3635" s="1"/>
      <c r="JXM3635" s="1"/>
      <c r="JXN3635" s="1"/>
      <c r="JXO3635" s="1"/>
      <c r="JXP3635" s="1"/>
      <c r="JXQ3635" s="1"/>
      <c r="JXR3635" s="1"/>
      <c r="JXS3635" s="1"/>
      <c r="JXT3635" s="1"/>
      <c r="JXU3635" s="1"/>
      <c r="JXV3635" s="1"/>
      <c r="JXW3635" s="1"/>
      <c r="JXX3635" s="1"/>
      <c r="JXY3635" s="1"/>
      <c r="JXZ3635" s="1"/>
      <c r="JYA3635" s="1"/>
      <c r="JYB3635" s="1"/>
      <c r="JYC3635" s="1"/>
      <c r="JYD3635" s="1"/>
      <c r="JYE3635" s="1"/>
      <c r="JYF3635" s="1"/>
      <c r="JYG3635" s="1"/>
      <c r="JYH3635" s="1"/>
      <c r="JYI3635" s="1"/>
      <c r="JYJ3635" s="1"/>
      <c r="JYK3635" s="1"/>
      <c r="JYL3635" s="1"/>
      <c r="JYM3635" s="1"/>
      <c r="JYN3635" s="1"/>
      <c r="JYO3635" s="1"/>
      <c r="JYP3635" s="1"/>
      <c r="JYQ3635" s="1"/>
      <c r="JYR3635" s="1"/>
      <c r="JYS3635" s="1"/>
      <c r="JYT3635" s="1"/>
      <c r="JYU3635" s="1"/>
      <c r="JYV3635" s="1"/>
      <c r="JYW3635" s="1"/>
      <c r="JYX3635" s="1"/>
      <c r="JYY3635" s="1"/>
      <c r="JYZ3635" s="1"/>
      <c r="JZA3635" s="1"/>
      <c r="JZB3635" s="1"/>
      <c r="JZC3635" s="1"/>
      <c r="JZD3635" s="1"/>
      <c r="JZE3635" s="1"/>
      <c r="JZF3635" s="1"/>
      <c r="JZG3635" s="1"/>
      <c r="JZH3635" s="1"/>
      <c r="JZI3635" s="1"/>
      <c r="JZJ3635" s="1"/>
      <c r="JZK3635" s="1"/>
      <c r="JZL3635" s="1"/>
      <c r="JZM3635" s="1"/>
      <c r="JZN3635" s="1"/>
      <c r="JZO3635" s="1"/>
      <c r="JZP3635" s="1"/>
      <c r="JZQ3635" s="1"/>
      <c r="JZR3635" s="1"/>
      <c r="JZS3635" s="1"/>
      <c r="JZT3635" s="1"/>
      <c r="JZU3635" s="1"/>
      <c r="JZV3635" s="1"/>
      <c r="JZW3635" s="1"/>
      <c r="JZX3635" s="1"/>
      <c r="JZY3635" s="1"/>
      <c r="JZZ3635" s="1"/>
      <c r="KAA3635" s="1"/>
      <c r="KAB3635" s="1"/>
      <c r="KAC3635" s="1"/>
      <c r="KAD3635" s="1"/>
      <c r="KAE3635" s="1"/>
      <c r="KAF3635" s="1"/>
      <c r="KAG3635" s="1"/>
      <c r="KAH3635" s="1"/>
      <c r="KAI3635" s="1"/>
      <c r="KAJ3635" s="1"/>
      <c r="KAK3635" s="1"/>
      <c r="KAL3635" s="1"/>
      <c r="KAM3635" s="1"/>
      <c r="KAN3635" s="1"/>
      <c r="KAO3635" s="1"/>
      <c r="KAP3635" s="1"/>
      <c r="KAQ3635" s="1"/>
      <c r="KAR3635" s="1"/>
      <c r="KAS3635" s="1"/>
      <c r="KAT3635" s="1"/>
      <c r="KAU3635" s="1"/>
      <c r="KAV3635" s="1"/>
      <c r="KAW3635" s="1"/>
      <c r="KAX3635" s="1"/>
      <c r="KAY3635" s="1"/>
      <c r="KAZ3635" s="1"/>
      <c r="KBA3635" s="1"/>
      <c r="KBB3635" s="1"/>
      <c r="KBC3635" s="1"/>
      <c r="KBD3635" s="1"/>
      <c r="KBE3635" s="1"/>
      <c r="KBF3635" s="1"/>
      <c r="KBG3635" s="1"/>
      <c r="KBH3635" s="1"/>
      <c r="KBI3635" s="1"/>
      <c r="KBJ3635" s="1"/>
      <c r="KBK3635" s="1"/>
      <c r="KBL3635" s="1"/>
      <c r="KBM3635" s="1"/>
      <c r="KBN3635" s="1"/>
      <c r="KBO3635" s="1"/>
      <c r="KBP3635" s="1"/>
      <c r="KBQ3635" s="1"/>
      <c r="KBR3635" s="1"/>
      <c r="KBS3635" s="1"/>
      <c r="KBT3635" s="1"/>
      <c r="KBU3635" s="1"/>
      <c r="KBV3635" s="1"/>
      <c r="KBW3635" s="1"/>
      <c r="KBX3635" s="1"/>
      <c r="KBY3635" s="1"/>
      <c r="KBZ3635" s="1"/>
      <c r="KCA3635" s="1"/>
      <c r="KCB3635" s="1"/>
      <c r="KCC3635" s="1"/>
      <c r="KCD3635" s="1"/>
      <c r="KCE3635" s="1"/>
      <c r="KCF3635" s="1"/>
      <c r="KCG3635" s="1"/>
      <c r="KCH3635" s="1"/>
      <c r="KCI3635" s="1"/>
      <c r="KCJ3635" s="1"/>
      <c r="KCK3635" s="1"/>
      <c r="KCL3635" s="1"/>
      <c r="KCM3635" s="1"/>
      <c r="KCN3635" s="1"/>
      <c r="KCO3635" s="1"/>
      <c r="KCP3635" s="1"/>
      <c r="KCQ3635" s="1"/>
      <c r="KCR3635" s="1"/>
      <c r="KCS3635" s="1"/>
      <c r="KCT3635" s="1"/>
      <c r="KCU3635" s="1"/>
      <c r="KCV3635" s="1"/>
      <c r="KCW3635" s="1"/>
      <c r="KCX3635" s="1"/>
      <c r="KCY3635" s="1"/>
      <c r="KCZ3635" s="1"/>
      <c r="KDA3635" s="1"/>
      <c r="KDB3635" s="1"/>
      <c r="KDC3635" s="1"/>
      <c r="KDD3635" s="1"/>
      <c r="KDE3635" s="1"/>
      <c r="KDF3635" s="1"/>
      <c r="KDG3635" s="1"/>
      <c r="KDH3635" s="1"/>
      <c r="KDI3635" s="1"/>
      <c r="KDJ3635" s="1"/>
      <c r="KDK3635" s="1"/>
      <c r="KDL3635" s="1"/>
      <c r="KDM3635" s="1"/>
      <c r="KDN3635" s="1"/>
      <c r="KDO3635" s="1"/>
      <c r="KDP3635" s="1"/>
      <c r="KDQ3635" s="1"/>
      <c r="KDR3635" s="1"/>
      <c r="KDS3635" s="1"/>
      <c r="KDT3635" s="1"/>
      <c r="KDU3635" s="1"/>
      <c r="KDV3635" s="1"/>
      <c r="KDW3635" s="1"/>
      <c r="KDX3635" s="1"/>
      <c r="KDY3635" s="1"/>
      <c r="KDZ3635" s="1"/>
      <c r="KEA3635" s="1"/>
      <c r="KEB3635" s="1"/>
      <c r="KEC3635" s="1"/>
      <c r="KED3635" s="1"/>
      <c r="KEE3635" s="1"/>
      <c r="KEF3635" s="1"/>
      <c r="KEG3635" s="1"/>
      <c r="KEH3635" s="1"/>
      <c r="KEI3635" s="1"/>
      <c r="KEJ3635" s="1"/>
      <c r="KEK3635" s="1"/>
      <c r="KEL3635" s="1"/>
      <c r="KEM3635" s="1"/>
      <c r="KEN3635" s="1"/>
      <c r="KEO3635" s="1"/>
      <c r="KEP3635" s="1"/>
      <c r="KEQ3635" s="1"/>
      <c r="KER3635" s="1"/>
      <c r="KES3635" s="1"/>
      <c r="KET3635" s="1"/>
      <c r="KEU3635" s="1"/>
      <c r="KEV3635" s="1"/>
      <c r="KEW3635" s="1"/>
      <c r="KEX3635" s="1"/>
      <c r="KEY3635" s="1"/>
      <c r="KEZ3635" s="1"/>
      <c r="KFA3635" s="1"/>
      <c r="KFB3635" s="1"/>
      <c r="KFC3635" s="1"/>
      <c r="KFD3635" s="1"/>
      <c r="KFE3635" s="1"/>
      <c r="KFF3635" s="1"/>
      <c r="KFG3635" s="1"/>
      <c r="KFH3635" s="1"/>
      <c r="KFI3635" s="1"/>
      <c r="KFJ3635" s="1"/>
      <c r="KFK3635" s="1"/>
      <c r="KFL3635" s="1"/>
      <c r="KFM3635" s="1"/>
      <c r="KFN3635" s="1"/>
      <c r="KFO3635" s="1"/>
      <c r="KFP3635" s="1"/>
      <c r="KFQ3635" s="1"/>
      <c r="KFR3635" s="1"/>
      <c r="KFS3635" s="1"/>
      <c r="KFT3635" s="1"/>
      <c r="KFU3635" s="1"/>
      <c r="KFV3635" s="1"/>
      <c r="KFW3635" s="1"/>
      <c r="KFX3635" s="1"/>
      <c r="KFY3635" s="1"/>
      <c r="KFZ3635" s="1"/>
      <c r="KGA3635" s="1"/>
      <c r="KGB3635" s="1"/>
      <c r="KGC3635" s="1"/>
      <c r="KGD3635" s="1"/>
      <c r="KGE3635" s="1"/>
      <c r="KGF3635" s="1"/>
      <c r="KGG3635" s="1"/>
      <c r="KGH3635" s="1"/>
      <c r="KGI3635" s="1"/>
      <c r="KGJ3635" s="1"/>
      <c r="KGK3635" s="1"/>
      <c r="KGL3635" s="1"/>
      <c r="KGM3635" s="1"/>
      <c r="KGN3635" s="1"/>
      <c r="KGO3635" s="1"/>
      <c r="KGP3635" s="1"/>
      <c r="KGQ3635" s="1"/>
      <c r="KGR3635" s="1"/>
      <c r="KGS3635" s="1"/>
      <c r="KGT3635" s="1"/>
      <c r="KGU3635" s="1"/>
      <c r="KGV3635" s="1"/>
      <c r="KGW3635" s="1"/>
      <c r="KGX3635" s="1"/>
      <c r="KGY3635" s="1"/>
      <c r="KGZ3635" s="1"/>
      <c r="KHA3635" s="1"/>
      <c r="KHB3635" s="1"/>
      <c r="KHC3635" s="1"/>
      <c r="KHD3635" s="1"/>
      <c r="KHE3635" s="1"/>
      <c r="KHF3635" s="1"/>
      <c r="KHG3635" s="1"/>
      <c r="KHH3635" s="1"/>
      <c r="KHI3635" s="1"/>
      <c r="KHJ3635" s="1"/>
      <c r="KHK3635" s="1"/>
      <c r="KHL3635" s="1"/>
      <c r="KHM3635" s="1"/>
      <c r="KHN3635" s="1"/>
      <c r="KHO3635" s="1"/>
      <c r="KHP3635" s="1"/>
      <c r="KHQ3635" s="1"/>
      <c r="KHR3635" s="1"/>
      <c r="KHS3635" s="1"/>
      <c r="KHT3635" s="1"/>
      <c r="KHU3635" s="1"/>
      <c r="KHV3635" s="1"/>
      <c r="KHW3635" s="1"/>
      <c r="KHX3635" s="1"/>
      <c r="KHY3635" s="1"/>
      <c r="KHZ3635" s="1"/>
      <c r="KIA3635" s="1"/>
      <c r="KIB3635" s="1"/>
      <c r="KIC3635" s="1"/>
      <c r="KID3635" s="1"/>
      <c r="KIE3635" s="1"/>
      <c r="KIF3635" s="1"/>
      <c r="KIG3635" s="1"/>
      <c r="KIH3635" s="1"/>
      <c r="KII3635" s="1"/>
      <c r="KIJ3635" s="1"/>
      <c r="KIK3635" s="1"/>
      <c r="KIL3635" s="1"/>
      <c r="KIM3635" s="1"/>
      <c r="KIN3635" s="1"/>
      <c r="KIO3635" s="1"/>
      <c r="KIP3635" s="1"/>
      <c r="KIQ3635" s="1"/>
      <c r="KIR3635" s="1"/>
      <c r="KIS3635" s="1"/>
      <c r="KIT3635" s="1"/>
      <c r="KIU3635" s="1"/>
      <c r="KIV3635" s="1"/>
      <c r="KIW3635" s="1"/>
      <c r="KIX3635" s="1"/>
      <c r="KIY3635" s="1"/>
      <c r="KIZ3635" s="1"/>
      <c r="KJA3635" s="1"/>
      <c r="KJB3635" s="1"/>
      <c r="KJC3635" s="1"/>
      <c r="KJD3635" s="1"/>
      <c r="KJE3635" s="1"/>
      <c r="KJF3635" s="1"/>
      <c r="KJG3635" s="1"/>
      <c r="KJH3635" s="1"/>
      <c r="KJI3635" s="1"/>
      <c r="KJJ3635" s="1"/>
      <c r="KJK3635" s="1"/>
      <c r="KJL3635" s="1"/>
      <c r="KJM3635" s="1"/>
      <c r="KJN3635" s="1"/>
      <c r="KJO3635" s="1"/>
      <c r="KJP3635" s="1"/>
      <c r="KJQ3635" s="1"/>
      <c r="KJR3635" s="1"/>
      <c r="KJS3635" s="1"/>
      <c r="KJT3635" s="1"/>
      <c r="KJU3635" s="1"/>
      <c r="KJV3635" s="1"/>
      <c r="KJW3635" s="1"/>
      <c r="KJX3635" s="1"/>
      <c r="KJY3635" s="1"/>
      <c r="KJZ3635" s="1"/>
      <c r="KKA3635" s="1"/>
      <c r="KKB3635" s="1"/>
      <c r="KKC3635" s="1"/>
      <c r="KKD3635" s="1"/>
      <c r="KKE3635" s="1"/>
      <c r="KKF3635" s="1"/>
      <c r="KKG3635" s="1"/>
      <c r="KKH3635" s="1"/>
      <c r="KKI3635" s="1"/>
      <c r="KKJ3635" s="1"/>
      <c r="KKK3635" s="1"/>
      <c r="KKL3635" s="1"/>
      <c r="KKM3635" s="1"/>
      <c r="KKN3635" s="1"/>
      <c r="KKO3635" s="1"/>
      <c r="KKP3635" s="1"/>
      <c r="KKQ3635" s="1"/>
      <c r="KKR3635" s="1"/>
      <c r="KKS3635" s="1"/>
      <c r="KKT3635" s="1"/>
      <c r="KKU3635" s="1"/>
      <c r="KKV3635" s="1"/>
      <c r="KKW3635" s="1"/>
      <c r="KKX3635" s="1"/>
      <c r="KKY3635" s="1"/>
      <c r="KKZ3635" s="1"/>
      <c r="KLA3635" s="1"/>
      <c r="KLB3635" s="1"/>
      <c r="KLC3635" s="1"/>
      <c r="KLD3635" s="1"/>
      <c r="KLE3635" s="1"/>
      <c r="KLF3635" s="1"/>
      <c r="KLG3635" s="1"/>
      <c r="KLH3635" s="1"/>
      <c r="KLI3635" s="1"/>
      <c r="KLJ3635" s="1"/>
      <c r="KLK3635" s="1"/>
      <c r="KLL3635" s="1"/>
      <c r="KLM3635" s="1"/>
      <c r="KLN3635" s="1"/>
      <c r="KLO3635" s="1"/>
      <c r="KLP3635" s="1"/>
      <c r="KLQ3635" s="1"/>
      <c r="KLR3635" s="1"/>
      <c r="KLS3635" s="1"/>
      <c r="KLT3635" s="1"/>
      <c r="KLU3635" s="1"/>
      <c r="KLV3635" s="1"/>
      <c r="KLW3635" s="1"/>
      <c r="KLX3635" s="1"/>
      <c r="KLY3635" s="1"/>
      <c r="KLZ3635" s="1"/>
      <c r="KMA3635" s="1"/>
      <c r="KMB3635" s="1"/>
      <c r="KMC3635" s="1"/>
      <c r="KMD3635" s="1"/>
      <c r="KME3635" s="1"/>
      <c r="KMF3635" s="1"/>
      <c r="KMG3635" s="1"/>
      <c r="KMH3635" s="1"/>
      <c r="KMI3635" s="1"/>
      <c r="KMJ3635" s="1"/>
      <c r="KMK3635" s="1"/>
      <c r="KML3635" s="1"/>
      <c r="KMM3635" s="1"/>
      <c r="KMN3635" s="1"/>
      <c r="KMO3635" s="1"/>
      <c r="KMP3635" s="1"/>
      <c r="KMQ3635" s="1"/>
      <c r="KMR3635" s="1"/>
      <c r="KMS3635" s="1"/>
      <c r="KMT3635" s="1"/>
      <c r="KMU3635" s="1"/>
      <c r="KMV3635" s="1"/>
      <c r="KMW3635" s="1"/>
      <c r="KMX3635" s="1"/>
      <c r="KMY3635" s="1"/>
      <c r="KMZ3635" s="1"/>
      <c r="KNA3635" s="1"/>
      <c r="KNB3635" s="1"/>
      <c r="KNC3635" s="1"/>
      <c r="KND3635" s="1"/>
      <c r="KNE3635" s="1"/>
      <c r="KNF3635" s="1"/>
      <c r="KNG3635" s="1"/>
      <c r="KNH3635" s="1"/>
      <c r="KNI3635" s="1"/>
      <c r="KNJ3635" s="1"/>
      <c r="KNK3635" s="1"/>
      <c r="KNL3635" s="1"/>
      <c r="KNM3635" s="1"/>
      <c r="KNN3635" s="1"/>
      <c r="KNO3635" s="1"/>
      <c r="KNP3635" s="1"/>
      <c r="KNQ3635" s="1"/>
      <c r="KNR3635" s="1"/>
      <c r="KNS3635" s="1"/>
      <c r="KNT3635" s="1"/>
      <c r="KNU3635" s="1"/>
      <c r="KNV3635" s="1"/>
      <c r="KNW3635" s="1"/>
      <c r="KNX3635" s="1"/>
      <c r="KNY3635" s="1"/>
      <c r="KNZ3635" s="1"/>
      <c r="KOA3635" s="1"/>
      <c r="KOB3635" s="1"/>
      <c r="KOC3635" s="1"/>
      <c r="KOD3635" s="1"/>
      <c r="KOE3635" s="1"/>
      <c r="KOF3635" s="1"/>
      <c r="KOG3635" s="1"/>
      <c r="KOH3635" s="1"/>
      <c r="KOI3635" s="1"/>
      <c r="KOJ3635" s="1"/>
      <c r="KOK3635" s="1"/>
      <c r="KOL3635" s="1"/>
      <c r="KOM3635" s="1"/>
      <c r="KON3635" s="1"/>
      <c r="KOO3635" s="1"/>
      <c r="KOP3635" s="1"/>
      <c r="KOQ3635" s="1"/>
      <c r="KOR3635" s="1"/>
      <c r="KOS3635" s="1"/>
      <c r="KOT3635" s="1"/>
      <c r="KOU3635" s="1"/>
      <c r="KOV3635" s="1"/>
      <c r="KOW3635" s="1"/>
      <c r="KOX3635" s="1"/>
      <c r="KOY3635" s="1"/>
      <c r="KOZ3635" s="1"/>
      <c r="KPA3635" s="1"/>
      <c r="KPB3635" s="1"/>
      <c r="KPC3635" s="1"/>
      <c r="KPD3635" s="1"/>
      <c r="KPE3635" s="1"/>
      <c r="KPF3635" s="1"/>
      <c r="KPG3635" s="1"/>
      <c r="KPH3635" s="1"/>
      <c r="KPI3635" s="1"/>
      <c r="KPJ3635" s="1"/>
      <c r="KPK3635" s="1"/>
      <c r="KPL3635" s="1"/>
      <c r="KPM3635" s="1"/>
      <c r="KPN3635" s="1"/>
      <c r="KPO3635" s="1"/>
      <c r="KPP3635" s="1"/>
      <c r="KPQ3635" s="1"/>
      <c r="KPR3635" s="1"/>
      <c r="KPS3635" s="1"/>
      <c r="KPT3635" s="1"/>
      <c r="KPU3635" s="1"/>
      <c r="KPV3635" s="1"/>
      <c r="KPW3635" s="1"/>
      <c r="KPX3635" s="1"/>
      <c r="KPY3635" s="1"/>
      <c r="KPZ3635" s="1"/>
      <c r="KQA3635" s="1"/>
      <c r="KQB3635" s="1"/>
      <c r="KQC3635" s="1"/>
      <c r="KQD3635" s="1"/>
      <c r="KQE3635" s="1"/>
      <c r="KQF3635" s="1"/>
      <c r="KQG3635" s="1"/>
      <c r="KQH3635" s="1"/>
      <c r="KQI3635" s="1"/>
      <c r="KQJ3635" s="1"/>
      <c r="KQK3635" s="1"/>
      <c r="KQL3635" s="1"/>
      <c r="KQM3635" s="1"/>
      <c r="KQN3635" s="1"/>
      <c r="KQO3635" s="1"/>
      <c r="KQP3635" s="1"/>
      <c r="KQQ3635" s="1"/>
      <c r="KQR3635" s="1"/>
      <c r="KQS3635" s="1"/>
      <c r="KQT3635" s="1"/>
      <c r="KQU3635" s="1"/>
      <c r="KQV3635" s="1"/>
      <c r="KQW3635" s="1"/>
      <c r="KQX3635" s="1"/>
      <c r="KQY3635" s="1"/>
      <c r="KQZ3635" s="1"/>
      <c r="KRA3635" s="1"/>
      <c r="KRB3635" s="1"/>
      <c r="KRC3635" s="1"/>
      <c r="KRD3635" s="1"/>
      <c r="KRE3635" s="1"/>
      <c r="KRF3635" s="1"/>
      <c r="KRG3635" s="1"/>
      <c r="KRH3635" s="1"/>
      <c r="KRI3635" s="1"/>
      <c r="KRJ3635" s="1"/>
      <c r="KRK3635" s="1"/>
      <c r="KRL3635" s="1"/>
      <c r="KRM3635" s="1"/>
      <c r="KRN3635" s="1"/>
      <c r="KRO3635" s="1"/>
      <c r="KRP3635" s="1"/>
      <c r="KRQ3635" s="1"/>
      <c r="KRR3635" s="1"/>
      <c r="KRS3635" s="1"/>
      <c r="KRT3635" s="1"/>
      <c r="KRU3635" s="1"/>
      <c r="KRV3635" s="1"/>
      <c r="KRW3635" s="1"/>
      <c r="KRX3635" s="1"/>
      <c r="KRY3635" s="1"/>
      <c r="KRZ3635" s="1"/>
      <c r="KSA3635" s="1"/>
      <c r="KSB3635" s="1"/>
      <c r="KSC3635" s="1"/>
      <c r="KSD3635" s="1"/>
      <c r="KSE3635" s="1"/>
      <c r="KSF3635" s="1"/>
      <c r="KSG3635" s="1"/>
      <c r="KSH3635" s="1"/>
      <c r="KSI3635" s="1"/>
      <c r="KSJ3635" s="1"/>
      <c r="KSK3635" s="1"/>
      <c r="KSL3635" s="1"/>
      <c r="KSM3635" s="1"/>
      <c r="KSN3635" s="1"/>
      <c r="KSO3635" s="1"/>
      <c r="KSP3635" s="1"/>
      <c r="KSQ3635" s="1"/>
      <c r="KSR3635" s="1"/>
      <c r="KSS3635" s="1"/>
      <c r="KST3635" s="1"/>
      <c r="KSU3635" s="1"/>
      <c r="KSV3635" s="1"/>
      <c r="KSW3635" s="1"/>
      <c r="KSX3635" s="1"/>
      <c r="KSY3635" s="1"/>
      <c r="KSZ3635" s="1"/>
      <c r="KTA3635" s="1"/>
      <c r="KTB3635" s="1"/>
      <c r="KTC3635" s="1"/>
      <c r="KTD3635" s="1"/>
      <c r="KTE3635" s="1"/>
      <c r="KTF3635" s="1"/>
      <c r="KTG3635" s="1"/>
      <c r="KTH3635" s="1"/>
      <c r="KTI3635" s="1"/>
      <c r="KTJ3635" s="1"/>
      <c r="KTK3635" s="1"/>
      <c r="KTL3635" s="1"/>
      <c r="KTM3635" s="1"/>
      <c r="KTN3635" s="1"/>
      <c r="KTO3635" s="1"/>
      <c r="KTP3635" s="1"/>
      <c r="KTQ3635" s="1"/>
      <c r="KTR3635" s="1"/>
      <c r="KTS3635" s="1"/>
      <c r="KTT3635" s="1"/>
      <c r="KTU3635" s="1"/>
      <c r="KTV3635" s="1"/>
      <c r="KTW3635" s="1"/>
      <c r="KTX3635" s="1"/>
      <c r="KTY3635" s="1"/>
      <c r="KTZ3635" s="1"/>
      <c r="KUA3635" s="1"/>
      <c r="KUB3635" s="1"/>
      <c r="KUC3635" s="1"/>
      <c r="KUD3635" s="1"/>
      <c r="KUE3635" s="1"/>
      <c r="KUF3635" s="1"/>
      <c r="KUG3635" s="1"/>
      <c r="KUH3635" s="1"/>
      <c r="KUI3635" s="1"/>
      <c r="KUJ3635" s="1"/>
      <c r="KUK3635" s="1"/>
      <c r="KUL3635" s="1"/>
      <c r="KUM3635" s="1"/>
      <c r="KUN3635" s="1"/>
      <c r="KUO3635" s="1"/>
      <c r="KUP3635" s="1"/>
      <c r="KUQ3635" s="1"/>
      <c r="KUR3635" s="1"/>
      <c r="KUS3635" s="1"/>
      <c r="KUT3635" s="1"/>
      <c r="KUU3635" s="1"/>
      <c r="KUV3635" s="1"/>
      <c r="KUW3635" s="1"/>
      <c r="KUX3635" s="1"/>
      <c r="KUY3635" s="1"/>
      <c r="KUZ3635" s="1"/>
      <c r="KVA3635" s="1"/>
      <c r="KVB3635" s="1"/>
      <c r="KVC3635" s="1"/>
      <c r="KVD3635" s="1"/>
      <c r="KVE3635" s="1"/>
      <c r="KVF3635" s="1"/>
      <c r="KVG3635" s="1"/>
      <c r="KVH3635" s="1"/>
      <c r="KVI3635" s="1"/>
      <c r="KVJ3635" s="1"/>
      <c r="KVK3635" s="1"/>
      <c r="KVL3635" s="1"/>
      <c r="KVM3635" s="1"/>
      <c r="KVN3635" s="1"/>
      <c r="KVO3635" s="1"/>
      <c r="KVP3635" s="1"/>
      <c r="KVQ3635" s="1"/>
      <c r="KVR3635" s="1"/>
      <c r="KVS3635" s="1"/>
      <c r="KVT3635" s="1"/>
      <c r="KVU3635" s="1"/>
      <c r="KVV3635" s="1"/>
      <c r="KVW3635" s="1"/>
      <c r="KVX3635" s="1"/>
      <c r="KVY3635" s="1"/>
      <c r="KVZ3635" s="1"/>
      <c r="KWA3635" s="1"/>
      <c r="KWB3635" s="1"/>
      <c r="KWC3635" s="1"/>
      <c r="KWD3635" s="1"/>
      <c r="KWE3635" s="1"/>
      <c r="KWF3635" s="1"/>
      <c r="KWG3635" s="1"/>
      <c r="KWH3635" s="1"/>
      <c r="KWI3635" s="1"/>
      <c r="KWJ3635" s="1"/>
      <c r="KWK3635" s="1"/>
      <c r="KWL3635" s="1"/>
      <c r="KWM3635" s="1"/>
      <c r="KWN3635" s="1"/>
      <c r="KWO3635" s="1"/>
      <c r="KWP3635" s="1"/>
      <c r="KWQ3635" s="1"/>
      <c r="KWR3635" s="1"/>
      <c r="KWS3635" s="1"/>
      <c r="KWT3635" s="1"/>
      <c r="KWU3635" s="1"/>
      <c r="KWV3635" s="1"/>
      <c r="KWW3635" s="1"/>
      <c r="KWX3635" s="1"/>
      <c r="KWY3635" s="1"/>
      <c r="KWZ3635" s="1"/>
      <c r="KXA3635" s="1"/>
      <c r="KXB3635" s="1"/>
      <c r="KXC3635" s="1"/>
      <c r="KXD3635" s="1"/>
      <c r="KXE3635" s="1"/>
      <c r="KXF3635" s="1"/>
      <c r="KXG3635" s="1"/>
      <c r="KXH3635" s="1"/>
      <c r="KXI3635" s="1"/>
      <c r="KXJ3635" s="1"/>
      <c r="KXK3635" s="1"/>
      <c r="KXL3635" s="1"/>
      <c r="KXM3635" s="1"/>
      <c r="KXN3635" s="1"/>
      <c r="KXO3635" s="1"/>
      <c r="KXP3635" s="1"/>
      <c r="KXQ3635" s="1"/>
      <c r="KXR3635" s="1"/>
      <c r="KXS3635" s="1"/>
      <c r="KXT3635" s="1"/>
      <c r="KXU3635" s="1"/>
      <c r="KXV3635" s="1"/>
      <c r="KXW3635" s="1"/>
      <c r="KXX3635" s="1"/>
      <c r="KXY3635" s="1"/>
      <c r="KXZ3635" s="1"/>
      <c r="KYA3635" s="1"/>
      <c r="KYB3635" s="1"/>
      <c r="KYC3635" s="1"/>
      <c r="KYD3635" s="1"/>
      <c r="KYE3635" s="1"/>
      <c r="KYF3635" s="1"/>
      <c r="KYG3635" s="1"/>
      <c r="KYH3635" s="1"/>
      <c r="KYI3635" s="1"/>
      <c r="KYJ3635" s="1"/>
      <c r="KYK3635" s="1"/>
      <c r="KYL3635" s="1"/>
      <c r="KYM3635" s="1"/>
      <c r="KYN3635" s="1"/>
      <c r="KYO3635" s="1"/>
      <c r="KYP3635" s="1"/>
      <c r="KYQ3635" s="1"/>
      <c r="KYR3635" s="1"/>
      <c r="KYS3635" s="1"/>
      <c r="KYT3635" s="1"/>
      <c r="KYU3635" s="1"/>
      <c r="KYV3635" s="1"/>
      <c r="KYW3635" s="1"/>
      <c r="KYX3635" s="1"/>
      <c r="KYY3635" s="1"/>
      <c r="KYZ3635" s="1"/>
      <c r="KZA3635" s="1"/>
      <c r="KZB3635" s="1"/>
      <c r="KZC3635" s="1"/>
      <c r="KZD3635" s="1"/>
      <c r="KZE3635" s="1"/>
      <c r="KZF3635" s="1"/>
      <c r="KZG3635" s="1"/>
      <c r="KZH3635" s="1"/>
      <c r="KZI3635" s="1"/>
      <c r="KZJ3635" s="1"/>
      <c r="KZK3635" s="1"/>
      <c r="KZL3635" s="1"/>
      <c r="KZM3635" s="1"/>
      <c r="KZN3635" s="1"/>
      <c r="KZO3635" s="1"/>
      <c r="KZP3635" s="1"/>
      <c r="KZQ3635" s="1"/>
      <c r="KZR3635" s="1"/>
      <c r="KZS3635" s="1"/>
      <c r="KZT3635" s="1"/>
      <c r="KZU3635" s="1"/>
      <c r="KZV3635" s="1"/>
      <c r="KZW3635" s="1"/>
      <c r="KZX3635" s="1"/>
      <c r="KZY3635" s="1"/>
      <c r="KZZ3635" s="1"/>
      <c r="LAA3635" s="1"/>
      <c r="LAB3635" s="1"/>
      <c r="LAC3635" s="1"/>
      <c r="LAD3635" s="1"/>
      <c r="LAE3635" s="1"/>
      <c r="LAF3635" s="1"/>
      <c r="LAG3635" s="1"/>
      <c r="LAH3635" s="1"/>
      <c r="LAI3635" s="1"/>
      <c r="LAJ3635" s="1"/>
      <c r="LAK3635" s="1"/>
      <c r="LAL3635" s="1"/>
      <c r="LAM3635" s="1"/>
      <c r="LAN3635" s="1"/>
      <c r="LAO3635" s="1"/>
      <c r="LAP3635" s="1"/>
      <c r="LAQ3635" s="1"/>
      <c r="LAR3635" s="1"/>
      <c r="LAS3635" s="1"/>
      <c r="LAT3635" s="1"/>
      <c r="LAU3635" s="1"/>
      <c r="LAV3635" s="1"/>
      <c r="LAW3635" s="1"/>
      <c r="LAX3635" s="1"/>
      <c r="LAY3635" s="1"/>
      <c r="LAZ3635" s="1"/>
      <c r="LBA3635" s="1"/>
      <c r="LBB3635" s="1"/>
      <c r="LBC3635" s="1"/>
      <c r="LBD3635" s="1"/>
      <c r="LBE3635" s="1"/>
      <c r="LBF3635" s="1"/>
      <c r="LBG3635" s="1"/>
      <c r="LBH3635" s="1"/>
      <c r="LBI3635" s="1"/>
      <c r="LBJ3635" s="1"/>
      <c r="LBK3635" s="1"/>
      <c r="LBL3635" s="1"/>
      <c r="LBM3635" s="1"/>
      <c r="LBN3635" s="1"/>
      <c r="LBO3635" s="1"/>
      <c r="LBP3635" s="1"/>
      <c r="LBQ3635" s="1"/>
      <c r="LBR3635" s="1"/>
      <c r="LBS3635" s="1"/>
      <c r="LBT3635" s="1"/>
      <c r="LBU3635" s="1"/>
      <c r="LBV3635" s="1"/>
      <c r="LBW3635" s="1"/>
      <c r="LBX3635" s="1"/>
      <c r="LBY3635" s="1"/>
      <c r="LBZ3635" s="1"/>
      <c r="LCA3635" s="1"/>
      <c r="LCB3635" s="1"/>
      <c r="LCC3635" s="1"/>
      <c r="LCD3635" s="1"/>
      <c r="LCE3635" s="1"/>
      <c r="LCF3635" s="1"/>
      <c r="LCG3635" s="1"/>
      <c r="LCH3635" s="1"/>
      <c r="LCI3635" s="1"/>
      <c r="LCJ3635" s="1"/>
      <c r="LCK3635" s="1"/>
      <c r="LCL3635" s="1"/>
      <c r="LCM3635" s="1"/>
      <c r="LCN3635" s="1"/>
      <c r="LCO3635" s="1"/>
      <c r="LCP3635" s="1"/>
      <c r="LCQ3635" s="1"/>
      <c r="LCR3635" s="1"/>
      <c r="LCS3635" s="1"/>
      <c r="LCT3635" s="1"/>
      <c r="LCU3635" s="1"/>
      <c r="LCV3635" s="1"/>
      <c r="LCW3635" s="1"/>
      <c r="LCX3635" s="1"/>
      <c r="LCY3635" s="1"/>
      <c r="LCZ3635" s="1"/>
      <c r="LDA3635" s="1"/>
      <c r="LDB3635" s="1"/>
      <c r="LDC3635" s="1"/>
      <c r="LDD3635" s="1"/>
      <c r="LDE3635" s="1"/>
      <c r="LDF3635" s="1"/>
      <c r="LDG3635" s="1"/>
      <c r="LDH3635" s="1"/>
      <c r="LDI3635" s="1"/>
      <c r="LDJ3635" s="1"/>
      <c r="LDK3635" s="1"/>
      <c r="LDL3635" s="1"/>
      <c r="LDM3635" s="1"/>
      <c r="LDN3635" s="1"/>
      <c r="LDO3635" s="1"/>
      <c r="LDP3635" s="1"/>
      <c r="LDQ3635" s="1"/>
      <c r="LDR3635" s="1"/>
      <c r="LDS3635" s="1"/>
      <c r="LDT3635" s="1"/>
      <c r="LDU3635" s="1"/>
      <c r="LDV3635" s="1"/>
      <c r="LDW3635" s="1"/>
      <c r="LDX3635" s="1"/>
      <c r="LDY3635" s="1"/>
      <c r="LDZ3635" s="1"/>
      <c r="LEA3635" s="1"/>
      <c r="LEB3635" s="1"/>
      <c r="LEC3635" s="1"/>
      <c r="LED3635" s="1"/>
      <c r="LEE3635" s="1"/>
      <c r="LEF3635" s="1"/>
      <c r="LEG3635" s="1"/>
      <c r="LEH3635" s="1"/>
      <c r="LEI3635" s="1"/>
      <c r="LEJ3635" s="1"/>
      <c r="LEK3635" s="1"/>
      <c r="LEL3635" s="1"/>
      <c r="LEM3635" s="1"/>
      <c r="LEN3635" s="1"/>
      <c r="LEO3635" s="1"/>
      <c r="LEP3635" s="1"/>
      <c r="LEQ3635" s="1"/>
      <c r="LER3635" s="1"/>
      <c r="LES3635" s="1"/>
      <c r="LET3635" s="1"/>
      <c r="LEU3635" s="1"/>
      <c r="LEV3635" s="1"/>
      <c r="LEW3635" s="1"/>
      <c r="LEX3635" s="1"/>
      <c r="LEY3635" s="1"/>
      <c r="LEZ3635" s="1"/>
      <c r="LFA3635" s="1"/>
      <c r="LFB3635" s="1"/>
      <c r="LFC3635" s="1"/>
      <c r="LFD3635" s="1"/>
      <c r="LFE3635" s="1"/>
      <c r="LFF3635" s="1"/>
      <c r="LFG3635" s="1"/>
      <c r="LFH3635" s="1"/>
      <c r="LFI3635" s="1"/>
      <c r="LFJ3635" s="1"/>
      <c r="LFK3635" s="1"/>
      <c r="LFL3635" s="1"/>
      <c r="LFM3635" s="1"/>
      <c r="LFN3635" s="1"/>
      <c r="LFO3635" s="1"/>
      <c r="LFP3635" s="1"/>
      <c r="LFQ3635" s="1"/>
      <c r="LFR3635" s="1"/>
      <c r="LFS3635" s="1"/>
      <c r="LFT3635" s="1"/>
      <c r="LFU3635" s="1"/>
      <c r="LFV3635" s="1"/>
      <c r="LFW3635" s="1"/>
      <c r="LFX3635" s="1"/>
      <c r="LFY3635" s="1"/>
      <c r="LFZ3635" s="1"/>
      <c r="LGA3635" s="1"/>
      <c r="LGB3635" s="1"/>
      <c r="LGC3635" s="1"/>
      <c r="LGD3635" s="1"/>
      <c r="LGE3635" s="1"/>
      <c r="LGF3635" s="1"/>
      <c r="LGG3635" s="1"/>
      <c r="LGH3635" s="1"/>
      <c r="LGI3635" s="1"/>
      <c r="LGJ3635" s="1"/>
      <c r="LGK3635" s="1"/>
      <c r="LGL3635" s="1"/>
      <c r="LGM3635" s="1"/>
      <c r="LGN3635" s="1"/>
      <c r="LGO3635" s="1"/>
      <c r="LGP3635" s="1"/>
      <c r="LGQ3635" s="1"/>
      <c r="LGR3635" s="1"/>
      <c r="LGS3635" s="1"/>
      <c r="LGT3635" s="1"/>
      <c r="LGU3635" s="1"/>
      <c r="LGV3635" s="1"/>
      <c r="LGW3635" s="1"/>
      <c r="LGX3635" s="1"/>
      <c r="LGY3635" s="1"/>
      <c r="LGZ3635" s="1"/>
      <c r="LHA3635" s="1"/>
      <c r="LHB3635" s="1"/>
      <c r="LHC3635" s="1"/>
      <c r="LHD3635" s="1"/>
      <c r="LHE3635" s="1"/>
      <c r="LHF3635" s="1"/>
      <c r="LHG3635" s="1"/>
      <c r="LHH3635" s="1"/>
      <c r="LHI3635" s="1"/>
      <c r="LHJ3635" s="1"/>
      <c r="LHK3635" s="1"/>
      <c r="LHL3635" s="1"/>
      <c r="LHM3635" s="1"/>
      <c r="LHN3635" s="1"/>
      <c r="LHO3635" s="1"/>
      <c r="LHP3635" s="1"/>
      <c r="LHQ3635" s="1"/>
      <c r="LHR3635" s="1"/>
      <c r="LHS3635" s="1"/>
      <c r="LHT3635" s="1"/>
      <c r="LHU3635" s="1"/>
      <c r="LHV3635" s="1"/>
      <c r="LHW3635" s="1"/>
      <c r="LHX3635" s="1"/>
      <c r="LHY3635" s="1"/>
      <c r="LHZ3635" s="1"/>
      <c r="LIA3635" s="1"/>
      <c r="LIB3635" s="1"/>
      <c r="LIC3635" s="1"/>
      <c r="LID3635" s="1"/>
      <c r="LIE3635" s="1"/>
      <c r="LIF3635" s="1"/>
      <c r="LIG3635" s="1"/>
      <c r="LIH3635" s="1"/>
      <c r="LII3635" s="1"/>
      <c r="LIJ3635" s="1"/>
      <c r="LIK3635" s="1"/>
      <c r="LIL3635" s="1"/>
      <c r="LIM3635" s="1"/>
      <c r="LIN3635" s="1"/>
      <c r="LIO3635" s="1"/>
      <c r="LIP3635" s="1"/>
      <c r="LIQ3635" s="1"/>
      <c r="LIR3635" s="1"/>
      <c r="LIS3635" s="1"/>
      <c r="LIT3635" s="1"/>
      <c r="LIU3635" s="1"/>
      <c r="LIV3635" s="1"/>
      <c r="LIW3635" s="1"/>
      <c r="LIX3635" s="1"/>
      <c r="LIY3635" s="1"/>
      <c r="LIZ3635" s="1"/>
      <c r="LJA3635" s="1"/>
      <c r="LJB3635" s="1"/>
      <c r="LJC3635" s="1"/>
      <c r="LJD3635" s="1"/>
      <c r="LJE3635" s="1"/>
      <c r="LJF3635" s="1"/>
      <c r="LJG3635" s="1"/>
      <c r="LJH3635" s="1"/>
      <c r="LJI3635" s="1"/>
      <c r="LJJ3635" s="1"/>
      <c r="LJK3635" s="1"/>
      <c r="LJL3635" s="1"/>
      <c r="LJM3635" s="1"/>
      <c r="LJN3635" s="1"/>
      <c r="LJO3635" s="1"/>
      <c r="LJP3635" s="1"/>
      <c r="LJQ3635" s="1"/>
      <c r="LJR3635" s="1"/>
      <c r="LJS3635" s="1"/>
      <c r="LJT3635" s="1"/>
      <c r="LJU3635" s="1"/>
      <c r="LJV3635" s="1"/>
      <c r="LJW3635" s="1"/>
      <c r="LJX3635" s="1"/>
      <c r="LJY3635" s="1"/>
      <c r="LJZ3635" s="1"/>
      <c r="LKA3635" s="1"/>
      <c r="LKB3635" s="1"/>
      <c r="LKC3635" s="1"/>
      <c r="LKD3635" s="1"/>
      <c r="LKE3635" s="1"/>
      <c r="LKF3635" s="1"/>
      <c r="LKG3635" s="1"/>
      <c r="LKH3635" s="1"/>
      <c r="LKI3635" s="1"/>
      <c r="LKJ3635" s="1"/>
      <c r="LKK3635" s="1"/>
      <c r="LKL3635" s="1"/>
      <c r="LKM3635" s="1"/>
      <c r="LKN3635" s="1"/>
      <c r="LKO3635" s="1"/>
      <c r="LKP3635" s="1"/>
      <c r="LKQ3635" s="1"/>
      <c r="LKR3635" s="1"/>
      <c r="LKS3635" s="1"/>
      <c r="LKT3635" s="1"/>
      <c r="LKU3635" s="1"/>
      <c r="LKV3635" s="1"/>
      <c r="LKW3635" s="1"/>
      <c r="LKX3635" s="1"/>
      <c r="LKY3635" s="1"/>
      <c r="LKZ3635" s="1"/>
      <c r="LLA3635" s="1"/>
      <c r="LLB3635" s="1"/>
      <c r="LLC3635" s="1"/>
      <c r="LLD3635" s="1"/>
      <c r="LLE3635" s="1"/>
      <c r="LLF3635" s="1"/>
      <c r="LLG3635" s="1"/>
      <c r="LLH3635" s="1"/>
      <c r="LLI3635" s="1"/>
      <c r="LLJ3635" s="1"/>
      <c r="LLK3635" s="1"/>
      <c r="LLL3635" s="1"/>
      <c r="LLM3635" s="1"/>
      <c r="LLN3635" s="1"/>
      <c r="LLO3635" s="1"/>
      <c r="LLP3635" s="1"/>
      <c r="LLQ3635" s="1"/>
      <c r="LLR3635" s="1"/>
      <c r="LLS3635" s="1"/>
      <c r="LLT3635" s="1"/>
      <c r="LLU3635" s="1"/>
      <c r="LLV3635" s="1"/>
      <c r="LLW3635" s="1"/>
      <c r="LLX3635" s="1"/>
      <c r="LLY3635" s="1"/>
      <c r="LLZ3635" s="1"/>
      <c r="LMA3635" s="1"/>
      <c r="LMB3635" s="1"/>
      <c r="LMC3635" s="1"/>
      <c r="LMD3635" s="1"/>
      <c r="LME3635" s="1"/>
      <c r="LMF3635" s="1"/>
      <c r="LMG3635" s="1"/>
      <c r="LMH3635" s="1"/>
      <c r="LMI3635" s="1"/>
      <c r="LMJ3635" s="1"/>
      <c r="LMK3635" s="1"/>
      <c r="LML3635" s="1"/>
      <c r="LMM3635" s="1"/>
      <c r="LMN3635" s="1"/>
      <c r="LMO3635" s="1"/>
      <c r="LMP3635" s="1"/>
      <c r="LMQ3635" s="1"/>
      <c r="LMR3635" s="1"/>
      <c r="LMS3635" s="1"/>
      <c r="LMT3635" s="1"/>
      <c r="LMU3635" s="1"/>
      <c r="LMV3635" s="1"/>
      <c r="LMW3635" s="1"/>
      <c r="LMX3635" s="1"/>
      <c r="LMY3635" s="1"/>
      <c r="LMZ3635" s="1"/>
      <c r="LNA3635" s="1"/>
      <c r="LNB3635" s="1"/>
      <c r="LNC3635" s="1"/>
      <c r="LND3635" s="1"/>
      <c r="LNE3635" s="1"/>
      <c r="LNF3635" s="1"/>
      <c r="LNG3635" s="1"/>
      <c r="LNH3635" s="1"/>
      <c r="LNI3635" s="1"/>
      <c r="LNJ3635" s="1"/>
      <c r="LNK3635" s="1"/>
      <c r="LNL3635" s="1"/>
      <c r="LNM3635" s="1"/>
      <c r="LNN3635" s="1"/>
      <c r="LNO3635" s="1"/>
      <c r="LNP3635" s="1"/>
      <c r="LNQ3635" s="1"/>
      <c r="LNR3635" s="1"/>
      <c r="LNS3635" s="1"/>
      <c r="LNT3635" s="1"/>
      <c r="LNU3635" s="1"/>
      <c r="LNV3635" s="1"/>
      <c r="LNW3635" s="1"/>
      <c r="LNX3635" s="1"/>
      <c r="LNY3635" s="1"/>
      <c r="LNZ3635" s="1"/>
      <c r="LOA3635" s="1"/>
      <c r="LOB3635" s="1"/>
      <c r="LOC3635" s="1"/>
      <c r="LOD3635" s="1"/>
      <c r="LOE3635" s="1"/>
      <c r="LOF3635" s="1"/>
      <c r="LOG3635" s="1"/>
      <c r="LOH3635" s="1"/>
      <c r="LOI3635" s="1"/>
      <c r="LOJ3635" s="1"/>
      <c r="LOK3635" s="1"/>
      <c r="LOL3635" s="1"/>
      <c r="LOM3635" s="1"/>
      <c r="LON3635" s="1"/>
      <c r="LOO3635" s="1"/>
      <c r="LOP3635" s="1"/>
      <c r="LOQ3635" s="1"/>
      <c r="LOR3635" s="1"/>
      <c r="LOS3635" s="1"/>
      <c r="LOT3635" s="1"/>
      <c r="LOU3635" s="1"/>
      <c r="LOV3635" s="1"/>
      <c r="LOW3635" s="1"/>
      <c r="LOX3635" s="1"/>
      <c r="LOY3635" s="1"/>
      <c r="LOZ3635" s="1"/>
      <c r="LPA3635" s="1"/>
      <c r="LPB3635" s="1"/>
      <c r="LPC3635" s="1"/>
      <c r="LPD3635" s="1"/>
      <c r="LPE3635" s="1"/>
      <c r="LPF3635" s="1"/>
      <c r="LPG3635" s="1"/>
      <c r="LPH3635" s="1"/>
      <c r="LPI3635" s="1"/>
      <c r="LPJ3635" s="1"/>
      <c r="LPK3635" s="1"/>
      <c r="LPL3635" s="1"/>
      <c r="LPM3635" s="1"/>
      <c r="LPN3635" s="1"/>
      <c r="LPO3635" s="1"/>
      <c r="LPP3635" s="1"/>
      <c r="LPQ3635" s="1"/>
      <c r="LPR3635" s="1"/>
      <c r="LPS3635" s="1"/>
      <c r="LPT3635" s="1"/>
      <c r="LPU3635" s="1"/>
      <c r="LPV3635" s="1"/>
      <c r="LPW3635" s="1"/>
      <c r="LPX3635" s="1"/>
      <c r="LPY3635" s="1"/>
      <c r="LPZ3635" s="1"/>
      <c r="LQA3635" s="1"/>
      <c r="LQB3635" s="1"/>
      <c r="LQC3635" s="1"/>
      <c r="LQD3635" s="1"/>
      <c r="LQE3635" s="1"/>
      <c r="LQF3635" s="1"/>
      <c r="LQG3635" s="1"/>
      <c r="LQH3635" s="1"/>
      <c r="LQI3635" s="1"/>
      <c r="LQJ3635" s="1"/>
      <c r="LQK3635" s="1"/>
      <c r="LQL3635" s="1"/>
      <c r="LQM3635" s="1"/>
      <c r="LQN3635" s="1"/>
      <c r="LQO3635" s="1"/>
      <c r="LQP3635" s="1"/>
      <c r="LQQ3635" s="1"/>
      <c r="LQR3635" s="1"/>
      <c r="LQS3635" s="1"/>
      <c r="LQT3635" s="1"/>
      <c r="LQU3635" s="1"/>
      <c r="LQV3635" s="1"/>
      <c r="LQW3635" s="1"/>
      <c r="LQX3635" s="1"/>
      <c r="LQY3635" s="1"/>
      <c r="LQZ3635" s="1"/>
      <c r="LRA3635" s="1"/>
      <c r="LRB3635" s="1"/>
      <c r="LRC3635" s="1"/>
      <c r="LRD3635" s="1"/>
      <c r="LRE3635" s="1"/>
      <c r="LRF3635" s="1"/>
      <c r="LRG3635" s="1"/>
      <c r="LRH3635" s="1"/>
      <c r="LRI3635" s="1"/>
      <c r="LRJ3635" s="1"/>
      <c r="LRK3635" s="1"/>
      <c r="LRL3635" s="1"/>
      <c r="LRM3635" s="1"/>
      <c r="LRN3635" s="1"/>
      <c r="LRO3635" s="1"/>
      <c r="LRP3635" s="1"/>
      <c r="LRQ3635" s="1"/>
      <c r="LRR3635" s="1"/>
      <c r="LRS3635" s="1"/>
      <c r="LRT3635" s="1"/>
      <c r="LRU3635" s="1"/>
      <c r="LRV3635" s="1"/>
      <c r="LRW3635" s="1"/>
      <c r="LRX3635" s="1"/>
      <c r="LRY3635" s="1"/>
      <c r="LRZ3635" s="1"/>
      <c r="LSA3635" s="1"/>
      <c r="LSB3635" s="1"/>
      <c r="LSC3635" s="1"/>
      <c r="LSD3635" s="1"/>
      <c r="LSE3635" s="1"/>
      <c r="LSF3635" s="1"/>
      <c r="LSG3635" s="1"/>
      <c r="LSH3635" s="1"/>
      <c r="LSI3635" s="1"/>
      <c r="LSJ3635" s="1"/>
      <c r="LSK3635" s="1"/>
      <c r="LSL3635" s="1"/>
      <c r="LSM3635" s="1"/>
      <c r="LSN3635" s="1"/>
      <c r="LSO3635" s="1"/>
      <c r="LSP3635" s="1"/>
      <c r="LSQ3635" s="1"/>
      <c r="LSR3635" s="1"/>
      <c r="LSS3635" s="1"/>
      <c r="LST3635" s="1"/>
      <c r="LSU3635" s="1"/>
      <c r="LSV3635" s="1"/>
      <c r="LSW3635" s="1"/>
      <c r="LSX3635" s="1"/>
      <c r="LSY3635" s="1"/>
      <c r="LSZ3635" s="1"/>
      <c r="LTA3635" s="1"/>
      <c r="LTB3635" s="1"/>
      <c r="LTC3635" s="1"/>
      <c r="LTD3635" s="1"/>
      <c r="LTE3635" s="1"/>
      <c r="LTF3635" s="1"/>
      <c r="LTG3635" s="1"/>
      <c r="LTH3635" s="1"/>
      <c r="LTI3635" s="1"/>
      <c r="LTJ3635" s="1"/>
      <c r="LTK3635" s="1"/>
      <c r="LTL3635" s="1"/>
      <c r="LTM3635" s="1"/>
      <c r="LTN3635" s="1"/>
      <c r="LTO3635" s="1"/>
      <c r="LTP3635" s="1"/>
      <c r="LTQ3635" s="1"/>
      <c r="LTR3635" s="1"/>
      <c r="LTS3635" s="1"/>
      <c r="LTT3635" s="1"/>
      <c r="LTU3635" s="1"/>
      <c r="LTV3635" s="1"/>
      <c r="LTW3635" s="1"/>
      <c r="LTX3635" s="1"/>
      <c r="LTY3635" s="1"/>
      <c r="LTZ3635" s="1"/>
      <c r="LUA3635" s="1"/>
      <c r="LUB3635" s="1"/>
      <c r="LUC3635" s="1"/>
      <c r="LUD3635" s="1"/>
      <c r="LUE3635" s="1"/>
      <c r="LUF3635" s="1"/>
      <c r="LUG3635" s="1"/>
      <c r="LUH3635" s="1"/>
      <c r="LUI3635" s="1"/>
      <c r="LUJ3635" s="1"/>
      <c r="LUK3635" s="1"/>
      <c r="LUL3635" s="1"/>
      <c r="LUM3635" s="1"/>
      <c r="LUN3635" s="1"/>
      <c r="LUO3635" s="1"/>
      <c r="LUP3635" s="1"/>
      <c r="LUQ3635" s="1"/>
      <c r="LUR3635" s="1"/>
      <c r="LUS3635" s="1"/>
      <c r="LUT3635" s="1"/>
      <c r="LUU3635" s="1"/>
      <c r="LUV3635" s="1"/>
      <c r="LUW3635" s="1"/>
      <c r="LUX3635" s="1"/>
      <c r="LUY3635" s="1"/>
      <c r="LUZ3635" s="1"/>
      <c r="LVA3635" s="1"/>
      <c r="LVB3635" s="1"/>
      <c r="LVC3635" s="1"/>
      <c r="LVD3635" s="1"/>
      <c r="LVE3635" s="1"/>
      <c r="LVF3635" s="1"/>
      <c r="LVG3635" s="1"/>
      <c r="LVH3635" s="1"/>
      <c r="LVI3635" s="1"/>
      <c r="LVJ3635" s="1"/>
      <c r="LVK3635" s="1"/>
      <c r="LVL3635" s="1"/>
      <c r="LVM3635" s="1"/>
      <c r="LVN3635" s="1"/>
      <c r="LVO3635" s="1"/>
      <c r="LVP3635" s="1"/>
      <c r="LVQ3635" s="1"/>
      <c r="LVR3635" s="1"/>
      <c r="LVS3635" s="1"/>
      <c r="LVT3635" s="1"/>
      <c r="LVU3635" s="1"/>
      <c r="LVV3635" s="1"/>
      <c r="LVW3635" s="1"/>
      <c r="LVX3635" s="1"/>
      <c r="LVY3635" s="1"/>
      <c r="LVZ3635" s="1"/>
      <c r="LWA3635" s="1"/>
      <c r="LWB3635" s="1"/>
      <c r="LWC3635" s="1"/>
      <c r="LWD3635" s="1"/>
      <c r="LWE3635" s="1"/>
      <c r="LWF3635" s="1"/>
      <c r="LWG3635" s="1"/>
      <c r="LWH3635" s="1"/>
      <c r="LWI3635" s="1"/>
      <c r="LWJ3635" s="1"/>
      <c r="LWK3635" s="1"/>
      <c r="LWL3635" s="1"/>
      <c r="LWM3635" s="1"/>
      <c r="LWN3635" s="1"/>
      <c r="LWO3635" s="1"/>
      <c r="LWP3635" s="1"/>
      <c r="LWQ3635" s="1"/>
      <c r="LWR3635" s="1"/>
      <c r="LWS3635" s="1"/>
      <c r="LWT3635" s="1"/>
      <c r="LWU3635" s="1"/>
      <c r="LWV3635" s="1"/>
      <c r="LWW3635" s="1"/>
      <c r="LWX3635" s="1"/>
      <c r="LWY3635" s="1"/>
      <c r="LWZ3635" s="1"/>
      <c r="LXA3635" s="1"/>
      <c r="LXB3635" s="1"/>
      <c r="LXC3635" s="1"/>
      <c r="LXD3635" s="1"/>
      <c r="LXE3635" s="1"/>
      <c r="LXF3635" s="1"/>
      <c r="LXG3635" s="1"/>
      <c r="LXH3635" s="1"/>
      <c r="LXI3635" s="1"/>
      <c r="LXJ3635" s="1"/>
      <c r="LXK3635" s="1"/>
      <c r="LXL3635" s="1"/>
      <c r="LXM3635" s="1"/>
      <c r="LXN3635" s="1"/>
      <c r="LXO3635" s="1"/>
      <c r="LXP3635" s="1"/>
      <c r="LXQ3635" s="1"/>
      <c r="LXR3635" s="1"/>
      <c r="LXS3635" s="1"/>
      <c r="LXT3635" s="1"/>
      <c r="LXU3635" s="1"/>
      <c r="LXV3635" s="1"/>
      <c r="LXW3635" s="1"/>
      <c r="LXX3635" s="1"/>
      <c r="LXY3635" s="1"/>
      <c r="LXZ3635" s="1"/>
      <c r="LYA3635" s="1"/>
      <c r="LYB3635" s="1"/>
      <c r="LYC3635" s="1"/>
      <c r="LYD3635" s="1"/>
      <c r="LYE3635" s="1"/>
      <c r="LYF3635" s="1"/>
      <c r="LYG3635" s="1"/>
      <c r="LYH3635" s="1"/>
      <c r="LYI3635" s="1"/>
      <c r="LYJ3635" s="1"/>
      <c r="LYK3635" s="1"/>
      <c r="LYL3635" s="1"/>
      <c r="LYM3635" s="1"/>
      <c r="LYN3635" s="1"/>
      <c r="LYO3635" s="1"/>
      <c r="LYP3635" s="1"/>
      <c r="LYQ3635" s="1"/>
      <c r="LYR3635" s="1"/>
      <c r="LYS3635" s="1"/>
      <c r="LYT3635" s="1"/>
      <c r="LYU3635" s="1"/>
      <c r="LYV3635" s="1"/>
      <c r="LYW3635" s="1"/>
      <c r="LYX3635" s="1"/>
      <c r="LYY3635" s="1"/>
      <c r="LYZ3635" s="1"/>
      <c r="LZA3635" s="1"/>
      <c r="LZB3635" s="1"/>
      <c r="LZC3635" s="1"/>
      <c r="LZD3635" s="1"/>
      <c r="LZE3635" s="1"/>
      <c r="LZF3635" s="1"/>
      <c r="LZG3635" s="1"/>
      <c r="LZH3635" s="1"/>
      <c r="LZI3635" s="1"/>
      <c r="LZJ3635" s="1"/>
      <c r="LZK3635" s="1"/>
      <c r="LZL3635" s="1"/>
      <c r="LZM3635" s="1"/>
      <c r="LZN3635" s="1"/>
      <c r="LZO3635" s="1"/>
      <c r="LZP3635" s="1"/>
      <c r="LZQ3635" s="1"/>
      <c r="LZR3635" s="1"/>
      <c r="LZS3635" s="1"/>
      <c r="LZT3635" s="1"/>
      <c r="LZU3635" s="1"/>
      <c r="LZV3635" s="1"/>
      <c r="LZW3635" s="1"/>
      <c r="LZX3635" s="1"/>
      <c r="LZY3635" s="1"/>
      <c r="LZZ3635" s="1"/>
      <c r="MAA3635" s="1"/>
      <c r="MAB3635" s="1"/>
      <c r="MAC3635" s="1"/>
      <c r="MAD3635" s="1"/>
      <c r="MAE3635" s="1"/>
      <c r="MAF3635" s="1"/>
      <c r="MAG3635" s="1"/>
      <c r="MAH3635" s="1"/>
      <c r="MAI3635" s="1"/>
      <c r="MAJ3635" s="1"/>
      <c r="MAK3635" s="1"/>
      <c r="MAL3635" s="1"/>
      <c r="MAM3635" s="1"/>
      <c r="MAN3635" s="1"/>
      <c r="MAO3635" s="1"/>
      <c r="MAP3635" s="1"/>
      <c r="MAQ3635" s="1"/>
      <c r="MAR3635" s="1"/>
      <c r="MAS3635" s="1"/>
      <c r="MAT3635" s="1"/>
      <c r="MAU3635" s="1"/>
      <c r="MAV3635" s="1"/>
      <c r="MAW3635" s="1"/>
      <c r="MAX3635" s="1"/>
      <c r="MAY3635" s="1"/>
      <c r="MAZ3635" s="1"/>
      <c r="MBA3635" s="1"/>
      <c r="MBB3635" s="1"/>
      <c r="MBC3635" s="1"/>
      <c r="MBD3635" s="1"/>
      <c r="MBE3635" s="1"/>
      <c r="MBF3635" s="1"/>
      <c r="MBG3635" s="1"/>
      <c r="MBH3635" s="1"/>
      <c r="MBI3635" s="1"/>
      <c r="MBJ3635" s="1"/>
      <c r="MBK3635" s="1"/>
      <c r="MBL3635" s="1"/>
      <c r="MBM3635" s="1"/>
      <c r="MBN3635" s="1"/>
      <c r="MBO3635" s="1"/>
      <c r="MBP3635" s="1"/>
      <c r="MBQ3635" s="1"/>
      <c r="MBR3635" s="1"/>
      <c r="MBS3635" s="1"/>
      <c r="MBT3635" s="1"/>
      <c r="MBU3635" s="1"/>
      <c r="MBV3635" s="1"/>
      <c r="MBW3635" s="1"/>
      <c r="MBX3635" s="1"/>
      <c r="MBY3635" s="1"/>
      <c r="MBZ3635" s="1"/>
      <c r="MCA3635" s="1"/>
      <c r="MCB3635" s="1"/>
      <c r="MCC3635" s="1"/>
      <c r="MCD3635" s="1"/>
      <c r="MCE3635" s="1"/>
      <c r="MCF3635" s="1"/>
      <c r="MCG3635" s="1"/>
      <c r="MCH3635" s="1"/>
      <c r="MCI3635" s="1"/>
      <c r="MCJ3635" s="1"/>
      <c r="MCK3635" s="1"/>
      <c r="MCL3635" s="1"/>
      <c r="MCM3635" s="1"/>
      <c r="MCN3635" s="1"/>
      <c r="MCO3635" s="1"/>
      <c r="MCP3635" s="1"/>
      <c r="MCQ3635" s="1"/>
      <c r="MCR3635" s="1"/>
      <c r="MCS3635" s="1"/>
      <c r="MCT3635" s="1"/>
      <c r="MCU3635" s="1"/>
      <c r="MCV3635" s="1"/>
      <c r="MCW3635" s="1"/>
      <c r="MCX3635" s="1"/>
      <c r="MCY3635" s="1"/>
      <c r="MCZ3635" s="1"/>
      <c r="MDA3635" s="1"/>
      <c r="MDB3635" s="1"/>
      <c r="MDC3635" s="1"/>
      <c r="MDD3635" s="1"/>
      <c r="MDE3635" s="1"/>
      <c r="MDF3635" s="1"/>
      <c r="MDG3635" s="1"/>
      <c r="MDH3635" s="1"/>
      <c r="MDI3635" s="1"/>
      <c r="MDJ3635" s="1"/>
      <c r="MDK3635" s="1"/>
      <c r="MDL3635" s="1"/>
      <c r="MDM3635" s="1"/>
      <c r="MDN3635" s="1"/>
      <c r="MDO3635" s="1"/>
      <c r="MDP3635" s="1"/>
      <c r="MDQ3635" s="1"/>
      <c r="MDR3635" s="1"/>
      <c r="MDS3635" s="1"/>
      <c r="MDT3635" s="1"/>
      <c r="MDU3635" s="1"/>
      <c r="MDV3635" s="1"/>
      <c r="MDW3635" s="1"/>
      <c r="MDX3635" s="1"/>
      <c r="MDY3635" s="1"/>
      <c r="MDZ3635" s="1"/>
      <c r="MEA3635" s="1"/>
      <c r="MEB3635" s="1"/>
      <c r="MEC3635" s="1"/>
      <c r="MED3635" s="1"/>
      <c r="MEE3635" s="1"/>
      <c r="MEF3635" s="1"/>
      <c r="MEG3635" s="1"/>
      <c r="MEH3635" s="1"/>
      <c r="MEI3635" s="1"/>
      <c r="MEJ3635" s="1"/>
      <c r="MEK3635" s="1"/>
      <c r="MEL3635" s="1"/>
      <c r="MEM3635" s="1"/>
      <c r="MEN3635" s="1"/>
      <c r="MEO3635" s="1"/>
      <c r="MEP3635" s="1"/>
      <c r="MEQ3635" s="1"/>
      <c r="MER3635" s="1"/>
      <c r="MES3635" s="1"/>
      <c r="MET3635" s="1"/>
      <c r="MEU3635" s="1"/>
      <c r="MEV3635" s="1"/>
      <c r="MEW3635" s="1"/>
      <c r="MEX3635" s="1"/>
      <c r="MEY3635" s="1"/>
      <c r="MEZ3635" s="1"/>
      <c r="MFA3635" s="1"/>
      <c r="MFB3635" s="1"/>
      <c r="MFC3635" s="1"/>
      <c r="MFD3635" s="1"/>
      <c r="MFE3635" s="1"/>
      <c r="MFF3635" s="1"/>
      <c r="MFG3635" s="1"/>
      <c r="MFH3635" s="1"/>
      <c r="MFI3635" s="1"/>
      <c r="MFJ3635" s="1"/>
      <c r="MFK3635" s="1"/>
      <c r="MFL3635" s="1"/>
      <c r="MFM3635" s="1"/>
      <c r="MFN3635" s="1"/>
      <c r="MFO3635" s="1"/>
      <c r="MFP3635" s="1"/>
      <c r="MFQ3635" s="1"/>
      <c r="MFR3635" s="1"/>
      <c r="MFS3635" s="1"/>
      <c r="MFT3635" s="1"/>
      <c r="MFU3635" s="1"/>
      <c r="MFV3635" s="1"/>
      <c r="MFW3635" s="1"/>
      <c r="MFX3635" s="1"/>
      <c r="MFY3635" s="1"/>
      <c r="MFZ3635" s="1"/>
      <c r="MGA3635" s="1"/>
      <c r="MGB3635" s="1"/>
      <c r="MGC3635" s="1"/>
      <c r="MGD3635" s="1"/>
      <c r="MGE3635" s="1"/>
      <c r="MGF3635" s="1"/>
      <c r="MGG3635" s="1"/>
      <c r="MGH3635" s="1"/>
      <c r="MGI3635" s="1"/>
      <c r="MGJ3635" s="1"/>
      <c r="MGK3635" s="1"/>
      <c r="MGL3635" s="1"/>
      <c r="MGM3635" s="1"/>
      <c r="MGN3635" s="1"/>
      <c r="MGO3635" s="1"/>
      <c r="MGP3635" s="1"/>
      <c r="MGQ3635" s="1"/>
      <c r="MGR3635" s="1"/>
      <c r="MGS3635" s="1"/>
      <c r="MGT3635" s="1"/>
      <c r="MGU3635" s="1"/>
      <c r="MGV3635" s="1"/>
      <c r="MGW3635" s="1"/>
      <c r="MGX3635" s="1"/>
      <c r="MGY3635" s="1"/>
      <c r="MGZ3635" s="1"/>
      <c r="MHA3635" s="1"/>
      <c r="MHB3635" s="1"/>
      <c r="MHC3635" s="1"/>
      <c r="MHD3635" s="1"/>
      <c r="MHE3635" s="1"/>
      <c r="MHF3635" s="1"/>
      <c r="MHG3635" s="1"/>
      <c r="MHH3635" s="1"/>
      <c r="MHI3635" s="1"/>
      <c r="MHJ3635" s="1"/>
      <c r="MHK3635" s="1"/>
      <c r="MHL3635" s="1"/>
      <c r="MHM3635" s="1"/>
      <c r="MHN3635" s="1"/>
      <c r="MHO3635" s="1"/>
      <c r="MHP3635" s="1"/>
      <c r="MHQ3635" s="1"/>
      <c r="MHR3635" s="1"/>
      <c r="MHS3635" s="1"/>
      <c r="MHT3635" s="1"/>
      <c r="MHU3635" s="1"/>
      <c r="MHV3635" s="1"/>
      <c r="MHW3635" s="1"/>
      <c r="MHX3635" s="1"/>
      <c r="MHY3635" s="1"/>
      <c r="MHZ3635" s="1"/>
      <c r="MIA3635" s="1"/>
      <c r="MIB3635" s="1"/>
      <c r="MIC3635" s="1"/>
      <c r="MID3635" s="1"/>
      <c r="MIE3635" s="1"/>
      <c r="MIF3635" s="1"/>
      <c r="MIG3635" s="1"/>
      <c r="MIH3635" s="1"/>
      <c r="MII3635" s="1"/>
      <c r="MIJ3635" s="1"/>
      <c r="MIK3635" s="1"/>
      <c r="MIL3635" s="1"/>
      <c r="MIM3635" s="1"/>
      <c r="MIN3635" s="1"/>
      <c r="MIO3635" s="1"/>
      <c r="MIP3635" s="1"/>
      <c r="MIQ3635" s="1"/>
      <c r="MIR3635" s="1"/>
      <c r="MIS3635" s="1"/>
      <c r="MIT3635" s="1"/>
      <c r="MIU3635" s="1"/>
      <c r="MIV3635" s="1"/>
      <c r="MIW3635" s="1"/>
      <c r="MIX3635" s="1"/>
      <c r="MIY3635" s="1"/>
      <c r="MIZ3635" s="1"/>
      <c r="MJA3635" s="1"/>
      <c r="MJB3635" s="1"/>
      <c r="MJC3635" s="1"/>
      <c r="MJD3635" s="1"/>
      <c r="MJE3635" s="1"/>
      <c r="MJF3635" s="1"/>
      <c r="MJG3635" s="1"/>
      <c r="MJH3635" s="1"/>
      <c r="MJI3635" s="1"/>
      <c r="MJJ3635" s="1"/>
      <c r="MJK3635" s="1"/>
      <c r="MJL3635" s="1"/>
      <c r="MJM3635" s="1"/>
      <c r="MJN3635" s="1"/>
      <c r="MJO3635" s="1"/>
      <c r="MJP3635" s="1"/>
      <c r="MJQ3635" s="1"/>
      <c r="MJR3635" s="1"/>
      <c r="MJS3635" s="1"/>
      <c r="MJT3635" s="1"/>
      <c r="MJU3635" s="1"/>
      <c r="MJV3635" s="1"/>
      <c r="MJW3635" s="1"/>
      <c r="MJX3635" s="1"/>
      <c r="MJY3635" s="1"/>
      <c r="MJZ3635" s="1"/>
      <c r="MKA3635" s="1"/>
      <c r="MKB3635" s="1"/>
      <c r="MKC3635" s="1"/>
      <c r="MKD3635" s="1"/>
      <c r="MKE3635" s="1"/>
      <c r="MKF3635" s="1"/>
      <c r="MKG3635" s="1"/>
      <c r="MKH3635" s="1"/>
      <c r="MKI3635" s="1"/>
      <c r="MKJ3635" s="1"/>
      <c r="MKK3635" s="1"/>
      <c r="MKL3635" s="1"/>
      <c r="MKM3635" s="1"/>
      <c r="MKN3635" s="1"/>
      <c r="MKO3635" s="1"/>
      <c r="MKP3635" s="1"/>
      <c r="MKQ3635" s="1"/>
      <c r="MKR3635" s="1"/>
      <c r="MKS3635" s="1"/>
      <c r="MKT3635" s="1"/>
      <c r="MKU3635" s="1"/>
      <c r="MKV3635" s="1"/>
      <c r="MKW3635" s="1"/>
      <c r="MKX3635" s="1"/>
      <c r="MKY3635" s="1"/>
      <c r="MKZ3635" s="1"/>
      <c r="MLA3635" s="1"/>
      <c r="MLB3635" s="1"/>
      <c r="MLC3635" s="1"/>
      <c r="MLD3635" s="1"/>
      <c r="MLE3635" s="1"/>
      <c r="MLF3635" s="1"/>
      <c r="MLG3635" s="1"/>
      <c r="MLH3635" s="1"/>
      <c r="MLI3635" s="1"/>
      <c r="MLJ3635" s="1"/>
      <c r="MLK3635" s="1"/>
      <c r="MLL3635" s="1"/>
      <c r="MLM3635" s="1"/>
      <c r="MLN3635" s="1"/>
      <c r="MLO3635" s="1"/>
      <c r="MLP3635" s="1"/>
      <c r="MLQ3635" s="1"/>
      <c r="MLR3635" s="1"/>
      <c r="MLS3635" s="1"/>
      <c r="MLT3635" s="1"/>
      <c r="MLU3635" s="1"/>
      <c r="MLV3635" s="1"/>
      <c r="MLW3635" s="1"/>
      <c r="MLX3635" s="1"/>
      <c r="MLY3635" s="1"/>
      <c r="MLZ3635" s="1"/>
      <c r="MMA3635" s="1"/>
      <c r="MMB3635" s="1"/>
      <c r="MMC3635" s="1"/>
      <c r="MMD3635" s="1"/>
      <c r="MME3635" s="1"/>
      <c r="MMF3635" s="1"/>
      <c r="MMG3635" s="1"/>
      <c r="MMH3635" s="1"/>
      <c r="MMI3635" s="1"/>
      <c r="MMJ3635" s="1"/>
      <c r="MMK3635" s="1"/>
      <c r="MML3635" s="1"/>
      <c r="MMM3635" s="1"/>
      <c r="MMN3635" s="1"/>
      <c r="MMO3635" s="1"/>
      <c r="MMP3635" s="1"/>
      <c r="MMQ3635" s="1"/>
      <c r="MMR3635" s="1"/>
      <c r="MMS3635" s="1"/>
      <c r="MMT3635" s="1"/>
      <c r="MMU3635" s="1"/>
      <c r="MMV3635" s="1"/>
      <c r="MMW3635" s="1"/>
      <c r="MMX3635" s="1"/>
      <c r="MMY3635" s="1"/>
      <c r="MMZ3635" s="1"/>
      <c r="MNA3635" s="1"/>
      <c r="MNB3635" s="1"/>
      <c r="MNC3635" s="1"/>
      <c r="MND3635" s="1"/>
      <c r="MNE3635" s="1"/>
      <c r="MNF3635" s="1"/>
      <c r="MNG3635" s="1"/>
      <c r="MNH3635" s="1"/>
      <c r="MNI3635" s="1"/>
      <c r="MNJ3635" s="1"/>
      <c r="MNK3635" s="1"/>
      <c r="MNL3635" s="1"/>
      <c r="MNM3635" s="1"/>
      <c r="MNN3635" s="1"/>
      <c r="MNO3635" s="1"/>
      <c r="MNP3635" s="1"/>
      <c r="MNQ3635" s="1"/>
      <c r="MNR3635" s="1"/>
      <c r="MNS3635" s="1"/>
      <c r="MNT3635" s="1"/>
      <c r="MNU3635" s="1"/>
      <c r="MNV3635" s="1"/>
      <c r="MNW3635" s="1"/>
      <c r="MNX3635" s="1"/>
      <c r="MNY3635" s="1"/>
      <c r="MNZ3635" s="1"/>
      <c r="MOA3635" s="1"/>
      <c r="MOB3635" s="1"/>
      <c r="MOC3635" s="1"/>
      <c r="MOD3635" s="1"/>
      <c r="MOE3635" s="1"/>
      <c r="MOF3635" s="1"/>
      <c r="MOG3635" s="1"/>
      <c r="MOH3635" s="1"/>
      <c r="MOI3635" s="1"/>
      <c r="MOJ3635" s="1"/>
      <c r="MOK3635" s="1"/>
      <c r="MOL3635" s="1"/>
      <c r="MOM3635" s="1"/>
      <c r="MON3635" s="1"/>
      <c r="MOO3635" s="1"/>
      <c r="MOP3635" s="1"/>
      <c r="MOQ3635" s="1"/>
      <c r="MOR3635" s="1"/>
      <c r="MOS3635" s="1"/>
      <c r="MOT3635" s="1"/>
      <c r="MOU3635" s="1"/>
      <c r="MOV3635" s="1"/>
      <c r="MOW3635" s="1"/>
      <c r="MOX3635" s="1"/>
      <c r="MOY3635" s="1"/>
      <c r="MOZ3635" s="1"/>
      <c r="MPA3635" s="1"/>
      <c r="MPB3635" s="1"/>
      <c r="MPC3635" s="1"/>
      <c r="MPD3635" s="1"/>
      <c r="MPE3635" s="1"/>
      <c r="MPF3635" s="1"/>
      <c r="MPG3635" s="1"/>
      <c r="MPH3635" s="1"/>
      <c r="MPI3635" s="1"/>
      <c r="MPJ3635" s="1"/>
      <c r="MPK3635" s="1"/>
      <c r="MPL3635" s="1"/>
      <c r="MPM3635" s="1"/>
      <c r="MPN3635" s="1"/>
      <c r="MPO3635" s="1"/>
      <c r="MPP3635" s="1"/>
      <c r="MPQ3635" s="1"/>
      <c r="MPR3635" s="1"/>
      <c r="MPS3635" s="1"/>
      <c r="MPT3635" s="1"/>
      <c r="MPU3635" s="1"/>
      <c r="MPV3635" s="1"/>
      <c r="MPW3635" s="1"/>
      <c r="MPX3635" s="1"/>
      <c r="MPY3635" s="1"/>
      <c r="MPZ3635" s="1"/>
      <c r="MQA3635" s="1"/>
      <c r="MQB3635" s="1"/>
      <c r="MQC3635" s="1"/>
      <c r="MQD3635" s="1"/>
      <c r="MQE3635" s="1"/>
      <c r="MQF3635" s="1"/>
      <c r="MQG3635" s="1"/>
      <c r="MQH3635" s="1"/>
      <c r="MQI3635" s="1"/>
      <c r="MQJ3635" s="1"/>
      <c r="MQK3635" s="1"/>
      <c r="MQL3635" s="1"/>
      <c r="MQM3635" s="1"/>
      <c r="MQN3635" s="1"/>
      <c r="MQO3635" s="1"/>
      <c r="MQP3635" s="1"/>
      <c r="MQQ3635" s="1"/>
      <c r="MQR3635" s="1"/>
      <c r="MQS3635" s="1"/>
      <c r="MQT3635" s="1"/>
      <c r="MQU3635" s="1"/>
      <c r="MQV3635" s="1"/>
      <c r="MQW3635" s="1"/>
      <c r="MQX3635" s="1"/>
      <c r="MQY3635" s="1"/>
      <c r="MQZ3635" s="1"/>
      <c r="MRA3635" s="1"/>
      <c r="MRB3635" s="1"/>
      <c r="MRC3635" s="1"/>
      <c r="MRD3635" s="1"/>
      <c r="MRE3635" s="1"/>
      <c r="MRF3635" s="1"/>
      <c r="MRG3635" s="1"/>
      <c r="MRH3635" s="1"/>
      <c r="MRI3635" s="1"/>
      <c r="MRJ3635" s="1"/>
      <c r="MRK3635" s="1"/>
      <c r="MRL3635" s="1"/>
      <c r="MRM3635" s="1"/>
      <c r="MRN3635" s="1"/>
      <c r="MRO3635" s="1"/>
      <c r="MRP3635" s="1"/>
      <c r="MRQ3635" s="1"/>
      <c r="MRR3635" s="1"/>
      <c r="MRS3635" s="1"/>
      <c r="MRT3635" s="1"/>
      <c r="MRU3635" s="1"/>
      <c r="MRV3635" s="1"/>
      <c r="MRW3635" s="1"/>
      <c r="MRX3635" s="1"/>
      <c r="MRY3635" s="1"/>
      <c r="MRZ3635" s="1"/>
      <c r="MSA3635" s="1"/>
      <c r="MSB3635" s="1"/>
      <c r="MSC3635" s="1"/>
      <c r="MSD3635" s="1"/>
      <c r="MSE3635" s="1"/>
      <c r="MSF3635" s="1"/>
      <c r="MSG3635" s="1"/>
      <c r="MSH3635" s="1"/>
      <c r="MSI3635" s="1"/>
      <c r="MSJ3635" s="1"/>
      <c r="MSK3635" s="1"/>
      <c r="MSL3635" s="1"/>
      <c r="MSM3635" s="1"/>
      <c r="MSN3635" s="1"/>
      <c r="MSO3635" s="1"/>
      <c r="MSP3635" s="1"/>
      <c r="MSQ3635" s="1"/>
      <c r="MSR3635" s="1"/>
      <c r="MSS3635" s="1"/>
      <c r="MST3635" s="1"/>
      <c r="MSU3635" s="1"/>
      <c r="MSV3635" s="1"/>
      <c r="MSW3635" s="1"/>
      <c r="MSX3635" s="1"/>
      <c r="MSY3635" s="1"/>
      <c r="MSZ3635" s="1"/>
      <c r="MTA3635" s="1"/>
      <c r="MTB3635" s="1"/>
      <c r="MTC3635" s="1"/>
      <c r="MTD3635" s="1"/>
      <c r="MTE3635" s="1"/>
      <c r="MTF3635" s="1"/>
      <c r="MTG3635" s="1"/>
      <c r="MTH3635" s="1"/>
      <c r="MTI3635" s="1"/>
      <c r="MTJ3635" s="1"/>
      <c r="MTK3635" s="1"/>
      <c r="MTL3635" s="1"/>
      <c r="MTM3635" s="1"/>
      <c r="MTN3635" s="1"/>
      <c r="MTO3635" s="1"/>
      <c r="MTP3635" s="1"/>
      <c r="MTQ3635" s="1"/>
      <c r="MTR3635" s="1"/>
      <c r="MTS3635" s="1"/>
      <c r="MTT3635" s="1"/>
      <c r="MTU3635" s="1"/>
      <c r="MTV3635" s="1"/>
      <c r="MTW3635" s="1"/>
      <c r="MTX3635" s="1"/>
      <c r="MTY3635" s="1"/>
      <c r="MTZ3635" s="1"/>
      <c r="MUA3635" s="1"/>
      <c r="MUB3635" s="1"/>
      <c r="MUC3635" s="1"/>
      <c r="MUD3635" s="1"/>
      <c r="MUE3635" s="1"/>
      <c r="MUF3635" s="1"/>
      <c r="MUG3635" s="1"/>
      <c r="MUH3635" s="1"/>
      <c r="MUI3635" s="1"/>
      <c r="MUJ3635" s="1"/>
      <c r="MUK3635" s="1"/>
      <c r="MUL3635" s="1"/>
      <c r="MUM3635" s="1"/>
      <c r="MUN3635" s="1"/>
      <c r="MUO3635" s="1"/>
      <c r="MUP3635" s="1"/>
      <c r="MUQ3635" s="1"/>
      <c r="MUR3635" s="1"/>
      <c r="MUS3635" s="1"/>
      <c r="MUT3635" s="1"/>
      <c r="MUU3635" s="1"/>
      <c r="MUV3635" s="1"/>
      <c r="MUW3635" s="1"/>
      <c r="MUX3635" s="1"/>
      <c r="MUY3635" s="1"/>
      <c r="MUZ3635" s="1"/>
      <c r="MVA3635" s="1"/>
      <c r="MVB3635" s="1"/>
      <c r="MVC3635" s="1"/>
      <c r="MVD3635" s="1"/>
      <c r="MVE3635" s="1"/>
      <c r="MVF3635" s="1"/>
      <c r="MVG3635" s="1"/>
      <c r="MVH3635" s="1"/>
      <c r="MVI3635" s="1"/>
      <c r="MVJ3635" s="1"/>
      <c r="MVK3635" s="1"/>
      <c r="MVL3635" s="1"/>
      <c r="MVM3635" s="1"/>
      <c r="MVN3635" s="1"/>
      <c r="MVO3635" s="1"/>
      <c r="MVP3635" s="1"/>
      <c r="MVQ3635" s="1"/>
      <c r="MVR3635" s="1"/>
      <c r="MVS3635" s="1"/>
      <c r="MVT3635" s="1"/>
      <c r="MVU3635" s="1"/>
      <c r="MVV3635" s="1"/>
      <c r="MVW3635" s="1"/>
      <c r="MVX3635" s="1"/>
      <c r="MVY3635" s="1"/>
      <c r="MVZ3635" s="1"/>
      <c r="MWA3635" s="1"/>
      <c r="MWB3635" s="1"/>
      <c r="MWC3635" s="1"/>
      <c r="MWD3635" s="1"/>
      <c r="MWE3635" s="1"/>
      <c r="MWF3635" s="1"/>
      <c r="MWG3635" s="1"/>
      <c r="MWH3635" s="1"/>
      <c r="MWI3635" s="1"/>
      <c r="MWJ3635" s="1"/>
      <c r="MWK3635" s="1"/>
      <c r="MWL3635" s="1"/>
      <c r="MWM3635" s="1"/>
      <c r="MWN3635" s="1"/>
      <c r="MWO3635" s="1"/>
      <c r="MWP3635" s="1"/>
      <c r="MWQ3635" s="1"/>
      <c r="MWR3635" s="1"/>
      <c r="MWS3635" s="1"/>
      <c r="MWT3635" s="1"/>
      <c r="MWU3635" s="1"/>
      <c r="MWV3635" s="1"/>
      <c r="MWW3635" s="1"/>
      <c r="MWX3635" s="1"/>
      <c r="MWY3635" s="1"/>
      <c r="MWZ3635" s="1"/>
      <c r="MXA3635" s="1"/>
      <c r="MXB3635" s="1"/>
      <c r="MXC3635" s="1"/>
      <c r="MXD3635" s="1"/>
      <c r="MXE3635" s="1"/>
      <c r="MXF3635" s="1"/>
      <c r="MXG3635" s="1"/>
      <c r="MXH3635" s="1"/>
      <c r="MXI3635" s="1"/>
      <c r="MXJ3635" s="1"/>
      <c r="MXK3635" s="1"/>
      <c r="MXL3635" s="1"/>
      <c r="MXM3635" s="1"/>
      <c r="MXN3635" s="1"/>
      <c r="MXO3635" s="1"/>
      <c r="MXP3635" s="1"/>
      <c r="MXQ3635" s="1"/>
      <c r="MXR3635" s="1"/>
      <c r="MXS3635" s="1"/>
      <c r="MXT3635" s="1"/>
      <c r="MXU3635" s="1"/>
      <c r="MXV3635" s="1"/>
      <c r="MXW3635" s="1"/>
      <c r="MXX3635" s="1"/>
      <c r="MXY3635" s="1"/>
      <c r="MXZ3635" s="1"/>
      <c r="MYA3635" s="1"/>
      <c r="MYB3635" s="1"/>
      <c r="MYC3635" s="1"/>
      <c r="MYD3635" s="1"/>
      <c r="MYE3635" s="1"/>
      <c r="MYF3635" s="1"/>
      <c r="MYG3635" s="1"/>
      <c r="MYH3635" s="1"/>
      <c r="MYI3635" s="1"/>
      <c r="MYJ3635" s="1"/>
      <c r="MYK3635" s="1"/>
      <c r="MYL3635" s="1"/>
      <c r="MYM3635" s="1"/>
      <c r="MYN3635" s="1"/>
      <c r="MYO3635" s="1"/>
      <c r="MYP3635" s="1"/>
      <c r="MYQ3635" s="1"/>
      <c r="MYR3635" s="1"/>
      <c r="MYS3635" s="1"/>
      <c r="MYT3635" s="1"/>
      <c r="MYU3635" s="1"/>
      <c r="MYV3635" s="1"/>
      <c r="MYW3635" s="1"/>
      <c r="MYX3635" s="1"/>
      <c r="MYY3635" s="1"/>
      <c r="MYZ3635" s="1"/>
      <c r="MZA3635" s="1"/>
      <c r="MZB3635" s="1"/>
      <c r="MZC3635" s="1"/>
      <c r="MZD3635" s="1"/>
      <c r="MZE3635" s="1"/>
      <c r="MZF3635" s="1"/>
      <c r="MZG3635" s="1"/>
      <c r="MZH3635" s="1"/>
      <c r="MZI3635" s="1"/>
      <c r="MZJ3635" s="1"/>
      <c r="MZK3635" s="1"/>
      <c r="MZL3635" s="1"/>
      <c r="MZM3635" s="1"/>
      <c r="MZN3635" s="1"/>
      <c r="MZO3635" s="1"/>
      <c r="MZP3635" s="1"/>
      <c r="MZQ3635" s="1"/>
      <c r="MZR3635" s="1"/>
      <c r="MZS3635" s="1"/>
      <c r="MZT3635" s="1"/>
      <c r="MZU3635" s="1"/>
      <c r="MZV3635" s="1"/>
      <c r="MZW3635" s="1"/>
      <c r="MZX3635" s="1"/>
      <c r="MZY3635" s="1"/>
      <c r="MZZ3635" s="1"/>
      <c r="NAA3635" s="1"/>
      <c r="NAB3635" s="1"/>
      <c r="NAC3635" s="1"/>
      <c r="NAD3635" s="1"/>
      <c r="NAE3635" s="1"/>
      <c r="NAF3635" s="1"/>
      <c r="NAG3635" s="1"/>
      <c r="NAH3635" s="1"/>
      <c r="NAI3635" s="1"/>
      <c r="NAJ3635" s="1"/>
      <c r="NAK3635" s="1"/>
      <c r="NAL3635" s="1"/>
      <c r="NAM3635" s="1"/>
      <c r="NAN3635" s="1"/>
      <c r="NAO3635" s="1"/>
      <c r="NAP3635" s="1"/>
      <c r="NAQ3635" s="1"/>
      <c r="NAR3635" s="1"/>
      <c r="NAS3635" s="1"/>
      <c r="NAT3635" s="1"/>
      <c r="NAU3635" s="1"/>
      <c r="NAV3635" s="1"/>
      <c r="NAW3635" s="1"/>
      <c r="NAX3635" s="1"/>
      <c r="NAY3635" s="1"/>
      <c r="NAZ3635" s="1"/>
      <c r="NBA3635" s="1"/>
      <c r="NBB3635" s="1"/>
      <c r="NBC3635" s="1"/>
      <c r="NBD3635" s="1"/>
      <c r="NBE3635" s="1"/>
      <c r="NBF3635" s="1"/>
      <c r="NBG3635" s="1"/>
      <c r="NBH3635" s="1"/>
      <c r="NBI3635" s="1"/>
      <c r="NBJ3635" s="1"/>
      <c r="NBK3635" s="1"/>
      <c r="NBL3635" s="1"/>
      <c r="NBM3635" s="1"/>
      <c r="NBN3635" s="1"/>
      <c r="NBO3635" s="1"/>
      <c r="NBP3635" s="1"/>
      <c r="NBQ3635" s="1"/>
      <c r="NBR3635" s="1"/>
      <c r="NBS3635" s="1"/>
      <c r="NBT3635" s="1"/>
      <c r="NBU3635" s="1"/>
      <c r="NBV3635" s="1"/>
      <c r="NBW3635" s="1"/>
      <c r="NBX3635" s="1"/>
      <c r="NBY3635" s="1"/>
      <c r="NBZ3635" s="1"/>
      <c r="NCA3635" s="1"/>
      <c r="NCB3635" s="1"/>
      <c r="NCC3635" s="1"/>
      <c r="NCD3635" s="1"/>
      <c r="NCE3635" s="1"/>
      <c r="NCF3635" s="1"/>
      <c r="NCG3635" s="1"/>
      <c r="NCH3635" s="1"/>
      <c r="NCI3635" s="1"/>
      <c r="NCJ3635" s="1"/>
      <c r="NCK3635" s="1"/>
      <c r="NCL3635" s="1"/>
      <c r="NCM3635" s="1"/>
      <c r="NCN3635" s="1"/>
      <c r="NCO3635" s="1"/>
      <c r="NCP3635" s="1"/>
      <c r="NCQ3635" s="1"/>
      <c r="NCR3635" s="1"/>
      <c r="NCS3635" s="1"/>
      <c r="NCT3635" s="1"/>
      <c r="NCU3635" s="1"/>
      <c r="NCV3635" s="1"/>
      <c r="NCW3635" s="1"/>
      <c r="NCX3635" s="1"/>
      <c r="NCY3635" s="1"/>
      <c r="NCZ3635" s="1"/>
      <c r="NDA3635" s="1"/>
      <c r="NDB3635" s="1"/>
      <c r="NDC3635" s="1"/>
      <c r="NDD3635" s="1"/>
      <c r="NDE3635" s="1"/>
      <c r="NDF3635" s="1"/>
      <c r="NDG3635" s="1"/>
      <c r="NDH3635" s="1"/>
      <c r="NDI3635" s="1"/>
      <c r="NDJ3635" s="1"/>
      <c r="NDK3635" s="1"/>
      <c r="NDL3635" s="1"/>
      <c r="NDM3635" s="1"/>
      <c r="NDN3635" s="1"/>
      <c r="NDO3635" s="1"/>
      <c r="NDP3635" s="1"/>
      <c r="NDQ3635" s="1"/>
      <c r="NDR3635" s="1"/>
      <c r="NDS3635" s="1"/>
      <c r="NDT3635" s="1"/>
      <c r="NDU3635" s="1"/>
      <c r="NDV3635" s="1"/>
      <c r="NDW3635" s="1"/>
      <c r="NDX3635" s="1"/>
      <c r="NDY3635" s="1"/>
      <c r="NDZ3635" s="1"/>
      <c r="NEA3635" s="1"/>
      <c r="NEB3635" s="1"/>
      <c r="NEC3635" s="1"/>
      <c r="NED3635" s="1"/>
      <c r="NEE3635" s="1"/>
      <c r="NEF3635" s="1"/>
      <c r="NEG3635" s="1"/>
      <c r="NEH3635" s="1"/>
      <c r="NEI3635" s="1"/>
      <c r="NEJ3635" s="1"/>
      <c r="NEK3635" s="1"/>
      <c r="NEL3635" s="1"/>
      <c r="NEM3635" s="1"/>
      <c r="NEN3635" s="1"/>
      <c r="NEO3635" s="1"/>
      <c r="NEP3635" s="1"/>
      <c r="NEQ3635" s="1"/>
      <c r="NER3635" s="1"/>
      <c r="NES3635" s="1"/>
      <c r="NET3635" s="1"/>
      <c r="NEU3635" s="1"/>
      <c r="NEV3635" s="1"/>
      <c r="NEW3635" s="1"/>
      <c r="NEX3635" s="1"/>
      <c r="NEY3635" s="1"/>
      <c r="NEZ3635" s="1"/>
      <c r="NFA3635" s="1"/>
      <c r="NFB3635" s="1"/>
      <c r="NFC3635" s="1"/>
      <c r="NFD3635" s="1"/>
      <c r="NFE3635" s="1"/>
      <c r="NFF3635" s="1"/>
      <c r="NFG3635" s="1"/>
      <c r="NFH3635" s="1"/>
      <c r="NFI3635" s="1"/>
      <c r="NFJ3635" s="1"/>
      <c r="NFK3635" s="1"/>
      <c r="NFL3635" s="1"/>
      <c r="NFM3635" s="1"/>
      <c r="NFN3635" s="1"/>
      <c r="NFO3635" s="1"/>
      <c r="NFP3635" s="1"/>
      <c r="NFQ3635" s="1"/>
      <c r="NFR3635" s="1"/>
      <c r="NFS3635" s="1"/>
      <c r="NFT3635" s="1"/>
      <c r="NFU3635" s="1"/>
      <c r="NFV3635" s="1"/>
      <c r="NFW3635" s="1"/>
      <c r="NFX3635" s="1"/>
      <c r="NFY3635" s="1"/>
      <c r="NFZ3635" s="1"/>
      <c r="NGA3635" s="1"/>
      <c r="NGB3635" s="1"/>
      <c r="NGC3635" s="1"/>
      <c r="NGD3635" s="1"/>
      <c r="NGE3635" s="1"/>
      <c r="NGF3635" s="1"/>
      <c r="NGG3635" s="1"/>
      <c r="NGH3635" s="1"/>
      <c r="NGI3635" s="1"/>
      <c r="NGJ3635" s="1"/>
      <c r="NGK3635" s="1"/>
      <c r="NGL3635" s="1"/>
      <c r="NGM3635" s="1"/>
      <c r="NGN3635" s="1"/>
      <c r="NGO3635" s="1"/>
      <c r="NGP3635" s="1"/>
      <c r="NGQ3635" s="1"/>
      <c r="NGR3635" s="1"/>
      <c r="NGS3635" s="1"/>
      <c r="NGT3635" s="1"/>
      <c r="NGU3635" s="1"/>
      <c r="NGV3635" s="1"/>
      <c r="NGW3635" s="1"/>
      <c r="NGX3635" s="1"/>
      <c r="NGY3635" s="1"/>
      <c r="NGZ3635" s="1"/>
      <c r="NHA3635" s="1"/>
      <c r="NHB3635" s="1"/>
      <c r="NHC3635" s="1"/>
      <c r="NHD3635" s="1"/>
      <c r="NHE3635" s="1"/>
      <c r="NHF3635" s="1"/>
      <c r="NHG3635" s="1"/>
      <c r="NHH3635" s="1"/>
      <c r="NHI3635" s="1"/>
      <c r="NHJ3635" s="1"/>
      <c r="NHK3635" s="1"/>
      <c r="NHL3635" s="1"/>
      <c r="NHM3635" s="1"/>
      <c r="NHN3635" s="1"/>
      <c r="NHO3635" s="1"/>
      <c r="NHP3635" s="1"/>
      <c r="NHQ3635" s="1"/>
      <c r="NHR3635" s="1"/>
      <c r="NHS3635" s="1"/>
      <c r="NHT3635" s="1"/>
      <c r="NHU3635" s="1"/>
      <c r="NHV3635" s="1"/>
      <c r="NHW3635" s="1"/>
      <c r="NHX3635" s="1"/>
      <c r="NHY3635" s="1"/>
      <c r="NHZ3635" s="1"/>
      <c r="NIA3635" s="1"/>
      <c r="NIB3635" s="1"/>
      <c r="NIC3635" s="1"/>
      <c r="NID3635" s="1"/>
      <c r="NIE3635" s="1"/>
      <c r="NIF3635" s="1"/>
      <c r="NIG3635" s="1"/>
      <c r="NIH3635" s="1"/>
      <c r="NII3635" s="1"/>
      <c r="NIJ3635" s="1"/>
      <c r="NIK3635" s="1"/>
      <c r="NIL3635" s="1"/>
      <c r="NIM3635" s="1"/>
      <c r="NIN3635" s="1"/>
      <c r="NIO3635" s="1"/>
      <c r="NIP3635" s="1"/>
      <c r="NIQ3635" s="1"/>
      <c r="NIR3635" s="1"/>
      <c r="NIS3635" s="1"/>
      <c r="NIT3635" s="1"/>
      <c r="NIU3635" s="1"/>
      <c r="NIV3635" s="1"/>
      <c r="NIW3635" s="1"/>
      <c r="NIX3635" s="1"/>
      <c r="NIY3635" s="1"/>
      <c r="NIZ3635" s="1"/>
      <c r="NJA3635" s="1"/>
      <c r="NJB3635" s="1"/>
      <c r="NJC3635" s="1"/>
      <c r="NJD3635" s="1"/>
      <c r="NJE3635" s="1"/>
      <c r="NJF3635" s="1"/>
      <c r="NJG3635" s="1"/>
      <c r="NJH3635" s="1"/>
      <c r="NJI3635" s="1"/>
      <c r="NJJ3635" s="1"/>
      <c r="NJK3635" s="1"/>
      <c r="NJL3635" s="1"/>
      <c r="NJM3635" s="1"/>
      <c r="NJN3635" s="1"/>
      <c r="NJO3635" s="1"/>
      <c r="NJP3635" s="1"/>
      <c r="NJQ3635" s="1"/>
      <c r="NJR3635" s="1"/>
      <c r="NJS3635" s="1"/>
      <c r="NJT3635" s="1"/>
      <c r="NJU3635" s="1"/>
      <c r="NJV3635" s="1"/>
      <c r="NJW3635" s="1"/>
      <c r="NJX3635" s="1"/>
      <c r="NJY3635" s="1"/>
      <c r="NJZ3635" s="1"/>
      <c r="NKA3635" s="1"/>
      <c r="NKB3635" s="1"/>
      <c r="NKC3635" s="1"/>
      <c r="NKD3635" s="1"/>
      <c r="NKE3635" s="1"/>
      <c r="NKF3635" s="1"/>
      <c r="NKG3635" s="1"/>
      <c r="NKH3635" s="1"/>
      <c r="NKI3635" s="1"/>
      <c r="NKJ3635" s="1"/>
      <c r="NKK3635" s="1"/>
      <c r="NKL3635" s="1"/>
      <c r="NKM3635" s="1"/>
      <c r="NKN3635" s="1"/>
      <c r="NKO3635" s="1"/>
      <c r="NKP3635" s="1"/>
      <c r="NKQ3635" s="1"/>
      <c r="NKR3635" s="1"/>
      <c r="NKS3635" s="1"/>
      <c r="NKT3635" s="1"/>
      <c r="NKU3635" s="1"/>
      <c r="NKV3635" s="1"/>
      <c r="NKW3635" s="1"/>
      <c r="NKX3635" s="1"/>
      <c r="NKY3635" s="1"/>
      <c r="NKZ3635" s="1"/>
      <c r="NLA3635" s="1"/>
      <c r="NLB3635" s="1"/>
      <c r="NLC3635" s="1"/>
      <c r="NLD3635" s="1"/>
      <c r="NLE3635" s="1"/>
      <c r="NLF3635" s="1"/>
      <c r="NLG3635" s="1"/>
      <c r="NLH3635" s="1"/>
      <c r="NLI3635" s="1"/>
      <c r="NLJ3635" s="1"/>
      <c r="NLK3635" s="1"/>
      <c r="NLL3635" s="1"/>
      <c r="NLM3635" s="1"/>
      <c r="NLN3635" s="1"/>
      <c r="NLO3635" s="1"/>
      <c r="NLP3635" s="1"/>
      <c r="NLQ3635" s="1"/>
      <c r="NLR3635" s="1"/>
      <c r="NLS3635" s="1"/>
      <c r="NLT3635" s="1"/>
      <c r="NLU3635" s="1"/>
      <c r="NLV3635" s="1"/>
      <c r="NLW3635" s="1"/>
      <c r="NLX3635" s="1"/>
      <c r="NLY3635" s="1"/>
      <c r="NLZ3635" s="1"/>
      <c r="NMA3635" s="1"/>
      <c r="NMB3635" s="1"/>
      <c r="NMC3635" s="1"/>
      <c r="NMD3635" s="1"/>
      <c r="NME3635" s="1"/>
      <c r="NMF3635" s="1"/>
      <c r="NMG3635" s="1"/>
      <c r="NMH3635" s="1"/>
      <c r="NMI3635" s="1"/>
      <c r="NMJ3635" s="1"/>
      <c r="NMK3635" s="1"/>
      <c r="NML3635" s="1"/>
      <c r="NMM3635" s="1"/>
      <c r="NMN3635" s="1"/>
      <c r="NMO3635" s="1"/>
      <c r="NMP3635" s="1"/>
      <c r="NMQ3635" s="1"/>
      <c r="NMR3635" s="1"/>
      <c r="NMS3635" s="1"/>
      <c r="NMT3635" s="1"/>
      <c r="NMU3635" s="1"/>
      <c r="NMV3635" s="1"/>
      <c r="NMW3635" s="1"/>
      <c r="NMX3635" s="1"/>
      <c r="NMY3635" s="1"/>
      <c r="NMZ3635" s="1"/>
      <c r="NNA3635" s="1"/>
      <c r="NNB3635" s="1"/>
      <c r="NNC3635" s="1"/>
      <c r="NND3635" s="1"/>
      <c r="NNE3635" s="1"/>
      <c r="NNF3635" s="1"/>
      <c r="NNG3635" s="1"/>
      <c r="NNH3635" s="1"/>
      <c r="NNI3635" s="1"/>
      <c r="NNJ3635" s="1"/>
      <c r="NNK3635" s="1"/>
      <c r="NNL3635" s="1"/>
      <c r="NNM3635" s="1"/>
      <c r="NNN3635" s="1"/>
      <c r="NNO3635" s="1"/>
      <c r="NNP3635" s="1"/>
      <c r="NNQ3635" s="1"/>
      <c r="NNR3635" s="1"/>
      <c r="NNS3635" s="1"/>
      <c r="NNT3635" s="1"/>
      <c r="NNU3635" s="1"/>
      <c r="NNV3635" s="1"/>
      <c r="NNW3635" s="1"/>
      <c r="NNX3635" s="1"/>
      <c r="NNY3635" s="1"/>
      <c r="NNZ3635" s="1"/>
      <c r="NOA3635" s="1"/>
      <c r="NOB3635" s="1"/>
      <c r="NOC3635" s="1"/>
      <c r="NOD3635" s="1"/>
      <c r="NOE3635" s="1"/>
      <c r="NOF3635" s="1"/>
      <c r="NOG3635" s="1"/>
      <c r="NOH3635" s="1"/>
      <c r="NOI3635" s="1"/>
      <c r="NOJ3635" s="1"/>
      <c r="NOK3635" s="1"/>
      <c r="NOL3635" s="1"/>
      <c r="NOM3635" s="1"/>
      <c r="NON3635" s="1"/>
      <c r="NOO3635" s="1"/>
      <c r="NOP3635" s="1"/>
      <c r="NOQ3635" s="1"/>
      <c r="NOR3635" s="1"/>
      <c r="NOS3635" s="1"/>
      <c r="NOT3635" s="1"/>
      <c r="NOU3635" s="1"/>
      <c r="NOV3635" s="1"/>
      <c r="NOW3635" s="1"/>
      <c r="NOX3635" s="1"/>
      <c r="NOY3635" s="1"/>
      <c r="NOZ3635" s="1"/>
      <c r="NPA3635" s="1"/>
      <c r="NPB3635" s="1"/>
      <c r="NPC3635" s="1"/>
      <c r="NPD3635" s="1"/>
      <c r="NPE3635" s="1"/>
      <c r="NPF3635" s="1"/>
      <c r="NPG3635" s="1"/>
      <c r="NPH3635" s="1"/>
      <c r="NPI3635" s="1"/>
      <c r="NPJ3635" s="1"/>
      <c r="NPK3635" s="1"/>
      <c r="NPL3635" s="1"/>
      <c r="NPM3635" s="1"/>
      <c r="NPN3635" s="1"/>
      <c r="NPO3635" s="1"/>
      <c r="NPP3635" s="1"/>
      <c r="NPQ3635" s="1"/>
      <c r="NPR3635" s="1"/>
      <c r="NPS3635" s="1"/>
      <c r="NPT3635" s="1"/>
      <c r="NPU3635" s="1"/>
      <c r="NPV3635" s="1"/>
      <c r="NPW3635" s="1"/>
      <c r="NPX3635" s="1"/>
      <c r="NPY3635" s="1"/>
      <c r="NPZ3635" s="1"/>
      <c r="NQA3635" s="1"/>
      <c r="NQB3635" s="1"/>
      <c r="NQC3635" s="1"/>
      <c r="NQD3635" s="1"/>
      <c r="NQE3635" s="1"/>
      <c r="NQF3635" s="1"/>
      <c r="NQG3635" s="1"/>
      <c r="NQH3635" s="1"/>
      <c r="NQI3635" s="1"/>
      <c r="NQJ3635" s="1"/>
      <c r="NQK3635" s="1"/>
      <c r="NQL3635" s="1"/>
      <c r="NQM3635" s="1"/>
      <c r="NQN3635" s="1"/>
      <c r="NQO3635" s="1"/>
      <c r="NQP3635" s="1"/>
      <c r="NQQ3635" s="1"/>
      <c r="NQR3635" s="1"/>
      <c r="NQS3635" s="1"/>
      <c r="NQT3635" s="1"/>
      <c r="NQU3635" s="1"/>
      <c r="NQV3635" s="1"/>
      <c r="NQW3635" s="1"/>
      <c r="NQX3635" s="1"/>
      <c r="NQY3635" s="1"/>
      <c r="NQZ3635" s="1"/>
      <c r="NRA3635" s="1"/>
      <c r="NRB3635" s="1"/>
      <c r="NRC3635" s="1"/>
      <c r="NRD3635" s="1"/>
      <c r="NRE3635" s="1"/>
      <c r="NRF3635" s="1"/>
      <c r="NRG3635" s="1"/>
      <c r="NRH3635" s="1"/>
      <c r="NRI3635" s="1"/>
      <c r="NRJ3635" s="1"/>
      <c r="NRK3635" s="1"/>
      <c r="NRL3635" s="1"/>
      <c r="NRM3635" s="1"/>
      <c r="NRN3635" s="1"/>
      <c r="NRO3635" s="1"/>
      <c r="NRP3635" s="1"/>
      <c r="NRQ3635" s="1"/>
      <c r="NRR3635" s="1"/>
      <c r="NRS3635" s="1"/>
      <c r="NRT3635" s="1"/>
      <c r="NRU3635" s="1"/>
      <c r="NRV3635" s="1"/>
      <c r="NRW3635" s="1"/>
      <c r="NRX3635" s="1"/>
      <c r="NRY3635" s="1"/>
      <c r="NRZ3635" s="1"/>
      <c r="NSA3635" s="1"/>
      <c r="NSB3635" s="1"/>
      <c r="NSC3635" s="1"/>
      <c r="NSD3635" s="1"/>
      <c r="NSE3635" s="1"/>
      <c r="NSF3635" s="1"/>
      <c r="NSG3635" s="1"/>
      <c r="NSH3635" s="1"/>
      <c r="NSI3635" s="1"/>
      <c r="NSJ3635" s="1"/>
      <c r="NSK3635" s="1"/>
      <c r="NSL3635" s="1"/>
      <c r="NSM3635" s="1"/>
      <c r="NSN3635" s="1"/>
      <c r="NSO3635" s="1"/>
      <c r="NSP3635" s="1"/>
      <c r="NSQ3635" s="1"/>
      <c r="NSR3635" s="1"/>
      <c r="NSS3635" s="1"/>
      <c r="NST3635" s="1"/>
      <c r="NSU3635" s="1"/>
      <c r="NSV3635" s="1"/>
      <c r="NSW3635" s="1"/>
      <c r="NSX3635" s="1"/>
      <c r="NSY3635" s="1"/>
      <c r="NSZ3635" s="1"/>
      <c r="NTA3635" s="1"/>
      <c r="NTB3635" s="1"/>
      <c r="NTC3635" s="1"/>
      <c r="NTD3635" s="1"/>
      <c r="NTE3635" s="1"/>
      <c r="NTF3635" s="1"/>
      <c r="NTG3635" s="1"/>
      <c r="NTH3635" s="1"/>
      <c r="NTI3635" s="1"/>
      <c r="NTJ3635" s="1"/>
      <c r="NTK3635" s="1"/>
      <c r="NTL3635" s="1"/>
      <c r="NTM3635" s="1"/>
      <c r="NTN3635" s="1"/>
      <c r="NTO3635" s="1"/>
      <c r="NTP3635" s="1"/>
      <c r="NTQ3635" s="1"/>
      <c r="NTR3635" s="1"/>
      <c r="NTS3635" s="1"/>
      <c r="NTT3635" s="1"/>
      <c r="NTU3635" s="1"/>
      <c r="NTV3635" s="1"/>
      <c r="NTW3635" s="1"/>
      <c r="NTX3635" s="1"/>
      <c r="NTY3635" s="1"/>
      <c r="NTZ3635" s="1"/>
      <c r="NUA3635" s="1"/>
      <c r="NUB3635" s="1"/>
      <c r="NUC3635" s="1"/>
      <c r="NUD3635" s="1"/>
      <c r="NUE3635" s="1"/>
      <c r="NUF3635" s="1"/>
      <c r="NUG3635" s="1"/>
      <c r="NUH3635" s="1"/>
      <c r="NUI3635" s="1"/>
      <c r="NUJ3635" s="1"/>
      <c r="NUK3635" s="1"/>
      <c r="NUL3635" s="1"/>
      <c r="NUM3635" s="1"/>
      <c r="NUN3635" s="1"/>
      <c r="NUO3635" s="1"/>
      <c r="NUP3635" s="1"/>
      <c r="NUQ3635" s="1"/>
      <c r="NUR3635" s="1"/>
      <c r="NUS3635" s="1"/>
      <c r="NUT3635" s="1"/>
      <c r="NUU3635" s="1"/>
      <c r="NUV3635" s="1"/>
      <c r="NUW3635" s="1"/>
      <c r="NUX3635" s="1"/>
      <c r="NUY3635" s="1"/>
      <c r="NUZ3635" s="1"/>
      <c r="NVA3635" s="1"/>
      <c r="NVB3635" s="1"/>
      <c r="NVC3635" s="1"/>
      <c r="NVD3635" s="1"/>
      <c r="NVE3635" s="1"/>
      <c r="NVF3635" s="1"/>
      <c r="NVG3635" s="1"/>
      <c r="NVH3635" s="1"/>
      <c r="NVI3635" s="1"/>
      <c r="NVJ3635" s="1"/>
      <c r="NVK3635" s="1"/>
      <c r="NVL3635" s="1"/>
      <c r="NVM3635" s="1"/>
      <c r="NVN3635" s="1"/>
      <c r="NVO3635" s="1"/>
      <c r="NVP3635" s="1"/>
      <c r="NVQ3635" s="1"/>
      <c r="NVR3635" s="1"/>
      <c r="NVS3635" s="1"/>
      <c r="NVT3635" s="1"/>
      <c r="NVU3635" s="1"/>
      <c r="NVV3635" s="1"/>
      <c r="NVW3635" s="1"/>
      <c r="NVX3635" s="1"/>
      <c r="NVY3635" s="1"/>
      <c r="NVZ3635" s="1"/>
      <c r="NWA3635" s="1"/>
      <c r="NWB3635" s="1"/>
      <c r="NWC3635" s="1"/>
      <c r="NWD3635" s="1"/>
      <c r="NWE3635" s="1"/>
      <c r="NWF3635" s="1"/>
      <c r="NWG3635" s="1"/>
      <c r="NWH3635" s="1"/>
      <c r="NWI3635" s="1"/>
      <c r="NWJ3635" s="1"/>
      <c r="NWK3635" s="1"/>
      <c r="NWL3635" s="1"/>
      <c r="NWM3635" s="1"/>
      <c r="NWN3635" s="1"/>
      <c r="NWO3635" s="1"/>
      <c r="NWP3635" s="1"/>
      <c r="NWQ3635" s="1"/>
      <c r="NWR3635" s="1"/>
      <c r="NWS3635" s="1"/>
      <c r="NWT3635" s="1"/>
      <c r="NWU3635" s="1"/>
      <c r="NWV3635" s="1"/>
      <c r="NWW3635" s="1"/>
      <c r="NWX3635" s="1"/>
      <c r="NWY3635" s="1"/>
      <c r="NWZ3635" s="1"/>
      <c r="NXA3635" s="1"/>
      <c r="NXB3635" s="1"/>
      <c r="NXC3635" s="1"/>
      <c r="NXD3635" s="1"/>
      <c r="NXE3635" s="1"/>
      <c r="NXF3635" s="1"/>
      <c r="NXG3635" s="1"/>
      <c r="NXH3635" s="1"/>
      <c r="NXI3635" s="1"/>
      <c r="NXJ3635" s="1"/>
      <c r="NXK3635" s="1"/>
      <c r="NXL3635" s="1"/>
      <c r="NXM3635" s="1"/>
      <c r="NXN3635" s="1"/>
      <c r="NXO3635" s="1"/>
      <c r="NXP3635" s="1"/>
      <c r="NXQ3635" s="1"/>
      <c r="NXR3635" s="1"/>
      <c r="NXS3635" s="1"/>
      <c r="NXT3635" s="1"/>
      <c r="NXU3635" s="1"/>
      <c r="NXV3635" s="1"/>
      <c r="NXW3635" s="1"/>
      <c r="NXX3635" s="1"/>
      <c r="NXY3635" s="1"/>
      <c r="NXZ3635" s="1"/>
      <c r="NYA3635" s="1"/>
      <c r="NYB3635" s="1"/>
      <c r="NYC3635" s="1"/>
      <c r="NYD3635" s="1"/>
      <c r="NYE3635" s="1"/>
      <c r="NYF3635" s="1"/>
      <c r="NYG3635" s="1"/>
      <c r="NYH3635" s="1"/>
      <c r="NYI3635" s="1"/>
      <c r="NYJ3635" s="1"/>
      <c r="NYK3635" s="1"/>
      <c r="NYL3635" s="1"/>
      <c r="NYM3635" s="1"/>
      <c r="NYN3635" s="1"/>
      <c r="NYO3635" s="1"/>
      <c r="NYP3635" s="1"/>
      <c r="NYQ3635" s="1"/>
      <c r="NYR3635" s="1"/>
      <c r="NYS3635" s="1"/>
      <c r="NYT3635" s="1"/>
      <c r="NYU3635" s="1"/>
      <c r="NYV3635" s="1"/>
      <c r="NYW3635" s="1"/>
      <c r="NYX3635" s="1"/>
      <c r="NYY3635" s="1"/>
      <c r="NYZ3635" s="1"/>
      <c r="NZA3635" s="1"/>
      <c r="NZB3635" s="1"/>
      <c r="NZC3635" s="1"/>
      <c r="NZD3635" s="1"/>
      <c r="NZE3635" s="1"/>
      <c r="NZF3635" s="1"/>
      <c r="NZG3635" s="1"/>
      <c r="NZH3635" s="1"/>
      <c r="NZI3635" s="1"/>
      <c r="NZJ3635" s="1"/>
      <c r="NZK3635" s="1"/>
      <c r="NZL3635" s="1"/>
      <c r="NZM3635" s="1"/>
      <c r="NZN3635" s="1"/>
      <c r="NZO3635" s="1"/>
      <c r="NZP3635" s="1"/>
      <c r="NZQ3635" s="1"/>
      <c r="NZR3635" s="1"/>
      <c r="NZS3635" s="1"/>
      <c r="NZT3635" s="1"/>
      <c r="NZU3635" s="1"/>
      <c r="NZV3635" s="1"/>
      <c r="NZW3635" s="1"/>
      <c r="NZX3635" s="1"/>
      <c r="NZY3635" s="1"/>
      <c r="NZZ3635" s="1"/>
      <c r="OAA3635" s="1"/>
      <c r="OAB3635" s="1"/>
      <c r="OAC3635" s="1"/>
      <c r="OAD3635" s="1"/>
      <c r="OAE3635" s="1"/>
      <c r="OAF3635" s="1"/>
      <c r="OAG3635" s="1"/>
      <c r="OAH3635" s="1"/>
      <c r="OAI3635" s="1"/>
      <c r="OAJ3635" s="1"/>
      <c r="OAK3635" s="1"/>
      <c r="OAL3635" s="1"/>
      <c r="OAM3635" s="1"/>
      <c r="OAN3635" s="1"/>
      <c r="OAO3635" s="1"/>
      <c r="OAP3635" s="1"/>
      <c r="OAQ3635" s="1"/>
      <c r="OAR3635" s="1"/>
      <c r="OAS3635" s="1"/>
      <c r="OAT3635" s="1"/>
      <c r="OAU3635" s="1"/>
      <c r="OAV3635" s="1"/>
      <c r="OAW3635" s="1"/>
      <c r="OAX3635" s="1"/>
      <c r="OAY3635" s="1"/>
      <c r="OAZ3635" s="1"/>
      <c r="OBA3635" s="1"/>
      <c r="OBB3635" s="1"/>
      <c r="OBC3635" s="1"/>
      <c r="OBD3635" s="1"/>
      <c r="OBE3635" s="1"/>
      <c r="OBF3635" s="1"/>
      <c r="OBG3635" s="1"/>
      <c r="OBH3635" s="1"/>
      <c r="OBI3635" s="1"/>
      <c r="OBJ3635" s="1"/>
      <c r="OBK3635" s="1"/>
      <c r="OBL3635" s="1"/>
      <c r="OBM3635" s="1"/>
      <c r="OBN3635" s="1"/>
      <c r="OBO3635" s="1"/>
      <c r="OBP3635" s="1"/>
      <c r="OBQ3635" s="1"/>
      <c r="OBR3635" s="1"/>
      <c r="OBS3635" s="1"/>
      <c r="OBT3635" s="1"/>
      <c r="OBU3635" s="1"/>
      <c r="OBV3635" s="1"/>
      <c r="OBW3635" s="1"/>
      <c r="OBX3635" s="1"/>
      <c r="OBY3635" s="1"/>
      <c r="OBZ3635" s="1"/>
      <c r="OCA3635" s="1"/>
      <c r="OCB3635" s="1"/>
      <c r="OCC3635" s="1"/>
      <c r="OCD3635" s="1"/>
      <c r="OCE3635" s="1"/>
      <c r="OCF3635" s="1"/>
      <c r="OCG3635" s="1"/>
      <c r="OCH3635" s="1"/>
      <c r="OCI3635" s="1"/>
      <c r="OCJ3635" s="1"/>
      <c r="OCK3635" s="1"/>
      <c r="OCL3635" s="1"/>
      <c r="OCM3635" s="1"/>
      <c r="OCN3635" s="1"/>
      <c r="OCO3635" s="1"/>
      <c r="OCP3635" s="1"/>
      <c r="OCQ3635" s="1"/>
      <c r="OCR3635" s="1"/>
      <c r="OCS3635" s="1"/>
      <c r="OCT3635" s="1"/>
      <c r="OCU3635" s="1"/>
      <c r="OCV3635" s="1"/>
      <c r="OCW3635" s="1"/>
      <c r="OCX3635" s="1"/>
      <c r="OCY3635" s="1"/>
      <c r="OCZ3635" s="1"/>
      <c r="ODA3635" s="1"/>
      <c r="ODB3635" s="1"/>
      <c r="ODC3635" s="1"/>
      <c r="ODD3635" s="1"/>
      <c r="ODE3635" s="1"/>
      <c r="ODF3635" s="1"/>
      <c r="ODG3635" s="1"/>
      <c r="ODH3635" s="1"/>
      <c r="ODI3635" s="1"/>
      <c r="ODJ3635" s="1"/>
      <c r="ODK3635" s="1"/>
      <c r="ODL3635" s="1"/>
      <c r="ODM3635" s="1"/>
      <c r="ODN3635" s="1"/>
      <c r="ODO3635" s="1"/>
      <c r="ODP3635" s="1"/>
      <c r="ODQ3635" s="1"/>
      <c r="ODR3635" s="1"/>
      <c r="ODS3635" s="1"/>
      <c r="ODT3635" s="1"/>
      <c r="ODU3635" s="1"/>
      <c r="ODV3635" s="1"/>
      <c r="ODW3635" s="1"/>
      <c r="ODX3635" s="1"/>
      <c r="ODY3635" s="1"/>
      <c r="ODZ3635" s="1"/>
      <c r="OEA3635" s="1"/>
      <c r="OEB3635" s="1"/>
      <c r="OEC3635" s="1"/>
      <c r="OED3635" s="1"/>
      <c r="OEE3635" s="1"/>
      <c r="OEF3635" s="1"/>
      <c r="OEG3635" s="1"/>
      <c r="OEH3635" s="1"/>
      <c r="OEI3635" s="1"/>
      <c r="OEJ3635" s="1"/>
      <c r="OEK3635" s="1"/>
      <c r="OEL3635" s="1"/>
      <c r="OEM3635" s="1"/>
      <c r="OEN3635" s="1"/>
      <c r="OEO3635" s="1"/>
      <c r="OEP3635" s="1"/>
      <c r="OEQ3635" s="1"/>
      <c r="OER3635" s="1"/>
      <c r="OES3635" s="1"/>
      <c r="OET3635" s="1"/>
      <c r="OEU3635" s="1"/>
      <c r="OEV3635" s="1"/>
      <c r="OEW3635" s="1"/>
      <c r="OEX3635" s="1"/>
      <c r="OEY3635" s="1"/>
      <c r="OEZ3635" s="1"/>
      <c r="OFA3635" s="1"/>
      <c r="OFB3635" s="1"/>
      <c r="OFC3635" s="1"/>
      <c r="OFD3635" s="1"/>
      <c r="OFE3635" s="1"/>
      <c r="OFF3635" s="1"/>
      <c r="OFG3635" s="1"/>
      <c r="OFH3635" s="1"/>
      <c r="OFI3635" s="1"/>
      <c r="OFJ3635" s="1"/>
      <c r="OFK3635" s="1"/>
      <c r="OFL3635" s="1"/>
      <c r="OFM3635" s="1"/>
      <c r="OFN3635" s="1"/>
      <c r="OFO3635" s="1"/>
      <c r="OFP3635" s="1"/>
      <c r="OFQ3635" s="1"/>
      <c r="OFR3635" s="1"/>
      <c r="OFS3635" s="1"/>
      <c r="OFT3635" s="1"/>
      <c r="OFU3635" s="1"/>
      <c r="OFV3635" s="1"/>
      <c r="OFW3635" s="1"/>
      <c r="OFX3635" s="1"/>
      <c r="OFY3635" s="1"/>
      <c r="OFZ3635" s="1"/>
      <c r="OGA3635" s="1"/>
      <c r="OGB3635" s="1"/>
      <c r="OGC3635" s="1"/>
      <c r="OGD3635" s="1"/>
      <c r="OGE3635" s="1"/>
      <c r="OGF3635" s="1"/>
      <c r="OGG3635" s="1"/>
      <c r="OGH3635" s="1"/>
      <c r="OGI3635" s="1"/>
      <c r="OGJ3635" s="1"/>
      <c r="OGK3635" s="1"/>
      <c r="OGL3635" s="1"/>
      <c r="OGM3635" s="1"/>
      <c r="OGN3635" s="1"/>
      <c r="OGO3635" s="1"/>
      <c r="OGP3635" s="1"/>
      <c r="OGQ3635" s="1"/>
      <c r="OGR3635" s="1"/>
      <c r="OGS3635" s="1"/>
      <c r="OGT3635" s="1"/>
      <c r="OGU3635" s="1"/>
      <c r="OGV3635" s="1"/>
      <c r="OGW3635" s="1"/>
      <c r="OGX3635" s="1"/>
      <c r="OGY3635" s="1"/>
      <c r="OGZ3635" s="1"/>
      <c r="OHA3635" s="1"/>
      <c r="OHB3635" s="1"/>
      <c r="OHC3635" s="1"/>
      <c r="OHD3635" s="1"/>
      <c r="OHE3635" s="1"/>
      <c r="OHF3635" s="1"/>
      <c r="OHG3635" s="1"/>
      <c r="OHH3635" s="1"/>
      <c r="OHI3635" s="1"/>
      <c r="OHJ3635" s="1"/>
      <c r="OHK3635" s="1"/>
      <c r="OHL3635" s="1"/>
      <c r="OHM3635" s="1"/>
      <c r="OHN3635" s="1"/>
      <c r="OHO3635" s="1"/>
      <c r="OHP3635" s="1"/>
      <c r="OHQ3635" s="1"/>
      <c r="OHR3635" s="1"/>
      <c r="OHS3635" s="1"/>
      <c r="OHT3635" s="1"/>
      <c r="OHU3635" s="1"/>
      <c r="OHV3635" s="1"/>
      <c r="OHW3635" s="1"/>
      <c r="OHX3635" s="1"/>
      <c r="OHY3635" s="1"/>
      <c r="OHZ3635" s="1"/>
      <c r="OIA3635" s="1"/>
      <c r="OIB3635" s="1"/>
      <c r="OIC3635" s="1"/>
      <c r="OID3635" s="1"/>
      <c r="OIE3635" s="1"/>
      <c r="OIF3635" s="1"/>
      <c r="OIG3635" s="1"/>
      <c r="OIH3635" s="1"/>
      <c r="OII3635" s="1"/>
      <c r="OIJ3635" s="1"/>
      <c r="OIK3635" s="1"/>
      <c r="OIL3635" s="1"/>
      <c r="OIM3635" s="1"/>
      <c r="OIN3635" s="1"/>
      <c r="OIO3635" s="1"/>
      <c r="OIP3635" s="1"/>
      <c r="OIQ3635" s="1"/>
      <c r="OIR3635" s="1"/>
      <c r="OIS3635" s="1"/>
      <c r="OIT3635" s="1"/>
      <c r="OIU3635" s="1"/>
      <c r="OIV3635" s="1"/>
      <c r="OIW3635" s="1"/>
      <c r="OIX3635" s="1"/>
      <c r="OIY3635" s="1"/>
      <c r="OIZ3635" s="1"/>
      <c r="OJA3635" s="1"/>
      <c r="OJB3635" s="1"/>
      <c r="OJC3635" s="1"/>
      <c r="OJD3635" s="1"/>
      <c r="OJE3635" s="1"/>
      <c r="OJF3635" s="1"/>
      <c r="OJG3635" s="1"/>
      <c r="OJH3635" s="1"/>
      <c r="OJI3635" s="1"/>
      <c r="OJJ3635" s="1"/>
      <c r="OJK3635" s="1"/>
      <c r="OJL3635" s="1"/>
      <c r="OJM3635" s="1"/>
      <c r="OJN3635" s="1"/>
      <c r="OJO3635" s="1"/>
      <c r="OJP3635" s="1"/>
      <c r="OJQ3635" s="1"/>
      <c r="OJR3635" s="1"/>
      <c r="OJS3635" s="1"/>
      <c r="OJT3635" s="1"/>
      <c r="OJU3635" s="1"/>
      <c r="OJV3635" s="1"/>
      <c r="OJW3635" s="1"/>
      <c r="OJX3635" s="1"/>
      <c r="OJY3635" s="1"/>
      <c r="OJZ3635" s="1"/>
      <c r="OKA3635" s="1"/>
      <c r="OKB3635" s="1"/>
      <c r="OKC3635" s="1"/>
      <c r="OKD3635" s="1"/>
      <c r="OKE3635" s="1"/>
      <c r="OKF3635" s="1"/>
      <c r="OKG3635" s="1"/>
      <c r="OKH3635" s="1"/>
      <c r="OKI3635" s="1"/>
      <c r="OKJ3635" s="1"/>
      <c r="OKK3635" s="1"/>
      <c r="OKL3635" s="1"/>
      <c r="OKM3635" s="1"/>
      <c r="OKN3635" s="1"/>
      <c r="OKO3635" s="1"/>
      <c r="OKP3635" s="1"/>
      <c r="OKQ3635" s="1"/>
      <c r="OKR3635" s="1"/>
      <c r="OKS3635" s="1"/>
      <c r="OKT3635" s="1"/>
      <c r="OKU3635" s="1"/>
      <c r="OKV3635" s="1"/>
      <c r="OKW3635" s="1"/>
      <c r="OKX3635" s="1"/>
      <c r="OKY3635" s="1"/>
      <c r="OKZ3635" s="1"/>
      <c r="OLA3635" s="1"/>
      <c r="OLB3635" s="1"/>
      <c r="OLC3635" s="1"/>
      <c r="OLD3635" s="1"/>
      <c r="OLE3635" s="1"/>
      <c r="OLF3635" s="1"/>
      <c r="OLG3635" s="1"/>
      <c r="OLH3635" s="1"/>
      <c r="OLI3635" s="1"/>
      <c r="OLJ3635" s="1"/>
      <c r="OLK3635" s="1"/>
      <c r="OLL3635" s="1"/>
      <c r="OLM3635" s="1"/>
      <c r="OLN3635" s="1"/>
      <c r="OLO3635" s="1"/>
      <c r="OLP3635" s="1"/>
      <c r="OLQ3635" s="1"/>
      <c r="OLR3635" s="1"/>
      <c r="OLS3635" s="1"/>
      <c r="OLT3635" s="1"/>
      <c r="OLU3635" s="1"/>
      <c r="OLV3635" s="1"/>
      <c r="OLW3635" s="1"/>
      <c r="OLX3635" s="1"/>
      <c r="OLY3635" s="1"/>
      <c r="OLZ3635" s="1"/>
      <c r="OMA3635" s="1"/>
      <c r="OMB3635" s="1"/>
      <c r="OMC3635" s="1"/>
      <c r="OMD3635" s="1"/>
      <c r="OME3635" s="1"/>
      <c r="OMF3635" s="1"/>
      <c r="OMG3635" s="1"/>
      <c r="OMH3635" s="1"/>
      <c r="OMI3635" s="1"/>
      <c r="OMJ3635" s="1"/>
      <c r="OMK3635" s="1"/>
      <c r="OML3635" s="1"/>
      <c r="OMM3635" s="1"/>
      <c r="OMN3635" s="1"/>
      <c r="OMO3635" s="1"/>
      <c r="OMP3635" s="1"/>
      <c r="OMQ3635" s="1"/>
      <c r="OMR3635" s="1"/>
      <c r="OMS3635" s="1"/>
      <c r="OMT3635" s="1"/>
      <c r="OMU3635" s="1"/>
      <c r="OMV3635" s="1"/>
      <c r="OMW3635" s="1"/>
      <c r="OMX3635" s="1"/>
      <c r="OMY3635" s="1"/>
      <c r="OMZ3635" s="1"/>
      <c r="ONA3635" s="1"/>
      <c r="ONB3635" s="1"/>
      <c r="ONC3635" s="1"/>
      <c r="OND3635" s="1"/>
      <c r="ONE3635" s="1"/>
      <c r="ONF3635" s="1"/>
      <c r="ONG3635" s="1"/>
      <c r="ONH3635" s="1"/>
      <c r="ONI3635" s="1"/>
      <c r="ONJ3635" s="1"/>
      <c r="ONK3635" s="1"/>
      <c r="ONL3635" s="1"/>
      <c r="ONM3635" s="1"/>
      <c r="ONN3635" s="1"/>
      <c r="ONO3635" s="1"/>
      <c r="ONP3635" s="1"/>
      <c r="ONQ3635" s="1"/>
      <c r="ONR3635" s="1"/>
      <c r="ONS3635" s="1"/>
      <c r="ONT3635" s="1"/>
      <c r="ONU3635" s="1"/>
      <c r="ONV3635" s="1"/>
      <c r="ONW3635" s="1"/>
      <c r="ONX3635" s="1"/>
      <c r="ONY3635" s="1"/>
      <c r="ONZ3635" s="1"/>
      <c r="OOA3635" s="1"/>
      <c r="OOB3635" s="1"/>
      <c r="OOC3635" s="1"/>
      <c r="OOD3635" s="1"/>
      <c r="OOE3635" s="1"/>
      <c r="OOF3635" s="1"/>
      <c r="OOG3635" s="1"/>
      <c r="OOH3635" s="1"/>
      <c r="OOI3635" s="1"/>
      <c r="OOJ3635" s="1"/>
      <c r="OOK3635" s="1"/>
      <c r="OOL3635" s="1"/>
      <c r="OOM3635" s="1"/>
      <c r="OON3635" s="1"/>
      <c r="OOO3635" s="1"/>
      <c r="OOP3635" s="1"/>
      <c r="OOQ3635" s="1"/>
      <c r="OOR3635" s="1"/>
      <c r="OOS3635" s="1"/>
      <c r="OOT3635" s="1"/>
      <c r="OOU3635" s="1"/>
      <c r="OOV3635" s="1"/>
      <c r="OOW3635" s="1"/>
      <c r="OOX3635" s="1"/>
      <c r="OOY3635" s="1"/>
      <c r="OOZ3635" s="1"/>
      <c r="OPA3635" s="1"/>
      <c r="OPB3635" s="1"/>
      <c r="OPC3635" s="1"/>
      <c r="OPD3635" s="1"/>
      <c r="OPE3635" s="1"/>
      <c r="OPF3635" s="1"/>
      <c r="OPG3635" s="1"/>
      <c r="OPH3635" s="1"/>
      <c r="OPI3635" s="1"/>
      <c r="OPJ3635" s="1"/>
      <c r="OPK3635" s="1"/>
      <c r="OPL3635" s="1"/>
      <c r="OPM3635" s="1"/>
      <c r="OPN3635" s="1"/>
      <c r="OPO3635" s="1"/>
      <c r="OPP3635" s="1"/>
      <c r="OPQ3635" s="1"/>
      <c r="OPR3635" s="1"/>
      <c r="OPS3635" s="1"/>
      <c r="OPT3635" s="1"/>
      <c r="OPU3635" s="1"/>
      <c r="OPV3635" s="1"/>
      <c r="OPW3635" s="1"/>
      <c r="OPX3635" s="1"/>
      <c r="OPY3635" s="1"/>
      <c r="OPZ3635" s="1"/>
      <c r="OQA3635" s="1"/>
      <c r="OQB3635" s="1"/>
      <c r="OQC3635" s="1"/>
      <c r="OQD3635" s="1"/>
      <c r="OQE3635" s="1"/>
      <c r="OQF3635" s="1"/>
      <c r="OQG3635" s="1"/>
      <c r="OQH3635" s="1"/>
      <c r="OQI3635" s="1"/>
      <c r="OQJ3635" s="1"/>
      <c r="OQK3635" s="1"/>
      <c r="OQL3635" s="1"/>
      <c r="OQM3635" s="1"/>
      <c r="OQN3635" s="1"/>
      <c r="OQO3635" s="1"/>
      <c r="OQP3635" s="1"/>
      <c r="OQQ3635" s="1"/>
      <c r="OQR3635" s="1"/>
      <c r="OQS3635" s="1"/>
      <c r="OQT3635" s="1"/>
      <c r="OQU3635" s="1"/>
      <c r="OQV3635" s="1"/>
      <c r="OQW3635" s="1"/>
      <c r="OQX3635" s="1"/>
      <c r="OQY3635" s="1"/>
      <c r="OQZ3635" s="1"/>
      <c r="ORA3635" s="1"/>
      <c r="ORB3635" s="1"/>
      <c r="ORC3635" s="1"/>
      <c r="ORD3635" s="1"/>
      <c r="ORE3635" s="1"/>
      <c r="ORF3635" s="1"/>
      <c r="ORG3635" s="1"/>
      <c r="ORH3635" s="1"/>
      <c r="ORI3635" s="1"/>
      <c r="ORJ3635" s="1"/>
      <c r="ORK3635" s="1"/>
      <c r="ORL3635" s="1"/>
      <c r="ORM3635" s="1"/>
      <c r="ORN3635" s="1"/>
      <c r="ORO3635" s="1"/>
      <c r="ORP3635" s="1"/>
      <c r="ORQ3635" s="1"/>
      <c r="ORR3635" s="1"/>
      <c r="ORS3635" s="1"/>
      <c r="ORT3635" s="1"/>
      <c r="ORU3635" s="1"/>
      <c r="ORV3635" s="1"/>
      <c r="ORW3635" s="1"/>
      <c r="ORX3635" s="1"/>
      <c r="ORY3635" s="1"/>
      <c r="ORZ3635" s="1"/>
      <c r="OSA3635" s="1"/>
      <c r="OSB3635" s="1"/>
      <c r="OSC3635" s="1"/>
      <c r="OSD3635" s="1"/>
      <c r="OSE3635" s="1"/>
      <c r="OSF3635" s="1"/>
      <c r="OSG3635" s="1"/>
      <c r="OSH3635" s="1"/>
      <c r="OSI3635" s="1"/>
      <c r="OSJ3635" s="1"/>
      <c r="OSK3635" s="1"/>
      <c r="OSL3635" s="1"/>
      <c r="OSM3635" s="1"/>
      <c r="OSN3635" s="1"/>
      <c r="OSO3635" s="1"/>
      <c r="OSP3635" s="1"/>
      <c r="OSQ3635" s="1"/>
      <c r="OSR3635" s="1"/>
      <c r="OSS3635" s="1"/>
      <c r="OST3635" s="1"/>
      <c r="OSU3635" s="1"/>
      <c r="OSV3635" s="1"/>
      <c r="OSW3635" s="1"/>
      <c r="OSX3635" s="1"/>
      <c r="OSY3635" s="1"/>
      <c r="OSZ3635" s="1"/>
      <c r="OTA3635" s="1"/>
      <c r="OTB3635" s="1"/>
      <c r="OTC3635" s="1"/>
      <c r="OTD3635" s="1"/>
      <c r="OTE3635" s="1"/>
      <c r="OTF3635" s="1"/>
      <c r="OTG3635" s="1"/>
      <c r="OTH3635" s="1"/>
      <c r="OTI3635" s="1"/>
      <c r="OTJ3635" s="1"/>
      <c r="OTK3635" s="1"/>
      <c r="OTL3635" s="1"/>
      <c r="OTM3635" s="1"/>
      <c r="OTN3635" s="1"/>
      <c r="OTO3635" s="1"/>
      <c r="OTP3635" s="1"/>
      <c r="OTQ3635" s="1"/>
      <c r="OTR3635" s="1"/>
      <c r="OTS3635" s="1"/>
      <c r="OTT3635" s="1"/>
      <c r="OTU3635" s="1"/>
      <c r="OTV3635" s="1"/>
      <c r="OTW3635" s="1"/>
      <c r="OTX3635" s="1"/>
      <c r="OTY3635" s="1"/>
      <c r="OTZ3635" s="1"/>
      <c r="OUA3635" s="1"/>
      <c r="OUB3635" s="1"/>
      <c r="OUC3635" s="1"/>
      <c r="OUD3635" s="1"/>
      <c r="OUE3635" s="1"/>
      <c r="OUF3635" s="1"/>
      <c r="OUG3635" s="1"/>
      <c r="OUH3635" s="1"/>
      <c r="OUI3635" s="1"/>
      <c r="OUJ3635" s="1"/>
      <c r="OUK3635" s="1"/>
      <c r="OUL3635" s="1"/>
      <c r="OUM3635" s="1"/>
      <c r="OUN3635" s="1"/>
      <c r="OUO3635" s="1"/>
      <c r="OUP3635" s="1"/>
      <c r="OUQ3635" s="1"/>
      <c r="OUR3635" s="1"/>
      <c r="OUS3635" s="1"/>
      <c r="OUT3635" s="1"/>
      <c r="OUU3635" s="1"/>
      <c r="OUV3635" s="1"/>
      <c r="OUW3635" s="1"/>
      <c r="OUX3635" s="1"/>
      <c r="OUY3635" s="1"/>
      <c r="OUZ3635" s="1"/>
      <c r="OVA3635" s="1"/>
      <c r="OVB3635" s="1"/>
      <c r="OVC3635" s="1"/>
      <c r="OVD3635" s="1"/>
      <c r="OVE3635" s="1"/>
      <c r="OVF3635" s="1"/>
      <c r="OVG3635" s="1"/>
      <c r="OVH3635" s="1"/>
      <c r="OVI3635" s="1"/>
      <c r="OVJ3635" s="1"/>
      <c r="OVK3635" s="1"/>
      <c r="OVL3635" s="1"/>
      <c r="OVM3635" s="1"/>
      <c r="OVN3635" s="1"/>
      <c r="OVO3635" s="1"/>
      <c r="OVP3635" s="1"/>
      <c r="OVQ3635" s="1"/>
      <c r="OVR3635" s="1"/>
      <c r="OVS3635" s="1"/>
      <c r="OVT3635" s="1"/>
      <c r="OVU3635" s="1"/>
      <c r="OVV3635" s="1"/>
      <c r="OVW3635" s="1"/>
      <c r="OVX3635" s="1"/>
      <c r="OVY3635" s="1"/>
      <c r="OVZ3635" s="1"/>
      <c r="OWA3635" s="1"/>
      <c r="OWB3635" s="1"/>
      <c r="OWC3635" s="1"/>
      <c r="OWD3635" s="1"/>
      <c r="OWE3635" s="1"/>
      <c r="OWF3635" s="1"/>
      <c r="OWG3635" s="1"/>
      <c r="OWH3635" s="1"/>
      <c r="OWI3635" s="1"/>
      <c r="OWJ3635" s="1"/>
      <c r="OWK3635" s="1"/>
      <c r="OWL3635" s="1"/>
      <c r="OWM3635" s="1"/>
      <c r="OWN3635" s="1"/>
      <c r="OWO3635" s="1"/>
      <c r="OWP3635" s="1"/>
      <c r="OWQ3635" s="1"/>
      <c r="OWR3635" s="1"/>
      <c r="OWS3635" s="1"/>
      <c r="OWT3635" s="1"/>
      <c r="OWU3635" s="1"/>
      <c r="OWV3635" s="1"/>
      <c r="OWW3635" s="1"/>
      <c r="OWX3635" s="1"/>
      <c r="OWY3635" s="1"/>
      <c r="OWZ3635" s="1"/>
      <c r="OXA3635" s="1"/>
      <c r="OXB3635" s="1"/>
      <c r="OXC3635" s="1"/>
      <c r="OXD3635" s="1"/>
      <c r="OXE3635" s="1"/>
      <c r="OXF3635" s="1"/>
      <c r="OXG3635" s="1"/>
      <c r="OXH3635" s="1"/>
      <c r="OXI3635" s="1"/>
      <c r="OXJ3635" s="1"/>
      <c r="OXK3635" s="1"/>
      <c r="OXL3635" s="1"/>
      <c r="OXM3635" s="1"/>
      <c r="OXN3635" s="1"/>
      <c r="OXO3635" s="1"/>
      <c r="OXP3635" s="1"/>
      <c r="OXQ3635" s="1"/>
      <c r="OXR3635" s="1"/>
      <c r="OXS3635" s="1"/>
      <c r="OXT3635" s="1"/>
      <c r="OXU3635" s="1"/>
      <c r="OXV3635" s="1"/>
      <c r="OXW3635" s="1"/>
      <c r="OXX3635" s="1"/>
      <c r="OXY3635" s="1"/>
      <c r="OXZ3635" s="1"/>
      <c r="OYA3635" s="1"/>
      <c r="OYB3635" s="1"/>
      <c r="OYC3635" s="1"/>
      <c r="OYD3635" s="1"/>
      <c r="OYE3635" s="1"/>
      <c r="OYF3635" s="1"/>
      <c r="OYG3635" s="1"/>
      <c r="OYH3635" s="1"/>
      <c r="OYI3635" s="1"/>
      <c r="OYJ3635" s="1"/>
      <c r="OYK3635" s="1"/>
      <c r="OYL3635" s="1"/>
      <c r="OYM3635" s="1"/>
      <c r="OYN3635" s="1"/>
      <c r="OYO3635" s="1"/>
      <c r="OYP3635" s="1"/>
      <c r="OYQ3635" s="1"/>
      <c r="OYR3635" s="1"/>
      <c r="OYS3635" s="1"/>
      <c r="OYT3635" s="1"/>
      <c r="OYU3635" s="1"/>
      <c r="OYV3635" s="1"/>
      <c r="OYW3635" s="1"/>
      <c r="OYX3635" s="1"/>
      <c r="OYY3635" s="1"/>
      <c r="OYZ3635" s="1"/>
      <c r="OZA3635" s="1"/>
      <c r="OZB3635" s="1"/>
      <c r="OZC3635" s="1"/>
      <c r="OZD3635" s="1"/>
      <c r="OZE3635" s="1"/>
      <c r="OZF3635" s="1"/>
      <c r="OZG3635" s="1"/>
      <c r="OZH3635" s="1"/>
      <c r="OZI3635" s="1"/>
      <c r="OZJ3635" s="1"/>
      <c r="OZK3635" s="1"/>
      <c r="OZL3635" s="1"/>
      <c r="OZM3635" s="1"/>
      <c r="OZN3635" s="1"/>
      <c r="OZO3635" s="1"/>
      <c r="OZP3635" s="1"/>
      <c r="OZQ3635" s="1"/>
      <c r="OZR3635" s="1"/>
      <c r="OZS3635" s="1"/>
      <c r="OZT3635" s="1"/>
      <c r="OZU3635" s="1"/>
      <c r="OZV3635" s="1"/>
      <c r="OZW3635" s="1"/>
      <c r="OZX3635" s="1"/>
      <c r="OZY3635" s="1"/>
      <c r="OZZ3635" s="1"/>
      <c r="PAA3635" s="1"/>
      <c r="PAB3635" s="1"/>
      <c r="PAC3635" s="1"/>
      <c r="PAD3635" s="1"/>
      <c r="PAE3635" s="1"/>
      <c r="PAF3635" s="1"/>
      <c r="PAG3635" s="1"/>
      <c r="PAH3635" s="1"/>
      <c r="PAI3635" s="1"/>
      <c r="PAJ3635" s="1"/>
      <c r="PAK3635" s="1"/>
      <c r="PAL3635" s="1"/>
      <c r="PAM3635" s="1"/>
      <c r="PAN3635" s="1"/>
      <c r="PAO3635" s="1"/>
      <c r="PAP3635" s="1"/>
      <c r="PAQ3635" s="1"/>
      <c r="PAR3635" s="1"/>
      <c r="PAS3635" s="1"/>
      <c r="PAT3635" s="1"/>
      <c r="PAU3635" s="1"/>
      <c r="PAV3635" s="1"/>
      <c r="PAW3635" s="1"/>
      <c r="PAX3635" s="1"/>
      <c r="PAY3635" s="1"/>
      <c r="PAZ3635" s="1"/>
      <c r="PBA3635" s="1"/>
      <c r="PBB3635" s="1"/>
      <c r="PBC3635" s="1"/>
      <c r="PBD3635" s="1"/>
      <c r="PBE3635" s="1"/>
      <c r="PBF3635" s="1"/>
      <c r="PBG3635" s="1"/>
      <c r="PBH3635" s="1"/>
      <c r="PBI3635" s="1"/>
      <c r="PBJ3635" s="1"/>
      <c r="PBK3635" s="1"/>
      <c r="PBL3635" s="1"/>
      <c r="PBM3635" s="1"/>
      <c r="PBN3635" s="1"/>
      <c r="PBO3635" s="1"/>
      <c r="PBP3635" s="1"/>
      <c r="PBQ3635" s="1"/>
      <c r="PBR3635" s="1"/>
      <c r="PBS3635" s="1"/>
      <c r="PBT3635" s="1"/>
      <c r="PBU3635" s="1"/>
      <c r="PBV3635" s="1"/>
      <c r="PBW3635" s="1"/>
      <c r="PBX3635" s="1"/>
      <c r="PBY3635" s="1"/>
      <c r="PBZ3635" s="1"/>
      <c r="PCA3635" s="1"/>
      <c r="PCB3635" s="1"/>
      <c r="PCC3635" s="1"/>
      <c r="PCD3635" s="1"/>
      <c r="PCE3635" s="1"/>
      <c r="PCF3635" s="1"/>
      <c r="PCG3635" s="1"/>
      <c r="PCH3635" s="1"/>
      <c r="PCI3635" s="1"/>
      <c r="PCJ3635" s="1"/>
      <c r="PCK3635" s="1"/>
      <c r="PCL3635" s="1"/>
      <c r="PCM3635" s="1"/>
      <c r="PCN3635" s="1"/>
      <c r="PCO3635" s="1"/>
      <c r="PCP3635" s="1"/>
      <c r="PCQ3635" s="1"/>
      <c r="PCR3635" s="1"/>
      <c r="PCS3635" s="1"/>
      <c r="PCT3635" s="1"/>
      <c r="PCU3635" s="1"/>
      <c r="PCV3635" s="1"/>
      <c r="PCW3635" s="1"/>
      <c r="PCX3635" s="1"/>
      <c r="PCY3635" s="1"/>
      <c r="PCZ3635" s="1"/>
      <c r="PDA3635" s="1"/>
      <c r="PDB3635" s="1"/>
      <c r="PDC3635" s="1"/>
      <c r="PDD3635" s="1"/>
      <c r="PDE3635" s="1"/>
      <c r="PDF3635" s="1"/>
      <c r="PDG3635" s="1"/>
      <c r="PDH3635" s="1"/>
      <c r="PDI3635" s="1"/>
      <c r="PDJ3635" s="1"/>
      <c r="PDK3635" s="1"/>
      <c r="PDL3635" s="1"/>
      <c r="PDM3635" s="1"/>
      <c r="PDN3635" s="1"/>
      <c r="PDO3635" s="1"/>
      <c r="PDP3635" s="1"/>
      <c r="PDQ3635" s="1"/>
      <c r="PDR3635" s="1"/>
      <c r="PDS3635" s="1"/>
      <c r="PDT3635" s="1"/>
      <c r="PDU3635" s="1"/>
      <c r="PDV3635" s="1"/>
      <c r="PDW3635" s="1"/>
      <c r="PDX3635" s="1"/>
      <c r="PDY3635" s="1"/>
      <c r="PDZ3635" s="1"/>
      <c r="PEA3635" s="1"/>
      <c r="PEB3635" s="1"/>
      <c r="PEC3635" s="1"/>
      <c r="PED3635" s="1"/>
      <c r="PEE3635" s="1"/>
      <c r="PEF3635" s="1"/>
      <c r="PEG3635" s="1"/>
      <c r="PEH3635" s="1"/>
      <c r="PEI3635" s="1"/>
      <c r="PEJ3635" s="1"/>
      <c r="PEK3635" s="1"/>
      <c r="PEL3635" s="1"/>
      <c r="PEM3635" s="1"/>
      <c r="PEN3635" s="1"/>
      <c r="PEO3635" s="1"/>
      <c r="PEP3635" s="1"/>
      <c r="PEQ3635" s="1"/>
      <c r="PER3635" s="1"/>
      <c r="PES3635" s="1"/>
      <c r="PET3635" s="1"/>
      <c r="PEU3635" s="1"/>
      <c r="PEV3635" s="1"/>
      <c r="PEW3635" s="1"/>
      <c r="PEX3635" s="1"/>
      <c r="PEY3635" s="1"/>
      <c r="PEZ3635" s="1"/>
      <c r="PFA3635" s="1"/>
      <c r="PFB3635" s="1"/>
      <c r="PFC3635" s="1"/>
      <c r="PFD3635" s="1"/>
      <c r="PFE3635" s="1"/>
      <c r="PFF3635" s="1"/>
      <c r="PFG3635" s="1"/>
      <c r="PFH3635" s="1"/>
      <c r="PFI3635" s="1"/>
      <c r="PFJ3635" s="1"/>
      <c r="PFK3635" s="1"/>
      <c r="PFL3635" s="1"/>
      <c r="PFM3635" s="1"/>
      <c r="PFN3635" s="1"/>
      <c r="PFO3635" s="1"/>
      <c r="PFP3635" s="1"/>
      <c r="PFQ3635" s="1"/>
      <c r="PFR3635" s="1"/>
      <c r="PFS3635" s="1"/>
      <c r="PFT3635" s="1"/>
      <c r="PFU3635" s="1"/>
      <c r="PFV3635" s="1"/>
      <c r="PFW3635" s="1"/>
      <c r="PFX3635" s="1"/>
      <c r="PFY3635" s="1"/>
      <c r="PFZ3635" s="1"/>
      <c r="PGA3635" s="1"/>
      <c r="PGB3635" s="1"/>
      <c r="PGC3635" s="1"/>
      <c r="PGD3635" s="1"/>
      <c r="PGE3635" s="1"/>
      <c r="PGF3635" s="1"/>
      <c r="PGG3635" s="1"/>
      <c r="PGH3635" s="1"/>
      <c r="PGI3635" s="1"/>
      <c r="PGJ3635" s="1"/>
      <c r="PGK3635" s="1"/>
      <c r="PGL3635" s="1"/>
      <c r="PGM3635" s="1"/>
      <c r="PGN3635" s="1"/>
      <c r="PGO3635" s="1"/>
      <c r="PGP3635" s="1"/>
      <c r="PGQ3635" s="1"/>
      <c r="PGR3635" s="1"/>
      <c r="PGS3635" s="1"/>
      <c r="PGT3635" s="1"/>
      <c r="PGU3635" s="1"/>
      <c r="PGV3635" s="1"/>
      <c r="PGW3635" s="1"/>
      <c r="PGX3635" s="1"/>
      <c r="PGY3635" s="1"/>
      <c r="PGZ3635" s="1"/>
      <c r="PHA3635" s="1"/>
      <c r="PHB3635" s="1"/>
      <c r="PHC3635" s="1"/>
      <c r="PHD3635" s="1"/>
      <c r="PHE3635" s="1"/>
      <c r="PHF3635" s="1"/>
      <c r="PHG3635" s="1"/>
      <c r="PHH3635" s="1"/>
      <c r="PHI3635" s="1"/>
      <c r="PHJ3635" s="1"/>
      <c r="PHK3635" s="1"/>
      <c r="PHL3635" s="1"/>
      <c r="PHM3635" s="1"/>
      <c r="PHN3635" s="1"/>
      <c r="PHO3635" s="1"/>
      <c r="PHP3635" s="1"/>
      <c r="PHQ3635" s="1"/>
      <c r="PHR3635" s="1"/>
      <c r="PHS3635" s="1"/>
      <c r="PHT3635" s="1"/>
      <c r="PHU3635" s="1"/>
      <c r="PHV3635" s="1"/>
      <c r="PHW3635" s="1"/>
      <c r="PHX3635" s="1"/>
      <c r="PHY3635" s="1"/>
      <c r="PHZ3635" s="1"/>
      <c r="PIA3635" s="1"/>
      <c r="PIB3635" s="1"/>
      <c r="PIC3635" s="1"/>
      <c r="PID3635" s="1"/>
      <c r="PIE3635" s="1"/>
      <c r="PIF3635" s="1"/>
      <c r="PIG3635" s="1"/>
      <c r="PIH3635" s="1"/>
      <c r="PII3635" s="1"/>
      <c r="PIJ3635" s="1"/>
      <c r="PIK3635" s="1"/>
      <c r="PIL3635" s="1"/>
      <c r="PIM3635" s="1"/>
      <c r="PIN3635" s="1"/>
      <c r="PIO3635" s="1"/>
      <c r="PIP3635" s="1"/>
      <c r="PIQ3635" s="1"/>
      <c r="PIR3635" s="1"/>
      <c r="PIS3635" s="1"/>
      <c r="PIT3635" s="1"/>
      <c r="PIU3635" s="1"/>
      <c r="PIV3635" s="1"/>
      <c r="PIW3635" s="1"/>
      <c r="PIX3635" s="1"/>
      <c r="PIY3635" s="1"/>
      <c r="PIZ3635" s="1"/>
      <c r="PJA3635" s="1"/>
      <c r="PJB3635" s="1"/>
      <c r="PJC3635" s="1"/>
      <c r="PJD3635" s="1"/>
      <c r="PJE3635" s="1"/>
      <c r="PJF3635" s="1"/>
      <c r="PJG3635" s="1"/>
      <c r="PJH3635" s="1"/>
      <c r="PJI3635" s="1"/>
      <c r="PJJ3635" s="1"/>
      <c r="PJK3635" s="1"/>
      <c r="PJL3635" s="1"/>
      <c r="PJM3635" s="1"/>
      <c r="PJN3635" s="1"/>
      <c r="PJO3635" s="1"/>
      <c r="PJP3635" s="1"/>
      <c r="PJQ3635" s="1"/>
      <c r="PJR3635" s="1"/>
      <c r="PJS3635" s="1"/>
      <c r="PJT3635" s="1"/>
      <c r="PJU3635" s="1"/>
      <c r="PJV3635" s="1"/>
      <c r="PJW3635" s="1"/>
      <c r="PJX3635" s="1"/>
      <c r="PJY3635" s="1"/>
      <c r="PJZ3635" s="1"/>
      <c r="PKA3635" s="1"/>
      <c r="PKB3635" s="1"/>
      <c r="PKC3635" s="1"/>
      <c r="PKD3635" s="1"/>
      <c r="PKE3635" s="1"/>
      <c r="PKF3635" s="1"/>
      <c r="PKG3635" s="1"/>
      <c r="PKH3635" s="1"/>
      <c r="PKI3635" s="1"/>
      <c r="PKJ3635" s="1"/>
      <c r="PKK3635" s="1"/>
      <c r="PKL3635" s="1"/>
      <c r="PKM3635" s="1"/>
      <c r="PKN3635" s="1"/>
      <c r="PKO3635" s="1"/>
      <c r="PKP3635" s="1"/>
      <c r="PKQ3635" s="1"/>
      <c r="PKR3635" s="1"/>
      <c r="PKS3635" s="1"/>
      <c r="PKT3635" s="1"/>
      <c r="PKU3635" s="1"/>
      <c r="PKV3635" s="1"/>
      <c r="PKW3635" s="1"/>
      <c r="PKX3635" s="1"/>
      <c r="PKY3635" s="1"/>
      <c r="PKZ3635" s="1"/>
      <c r="PLA3635" s="1"/>
      <c r="PLB3635" s="1"/>
      <c r="PLC3635" s="1"/>
      <c r="PLD3635" s="1"/>
      <c r="PLE3635" s="1"/>
      <c r="PLF3635" s="1"/>
      <c r="PLG3635" s="1"/>
      <c r="PLH3635" s="1"/>
      <c r="PLI3635" s="1"/>
      <c r="PLJ3635" s="1"/>
      <c r="PLK3635" s="1"/>
      <c r="PLL3635" s="1"/>
      <c r="PLM3635" s="1"/>
      <c r="PLN3635" s="1"/>
      <c r="PLO3635" s="1"/>
      <c r="PLP3635" s="1"/>
      <c r="PLQ3635" s="1"/>
      <c r="PLR3635" s="1"/>
      <c r="PLS3635" s="1"/>
      <c r="PLT3635" s="1"/>
      <c r="PLU3635" s="1"/>
      <c r="PLV3635" s="1"/>
      <c r="PLW3635" s="1"/>
      <c r="PLX3635" s="1"/>
      <c r="PLY3635" s="1"/>
      <c r="PLZ3635" s="1"/>
      <c r="PMA3635" s="1"/>
      <c r="PMB3635" s="1"/>
      <c r="PMC3635" s="1"/>
      <c r="PMD3635" s="1"/>
      <c r="PME3635" s="1"/>
      <c r="PMF3635" s="1"/>
      <c r="PMG3635" s="1"/>
      <c r="PMH3635" s="1"/>
      <c r="PMI3635" s="1"/>
      <c r="PMJ3635" s="1"/>
      <c r="PMK3635" s="1"/>
      <c r="PML3635" s="1"/>
      <c r="PMM3635" s="1"/>
      <c r="PMN3635" s="1"/>
      <c r="PMO3635" s="1"/>
      <c r="PMP3635" s="1"/>
      <c r="PMQ3635" s="1"/>
      <c r="PMR3635" s="1"/>
      <c r="PMS3635" s="1"/>
      <c r="PMT3635" s="1"/>
      <c r="PMU3635" s="1"/>
      <c r="PMV3635" s="1"/>
      <c r="PMW3635" s="1"/>
      <c r="PMX3635" s="1"/>
      <c r="PMY3635" s="1"/>
      <c r="PMZ3635" s="1"/>
      <c r="PNA3635" s="1"/>
      <c r="PNB3635" s="1"/>
      <c r="PNC3635" s="1"/>
      <c r="PND3635" s="1"/>
      <c r="PNE3635" s="1"/>
      <c r="PNF3635" s="1"/>
      <c r="PNG3635" s="1"/>
      <c r="PNH3635" s="1"/>
      <c r="PNI3635" s="1"/>
      <c r="PNJ3635" s="1"/>
      <c r="PNK3635" s="1"/>
      <c r="PNL3635" s="1"/>
      <c r="PNM3635" s="1"/>
      <c r="PNN3635" s="1"/>
      <c r="PNO3635" s="1"/>
      <c r="PNP3635" s="1"/>
      <c r="PNQ3635" s="1"/>
      <c r="PNR3635" s="1"/>
      <c r="PNS3635" s="1"/>
      <c r="PNT3635" s="1"/>
      <c r="PNU3635" s="1"/>
      <c r="PNV3635" s="1"/>
      <c r="PNW3635" s="1"/>
      <c r="PNX3635" s="1"/>
      <c r="PNY3635" s="1"/>
      <c r="PNZ3635" s="1"/>
      <c r="POA3635" s="1"/>
      <c r="POB3635" s="1"/>
      <c r="POC3635" s="1"/>
      <c r="POD3635" s="1"/>
      <c r="POE3635" s="1"/>
      <c r="POF3635" s="1"/>
      <c r="POG3635" s="1"/>
      <c r="POH3635" s="1"/>
      <c r="POI3635" s="1"/>
      <c r="POJ3635" s="1"/>
      <c r="POK3635" s="1"/>
      <c r="POL3635" s="1"/>
      <c r="POM3635" s="1"/>
      <c r="PON3635" s="1"/>
      <c r="POO3635" s="1"/>
      <c r="POP3635" s="1"/>
      <c r="POQ3635" s="1"/>
      <c r="POR3635" s="1"/>
      <c r="POS3635" s="1"/>
      <c r="POT3635" s="1"/>
      <c r="POU3635" s="1"/>
      <c r="POV3635" s="1"/>
      <c r="POW3635" s="1"/>
      <c r="POX3635" s="1"/>
      <c r="POY3635" s="1"/>
      <c r="POZ3635" s="1"/>
      <c r="PPA3635" s="1"/>
      <c r="PPB3635" s="1"/>
      <c r="PPC3635" s="1"/>
      <c r="PPD3635" s="1"/>
      <c r="PPE3635" s="1"/>
      <c r="PPF3635" s="1"/>
      <c r="PPG3635" s="1"/>
      <c r="PPH3635" s="1"/>
      <c r="PPI3635" s="1"/>
      <c r="PPJ3635" s="1"/>
      <c r="PPK3635" s="1"/>
      <c r="PPL3635" s="1"/>
      <c r="PPM3635" s="1"/>
      <c r="PPN3635" s="1"/>
      <c r="PPO3635" s="1"/>
      <c r="PPP3635" s="1"/>
      <c r="PPQ3635" s="1"/>
      <c r="PPR3635" s="1"/>
      <c r="PPS3635" s="1"/>
      <c r="PPT3635" s="1"/>
      <c r="PPU3635" s="1"/>
      <c r="PPV3635" s="1"/>
      <c r="PPW3635" s="1"/>
      <c r="PPX3635" s="1"/>
      <c r="PPY3635" s="1"/>
      <c r="PPZ3635" s="1"/>
      <c r="PQA3635" s="1"/>
      <c r="PQB3635" s="1"/>
      <c r="PQC3635" s="1"/>
      <c r="PQD3635" s="1"/>
      <c r="PQE3635" s="1"/>
      <c r="PQF3635" s="1"/>
      <c r="PQG3635" s="1"/>
      <c r="PQH3635" s="1"/>
      <c r="PQI3635" s="1"/>
      <c r="PQJ3635" s="1"/>
      <c r="PQK3635" s="1"/>
      <c r="PQL3635" s="1"/>
      <c r="PQM3635" s="1"/>
      <c r="PQN3635" s="1"/>
      <c r="PQO3635" s="1"/>
      <c r="PQP3635" s="1"/>
      <c r="PQQ3635" s="1"/>
      <c r="PQR3635" s="1"/>
      <c r="PQS3635" s="1"/>
      <c r="PQT3635" s="1"/>
      <c r="PQU3635" s="1"/>
      <c r="PQV3635" s="1"/>
      <c r="PQW3635" s="1"/>
      <c r="PQX3635" s="1"/>
      <c r="PQY3635" s="1"/>
      <c r="PQZ3635" s="1"/>
      <c r="PRA3635" s="1"/>
      <c r="PRB3635" s="1"/>
      <c r="PRC3635" s="1"/>
      <c r="PRD3635" s="1"/>
      <c r="PRE3635" s="1"/>
      <c r="PRF3635" s="1"/>
      <c r="PRG3635" s="1"/>
      <c r="PRH3635" s="1"/>
      <c r="PRI3635" s="1"/>
      <c r="PRJ3635" s="1"/>
      <c r="PRK3635" s="1"/>
      <c r="PRL3635" s="1"/>
      <c r="PRM3635" s="1"/>
      <c r="PRN3635" s="1"/>
      <c r="PRO3635" s="1"/>
      <c r="PRP3635" s="1"/>
      <c r="PRQ3635" s="1"/>
      <c r="PRR3635" s="1"/>
      <c r="PRS3635" s="1"/>
      <c r="PRT3635" s="1"/>
      <c r="PRU3635" s="1"/>
      <c r="PRV3635" s="1"/>
      <c r="PRW3635" s="1"/>
      <c r="PRX3635" s="1"/>
      <c r="PRY3635" s="1"/>
      <c r="PRZ3635" s="1"/>
      <c r="PSA3635" s="1"/>
      <c r="PSB3635" s="1"/>
      <c r="PSC3635" s="1"/>
      <c r="PSD3635" s="1"/>
      <c r="PSE3635" s="1"/>
      <c r="PSF3635" s="1"/>
      <c r="PSG3635" s="1"/>
      <c r="PSH3635" s="1"/>
      <c r="PSI3635" s="1"/>
      <c r="PSJ3635" s="1"/>
      <c r="PSK3635" s="1"/>
      <c r="PSL3635" s="1"/>
      <c r="PSM3635" s="1"/>
      <c r="PSN3635" s="1"/>
      <c r="PSO3635" s="1"/>
      <c r="PSP3635" s="1"/>
      <c r="PSQ3635" s="1"/>
      <c r="PSR3635" s="1"/>
      <c r="PSS3635" s="1"/>
      <c r="PST3635" s="1"/>
      <c r="PSU3635" s="1"/>
      <c r="PSV3635" s="1"/>
      <c r="PSW3635" s="1"/>
      <c r="PSX3635" s="1"/>
      <c r="PSY3635" s="1"/>
      <c r="PSZ3635" s="1"/>
      <c r="PTA3635" s="1"/>
      <c r="PTB3635" s="1"/>
      <c r="PTC3635" s="1"/>
      <c r="PTD3635" s="1"/>
      <c r="PTE3635" s="1"/>
      <c r="PTF3635" s="1"/>
      <c r="PTG3635" s="1"/>
      <c r="PTH3635" s="1"/>
      <c r="PTI3635" s="1"/>
      <c r="PTJ3635" s="1"/>
      <c r="PTK3635" s="1"/>
      <c r="PTL3635" s="1"/>
      <c r="PTM3635" s="1"/>
      <c r="PTN3635" s="1"/>
      <c r="PTO3635" s="1"/>
      <c r="PTP3635" s="1"/>
      <c r="PTQ3635" s="1"/>
      <c r="PTR3635" s="1"/>
      <c r="PTS3635" s="1"/>
      <c r="PTT3635" s="1"/>
      <c r="PTU3635" s="1"/>
      <c r="PTV3635" s="1"/>
      <c r="PTW3635" s="1"/>
      <c r="PTX3635" s="1"/>
      <c r="PTY3635" s="1"/>
      <c r="PTZ3635" s="1"/>
      <c r="PUA3635" s="1"/>
      <c r="PUB3635" s="1"/>
      <c r="PUC3635" s="1"/>
      <c r="PUD3635" s="1"/>
      <c r="PUE3635" s="1"/>
      <c r="PUF3635" s="1"/>
      <c r="PUG3635" s="1"/>
      <c r="PUH3635" s="1"/>
      <c r="PUI3635" s="1"/>
      <c r="PUJ3635" s="1"/>
      <c r="PUK3635" s="1"/>
      <c r="PUL3635" s="1"/>
      <c r="PUM3635" s="1"/>
      <c r="PUN3635" s="1"/>
      <c r="PUO3635" s="1"/>
      <c r="PUP3635" s="1"/>
      <c r="PUQ3635" s="1"/>
      <c r="PUR3635" s="1"/>
      <c r="PUS3635" s="1"/>
      <c r="PUT3635" s="1"/>
      <c r="PUU3635" s="1"/>
      <c r="PUV3635" s="1"/>
      <c r="PUW3635" s="1"/>
      <c r="PUX3635" s="1"/>
      <c r="PUY3635" s="1"/>
      <c r="PUZ3635" s="1"/>
      <c r="PVA3635" s="1"/>
      <c r="PVB3635" s="1"/>
      <c r="PVC3635" s="1"/>
      <c r="PVD3635" s="1"/>
      <c r="PVE3635" s="1"/>
      <c r="PVF3635" s="1"/>
      <c r="PVG3635" s="1"/>
      <c r="PVH3635" s="1"/>
      <c r="PVI3635" s="1"/>
      <c r="PVJ3635" s="1"/>
      <c r="PVK3635" s="1"/>
      <c r="PVL3635" s="1"/>
      <c r="PVM3635" s="1"/>
      <c r="PVN3635" s="1"/>
      <c r="PVO3635" s="1"/>
      <c r="PVP3635" s="1"/>
      <c r="PVQ3635" s="1"/>
      <c r="PVR3635" s="1"/>
      <c r="PVS3635" s="1"/>
      <c r="PVT3635" s="1"/>
      <c r="PVU3635" s="1"/>
      <c r="PVV3635" s="1"/>
      <c r="PVW3635" s="1"/>
      <c r="PVX3635" s="1"/>
      <c r="PVY3635" s="1"/>
      <c r="PVZ3635" s="1"/>
      <c r="PWA3635" s="1"/>
      <c r="PWB3635" s="1"/>
      <c r="PWC3635" s="1"/>
      <c r="PWD3635" s="1"/>
      <c r="PWE3635" s="1"/>
      <c r="PWF3635" s="1"/>
      <c r="PWG3635" s="1"/>
      <c r="PWH3635" s="1"/>
      <c r="PWI3635" s="1"/>
      <c r="PWJ3635" s="1"/>
      <c r="PWK3635" s="1"/>
      <c r="PWL3635" s="1"/>
      <c r="PWM3635" s="1"/>
      <c r="PWN3635" s="1"/>
      <c r="PWO3635" s="1"/>
      <c r="PWP3635" s="1"/>
      <c r="PWQ3635" s="1"/>
      <c r="PWR3635" s="1"/>
      <c r="PWS3635" s="1"/>
      <c r="PWT3635" s="1"/>
      <c r="PWU3635" s="1"/>
      <c r="PWV3635" s="1"/>
      <c r="PWW3635" s="1"/>
      <c r="PWX3635" s="1"/>
      <c r="PWY3635" s="1"/>
      <c r="PWZ3635" s="1"/>
      <c r="PXA3635" s="1"/>
      <c r="PXB3635" s="1"/>
      <c r="PXC3635" s="1"/>
      <c r="PXD3635" s="1"/>
      <c r="PXE3635" s="1"/>
      <c r="PXF3635" s="1"/>
      <c r="PXG3635" s="1"/>
      <c r="PXH3635" s="1"/>
      <c r="PXI3635" s="1"/>
      <c r="PXJ3635" s="1"/>
      <c r="PXK3635" s="1"/>
      <c r="PXL3635" s="1"/>
      <c r="PXM3635" s="1"/>
      <c r="PXN3635" s="1"/>
      <c r="PXO3635" s="1"/>
      <c r="PXP3635" s="1"/>
      <c r="PXQ3635" s="1"/>
      <c r="PXR3635" s="1"/>
      <c r="PXS3635" s="1"/>
      <c r="PXT3635" s="1"/>
      <c r="PXU3635" s="1"/>
      <c r="PXV3635" s="1"/>
      <c r="PXW3635" s="1"/>
      <c r="PXX3635" s="1"/>
      <c r="PXY3635" s="1"/>
      <c r="PXZ3635" s="1"/>
      <c r="PYA3635" s="1"/>
      <c r="PYB3635" s="1"/>
      <c r="PYC3635" s="1"/>
      <c r="PYD3635" s="1"/>
      <c r="PYE3635" s="1"/>
      <c r="PYF3635" s="1"/>
      <c r="PYG3635" s="1"/>
      <c r="PYH3635" s="1"/>
      <c r="PYI3635" s="1"/>
      <c r="PYJ3635" s="1"/>
      <c r="PYK3635" s="1"/>
      <c r="PYL3635" s="1"/>
      <c r="PYM3635" s="1"/>
      <c r="PYN3635" s="1"/>
      <c r="PYO3635" s="1"/>
      <c r="PYP3635" s="1"/>
      <c r="PYQ3635" s="1"/>
      <c r="PYR3635" s="1"/>
      <c r="PYS3635" s="1"/>
      <c r="PYT3635" s="1"/>
      <c r="PYU3635" s="1"/>
      <c r="PYV3635" s="1"/>
      <c r="PYW3635" s="1"/>
      <c r="PYX3635" s="1"/>
      <c r="PYY3635" s="1"/>
      <c r="PYZ3635" s="1"/>
      <c r="PZA3635" s="1"/>
      <c r="PZB3635" s="1"/>
      <c r="PZC3635" s="1"/>
      <c r="PZD3635" s="1"/>
      <c r="PZE3635" s="1"/>
      <c r="PZF3635" s="1"/>
      <c r="PZG3635" s="1"/>
      <c r="PZH3635" s="1"/>
      <c r="PZI3635" s="1"/>
      <c r="PZJ3635" s="1"/>
      <c r="PZK3635" s="1"/>
      <c r="PZL3635" s="1"/>
      <c r="PZM3635" s="1"/>
      <c r="PZN3635" s="1"/>
      <c r="PZO3635" s="1"/>
      <c r="PZP3635" s="1"/>
      <c r="PZQ3635" s="1"/>
      <c r="PZR3635" s="1"/>
      <c r="PZS3635" s="1"/>
      <c r="PZT3635" s="1"/>
      <c r="PZU3635" s="1"/>
      <c r="PZV3635" s="1"/>
      <c r="PZW3635" s="1"/>
      <c r="PZX3635" s="1"/>
      <c r="PZY3635" s="1"/>
      <c r="PZZ3635" s="1"/>
      <c r="QAA3635" s="1"/>
      <c r="QAB3635" s="1"/>
      <c r="QAC3635" s="1"/>
      <c r="QAD3635" s="1"/>
      <c r="QAE3635" s="1"/>
      <c r="QAF3635" s="1"/>
      <c r="QAG3635" s="1"/>
      <c r="QAH3635" s="1"/>
      <c r="QAI3635" s="1"/>
      <c r="QAJ3635" s="1"/>
      <c r="QAK3635" s="1"/>
      <c r="QAL3635" s="1"/>
      <c r="QAM3635" s="1"/>
      <c r="QAN3635" s="1"/>
      <c r="QAO3635" s="1"/>
      <c r="QAP3635" s="1"/>
      <c r="QAQ3635" s="1"/>
      <c r="QAR3635" s="1"/>
      <c r="QAS3635" s="1"/>
      <c r="QAT3635" s="1"/>
      <c r="QAU3635" s="1"/>
      <c r="QAV3635" s="1"/>
      <c r="QAW3635" s="1"/>
      <c r="QAX3635" s="1"/>
      <c r="QAY3635" s="1"/>
      <c r="QAZ3635" s="1"/>
      <c r="QBA3635" s="1"/>
      <c r="QBB3635" s="1"/>
      <c r="QBC3635" s="1"/>
      <c r="QBD3635" s="1"/>
      <c r="QBE3635" s="1"/>
      <c r="QBF3635" s="1"/>
      <c r="QBG3635" s="1"/>
      <c r="QBH3635" s="1"/>
      <c r="QBI3635" s="1"/>
      <c r="QBJ3635" s="1"/>
      <c r="QBK3635" s="1"/>
      <c r="QBL3635" s="1"/>
      <c r="QBM3635" s="1"/>
      <c r="QBN3635" s="1"/>
      <c r="QBO3635" s="1"/>
      <c r="QBP3635" s="1"/>
      <c r="QBQ3635" s="1"/>
      <c r="QBR3635" s="1"/>
      <c r="QBS3635" s="1"/>
      <c r="QBT3635" s="1"/>
      <c r="QBU3635" s="1"/>
      <c r="QBV3635" s="1"/>
      <c r="QBW3635" s="1"/>
      <c r="QBX3635" s="1"/>
      <c r="QBY3635" s="1"/>
      <c r="QBZ3635" s="1"/>
      <c r="QCA3635" s="1"/>
      <c r="QCB3635" s="1"/>
      <c r="QCC3635" s="1"/>
      <c r="QCD3635" s="1"/>
      <c r="QCE3635" s="1"/>
      <c r="QCF3635" s="1"/>
      <c r="QCG3635" s="1"/>
      <c r="QCH3635" s="1"/>
      <c r="QCI3635" s="1"/>
      <c r="QCJ3635" s="1"/>
      <c r="QCK3635" s="1"/>
      <c r="QCL3635" s="1"/>
      <c r="QCM3635" s="1"/>
      <c r="QCN3635" s="1"/>
      <c r="QCO3635" s="1"/>
      <c r="QCP3635" s="1"/>
      <c r="QCQ3635" s="1"/>
      <c r="QCR3635" s="1"/>
      <c r="QCS3635" s="1"/>
      <c r="QCT3635" s="1"/>
      <c r="QCU3635" s="1"/>
      <c r="QCV3635" s="1"/>
      <c r="QCW3635" s="1"/>
      <c r="QCX3635" s="1"/>
      <c r="QCY3635" s="1"/>
      <c r="QCZ3635" s="1"/>
      <c r="QDA3635" s="1"/>
      <c r="QDB3635" s="1"/>
      <c r="QDC3635" s="1"/>
      <c r="QDD3635" s="1"/>
      <c r="QDE3635" s="1"/>
      <c r="QDF3635" s="1"/>
      <c r="QDG3635" s="1"/>
      <c r="QDH3635" s="1"/>
      <c r="QDI3635" s="1"/>
      <c r="QDJ3635" s="1"/>
      <c r="QDK3635" s="1"/>
      <c r="QDL3635" s="1"/>
      <c r="QDM3635" s="1"/>
      <c r="QDN3635" s="1"/>
      <c r="QDO3635" s="1"/>
      <c r="QDP3635" s="1"/>
      <c r="QDQ3635" s="1"/>
      <c r="QDR3635" s="1"/>
      <c r="QDS3635" s="1"/>
      <c r="QDT3635" s="1"/>
      <c r="QDU3635" s="1"/>
      <c r="QDV3635" s="1"/>
      <c r="QDW3635" s="1"/>
      <c r="QDX3635" s="1"/>
      <c r="QDY3635" s="1"/>
      <c r="QDZ3635" s="1"/>
      <c r="QEA3635" s="1"/>
      <c r="QEB3635" s="1"/>
      <c r="QEC3635" s="1"/>
      <c r="QED3635" s="1"/>
      <c r="QEE3635" s="1"/>
      <c r="QEF3635" s="1"/>
      <c r="QEG3635" s="1"/>
      <c r="QEH3635" s="1"/>
      <c r="QEI3635" s="1"/>
      <c r="QEJ3635" s="1"/>
      <c r="QEK3635" s="1"/>
      <c r="QEL3635" s="1"/>
      <c r="QEM3635" s="1"/>
      <c r="QEN3635" s="1"/>
      <c r="QEO3635" s="1"/>
      <c r="QEP3635" s="1"/>
      <c r="QEQ3635" s="1"/>
      <c r="QER3635" s="1"/>
      <c r="QES3635" s="1"/>
      <c r="QET3635" s="1"/>
      <c r="QEU3635" s="1"/>
      <c r="QEV3635" s="1"/>
      <c r="QEW3635" s="1"/>
      <c r="QEX3635" s="1"/>
      <c r="QEY3635" s="1"/>
      <c r="QEZ3635" s="1"/>
      <c r="QFA3635" s="1"/>
      <c r="QFB3635" s="1"/>
      <c r="QFC3635" s="1"/>
      <c r="QFD3635" s="1"/>
      <c r="QFE3635" s="1"/>
      <c r="QFF3635" s="1"/>
      <c r="QFG3635" s="1"/>
      <c r="QFH3635" s="1"/>
      <c r="QFI3635" s="1"/>
      <c r="QFJ3635" s="1"/>
      <c r="QFK3635" s="1"/>
      <c r="QFL3635" s="1"/>
      <c r="QFM3635" s="1"/>
      <c r="QFN3635" s="1"/>
      <c r="QFO3635" s="1"/>
      <c r="QFP3635" s="1"/>
      <c r="QFQ3635" s="1"/>
      <c r="QFR3635" s="1"/>
      <c r="QFS3635" s="1"/>
      <c r="QFT3635" s="1"/>
      <c r="QFU3635" s="1"/>
      <c r="QFV3635" s="1"/>
      <c r="QFW3635" s="1"/>
      <c r="QFX3635" s="1"/>
      <c r="QFY3635" s="1"/>
      <c r="QFZ3635" s="1"/>
      <c r="QGA3635" s="1"/>
      <c r="QGB3635" s="1"/>
      <c r="QGC3635" s="1"/>
      <c r="QGD3635" s="1"/>
      <c r="QGE3635" s="1"/>
      <c r="QGF3635" s="1"/>
      <c r="QGG3635" s="1"/>
      <c r="QGH3635" s="1"/>
      <c r="QGI3635" s="1"/>
      <c r="QGJ3635" s="1"/>
      <c r="QGK3635" s="1"/>
      <c r="QGL3635" s="1"/>
      <c r="QGM3635" s="1"/>
      <c r="QGN3635" s="1"/>
      <c r="QGO3635" s="1"/>
      <c r="QGP3635" s="1"/>
      <c r="QGQ3635" s="1"/>
      <c r="QGR3635" s="1"/>
      <c r="QGS3635" s="1"/>
      <c r="QGT3635" s="1"/>
      <c r="QGU3635" s="1"/>
      <c r="QGV3635" s="1"/>
      <c r="QGW3635" s="1"/>
      <c r="QGX3635" s="1"/>
      <c r="QGY3635" s="1"/>
      <c r="QGZ3635" s="1"/>
      <c r="QHA3635" s="1"/>
      <c r="QHB3635" s="1"/>
      <c r="QHC3635" s="1"/>
      <c r="QHD3635" s="1"/>
      <c r="QHE3635" s="1"/>
      <c r="QHF3635" s="1"/>
      <c r="QHG3635" s="1"/>
      <c r="QHH3635" s="1"/>
      <c r="QHI3635" s="1"/>
      <c r="QHJ3635" s="1"/>
      <c r="QHK3635" s="1"/>
      <c r="QHL3635" s="1"/>
      <c r="QHM3635" s="1"/>
      <c r="QHN3635" s="1"/>
      <c r="QHO3635" s="1"/>
      <c r="QHP3635" s="1"/>
      <c r="QHQ3635" s="1"/>
      <c r="QHR3635" s="1"/>
      <c r="QHS3635" s="1"/>
      <c r="QHT3635" s="1"/>
      <c r="QHU3635" s="1"/>
      <c r="QHV3635" s="1"/>
      <c r="QHW3635" s="1"/>
      <c r="QHX3635" s="1"/>
      <c r="QHY3635" s="1"/>
      <c r="QHZ3635" s="1"/>
      <c r="QIA3635" s="1"/>
      <c r="QIB3635" s="1"/>
      <c r="QIC3635" s="1"/>
      <c r="QID3635" s="1"/>
      <c r="QIE3635" s="1"/>
      <c r="QIF3635" s="1"/>
      <c r="QIG3635" s="1"/>
      <c r="QIH3635" s="1"/>
      <c r="QII3635" s="1"/>
      <c r="QIJ3635" s="1"/>
      <c r="QIK3635" s="1"/>
      <c r="QIL3635" s="1"/>
      <c r="QIM3635" s="1"/>
      <c r="QIN3635" s="1"/>
      <c r="QIO3635" s="1"/>
      <c r="QIP3635" s="1"/>
      <c r="QIQ3635" s="1"/>
      <c r="QIR3635" s="1"/>
      <c r="QIS3635" s="1"/>
      <c r="QIT3635" s="1"/>
      <c r="QIU3635" s="1"/>
      <c r="QIV3635" s="1"/>
      <c r="QIW3635" s="1"/>
      <c r="QIX3635" s="1"/>
      <c r="QIY3635" s="1"/>
      <c r="QIZ3635" s="1"/>
      <c r="QJA3635" s="1"/>
      <c r="QJB3635" s="1"/>
      <c r="QJC3635" s="1"/>
      <c r="QJD3635" s="1"/>
      <c r="QJE3635" s="1"/>
      <c r="QJF3635" s="1"/>
      <c r="QJG3635" s="1"/>
      <c r="QJH3635" s="1"/>
      <c r="QJI3635" s="1"/>
      <c r="QJJ3635" s="1"/>
      <c r="QJK3635" s="1"/>
      <c r="QJL3635" s="1"/>
      <c r="QJM3635" s="1"/>
      <c r="QJN3635" s="1"/>
      <c r="QJO3635" s="1"/>
      <c r="QJP3635" s="1"/>
      <c r="QJQ3635" s="1"/>
      <c r="QJR3635" s="1"/>
      <c r="QJS3635" s="1"/>
      <c r="QJT3635" s="1"/>
      <c r="QJU3635" s="1"/>
      <c r="QJV3635" s="1"/>
      <c r="QJW3635" s="1"/>
      <c r="QJX3635" s="1"/>
      <c r="QJY3635" s="1"/>
      <c r="QJZ3635" s="1"/>
      <c r="QKA3635" s="1"/>
      <c r="QKB3635" s="1"/>
      <c r="QKC3635" s="1"/>
      <c r="QKD3635" s="1"/>
      <c r="QKE3635" s="1"/>
      <c r="QKF3635" s="1"/>
      <c r="QKG3635" s="1"/>
      <c r="QKH3635" s="1"/>
      <c r="QKI3635" s="1"/>
      <c r="QKJ3635" s="1"/>
      <c r="QKK3635" s="1"/>
      <c r="QKL3635" s="1"/>
      <c r="QKM3635" s="1"/>
      <c r="QKN3635" s="1"/>
      <c r="QKO3635" s="1"/>
      <c r="QKP3635" s="1"/>
      <c r="QKQ3635" s="1"/>
      <c r="QKR3635" s="1"/>
      <c r="QKS3635" s="1"/>
      <c r="QKT3635" s="1"/>
      <c r="QKU3635" s="1"/>
      <c r="QKV3635" s="1"/>
      <c r="QKW3635" s="1"/>
      <c r="QKX3635" s="1"/>
      <c r="QKY3635" s="1"/>
      <c r="QKZ3635" s="1"/>
      <c r="QLA3635" s="1"/>
      <c r="QLB3635" s="1"/>
      <c r="QLC3635" s="1"/>
      <c r="QLD3635" s="1"/>
      <c r="QLE3635" s="1"/>
      <c r="QLF3635" s="1"/>
      <c r="QLG3635" s="1"/>
      <c r="QLH3635" s="1"/>
      <c r="QLI3635" s="1"/>
      <c r="QLJ3635" s="1"/>
      <c r="QLK3635" s="1"/>
      <c r="QLL3635" s="1"/>
      <c r="QLM3635" s="1"/>
      <c r="QLN3635" s="1"/>
      <c r="QLO3635" s="1"/>
      <c r="QLP3635" s="1"/>
      <c r="QLQ3635" s="1"/>
      <c r="QLR3635" s="1"/>
      <c r="QLS3635" s="1"/>
      <c r="QLT3635" s="1"/>
      <c r="QLU3635" s="1"/>
      <c r="QLV3635" s="1"/>
      <c r="QLW3635" s="1"/>
      <c r="QLX3635" s="1"/>
      <c r="QLY3635" s="1"/>
      <c r="QLZ3635" s="1"/>
      <c r="QMA3635" s="1"/>
      <c r="QMB3635" s="1"/>
      <c r="QMC3635" s="1"/>
      <c r="QMD3635" s="1"/>
      <c r="QME3635" s="1"/>
      <c r="QMF3635" s="1"/>
      <c r="QMG3635" s="1"/>
      <c r="QMH3635" s="1"/>
      <c r="QMI3635" s="1"/>
      <c r="QMJ3635" s="1"/>
      <c r="QMK3635" s="1"/>
      <c r="QML3635" s="1"/>
      <c r="QMM3635" s="1"/>
      <c r="QMN3635" s="1"/>
      <c r="QMO3635" s="1"/>
      <c r="QMP3635" s="1"/>
      <c r="QMQ3635" s="1"/>
      <c r="QMR3635" s="1"/>
      <c r="QMS3635" s="1"/>
      <c r="QMT3635" s="1"/>
      <c r="QMU3635" s="1"/>
      <c r="QMV3635" s="1"/>
      <c r="QMW3635" s="1"/>
      <c r="QMX3635" s="1"/>
      <c r="QMY3635" s="1"/>
      <c r="QMZ3635" s="1"/>
      <c r="QNA3635" s="1"/>
      <c r="QNB3635" s="1"/>
      <c r="QNC3635" s="1"/>
      <c r="QND3635" s="1"/>
      <c r="QNE3635" s="1"/>
      <c r="QNF3635" s="1"/>
      <c r="QNG3635" s="1"/>
      <c r="QNH3635" s="1"/>
      <c r="QNI3635" s="1"/>
      <c r="QNJ3635" s="1"/>
      <c r="QNK3635" s="1"/>
      <c r="QNL3635" s="1"/>
      <c r="QNM3635" s="1"/>
      <c r="QNN3635" s="1"/>
      <c r="QNO3635" s="1"/>
      <c r="QNP3635" s="1"/>
      <c r="QNQ3635" s="1"/>
      <c r="QNR3635" s="1"/>
      <c r="QNS3635" s="1"/>
      <c r="QNT3635" s="1"/>
      <c r="QNU3635" s="1"/>
      <c r="QNV3635" s="1"/>
      <c r="QNW3635" s="1"/>
      <c r="QNX3635" s="1"/>
      <c r="QNY3635" s="1"/>
      <c r="QNZ3635" s="1"/>
      <c r="QOA3635" s="1"/>
      <c r="QOB3635" s="1"/>
      <c r="QOC3635" s="1"/>
      <c r="QOD3635" s="1"/>
      <c r="QOE3635" s="1"/>
      <c r="QOF3635" s="1"/>
      <c r="QOG3635" s="1"/>
      <c r="QOH3635" s="1"/>
      <c r="QOI3635" s="1"/>
      <c r="QOJ3635" s="1"/>
      <c r="QOK3635" s="1"/>
      <c r="QOL3635" s="1"/>
      <c r="QOM3635" s="1"/>
      <c r="QON3635" s="1"/>
      <c r="QOO3635" s="1"/>
      <c r="QOP3635" s="1"/>
      <c r="QOQ3635" s="1"/>
      <c r="QOR3635" s="1"/>
      <c r="QOS3635" s="1"/>
      <c r="QOT3635" s="1"/>
      <c r="QOU3635" s="1"/>
      <c r="QOV3635" s="1"/>
      <c r="QOW3635" s="1"/>
      <c r="QOX3635" s="1"/>
      <c r="QOY3635" s="1"/>
      <c r="QOZ3635" s="1"/>
      <c r="QPA3635" s="1"/>
      <c r="QPB3635" s="1"/>
      <c r="QPC3635" s="1"/>
      <c r="QPD3635" s="1"/>
      <c r="QPE3635" s="1"/>
      <c r="QPF3635" s="1"/>
      <c r="QPG3635" s="1"/>
      <c r="QPH3635" s="1"/>
      <c r="QPI3635" s="1"/>
      <c r="QPJ3635" s="1"/>
      <c r="QPK3635" s="1"/>
      <c r="QPL3635" s="1"/>
      <c r="QPM3635" s="1"/>
      <c r="QPN3635" s="1"/>
      <c r="QPO3635" s="1"/>
      <c r="QPP3635" s="1"/>
      <c r="QPQ3635" s="1"/>
      <c r="QPR3635" s="1"/>
      <c r="QPS3635" s="1"/>
      <c r="QPT3635" s="1"/>
      <c r="QPU3635" s="1"/>
      <c r="QPV3635" s="1"/>
      <c r="QPW3635" s="1"/>
      <c r="QPX3635" s="1"/>
      <c r="QPY3635" s="1"/>
      <c r="QPZ3635" s="1"/>
      <c r="QQA3635" s="1"/>
      <c r="QQB3635" s="1"/>
      <c r="QQC3635" s="1"/>
      <c r="QQD3635" s="1"/>
      <c r="QQE3635" s="1"/>
      <c r="QQF3635" s="1"/>
      <c r="QQG3635" s="1"/>
      <c r="QQH3635" s="1"/>
      <c r="QQI3635" s="1"/>
      <c r="QQJ3635" s="1"/>
      <c r="QQK3635" s="1"/>
      <c r="QQL3635" s="1"/>
      <c r="QQM3635" s="1"/>
      <c r="QQN3635" s="1"/>
      <c r="QQO3635" s="1"/>
      <c r="QQP3635" s="1"/>
      <c r="QQQ3635" s="1"/>
      <c r="QQR3635" s="1"/>
      <c r="QQS3635" s="1"/>
      <c r="QQT3635" s="1"/>
      <c r="QQU3635" s="1"/>
      <c r="QQV3635" s="1"/>
      <c r="QQW3635" s="1"/>
      <c r="QQX3635" s="1"/>
      <c r="QQY3635" s="1"/>
      <c r="QQZ3635" s="1"/>
      <c r="QRA3635" s="1"/>
      <c r="QRB3635" s="1"/>
      <c r="QRC3635" s="1"/>
      <c r="QRD3635" s="1"/>
      <c r="QRE3635" s="1"/>
      <c r="QRF3635" s="1"/>
      <c r="QRG3635" s="1"/>
      <c r="QRH3635" s="1"/>
      <c r="QRI3635" s="1"/>
      <c r="QRJ3635" s="1"/>
      <c r="QRK3635" s="1"/>
      <c r="QRL3635" s="1"/>
      <c r="QRM3635" s="1"/>
      <c r="QRN3635" s="1"/>
      <c r="QRO3635" s="1"/>
      <c r="QRP3635" s="1"/>
      <c r="QRQ3635" s="1"/>
      <c r="QRR3635" s="1"/>
      <c r="QRS3635" s="1"/>
      <c r="QRT3635" s="1"/>
      <c r="QRU3635" s="1"/>
      <c r="QRV3635" s="1"/>
      <c r="QRW3635" s="1"/>
      <c r="QRX3635" s="1"/>
      <c r="QRY3635" s="1"/>
      <c r="QRZ3635" s="1"/>
      <c r="QSA3635" s="1"/>
      <c r="QSB3635" s="1"/>
      <c r="QSC3635" s="1"/>
      <c r="QSD3635" s="1"/>
      <c r="QSE3635" s="1"/>
      <c r="QSF3635" s="1"/>
      <c r="QSG3635" s="1"/>
      <c r="QSH3635" s="1"/>
      <c r="QSI3635" s="1"/>
      <c r="QSJ3635" s="1"/>
      <c r="QSK3635" s="1"/>
      <c r="QSL3635" s="1"/>
      <c r="QSM3635" s="1"/>
      <c r="QSN3635" s="1"/>
      <c r="QSO3635" s="1"/>
      <c r="QSP3635" s="1"/>
      <c r="QSQ3635" s="1"/>
      <c r="QSR3635" s="1"/>
      <c r="QSS3635" s="1"/>
      <c r="QST3635" s="1"/>
      <c r="QSU3635" s="1"/>
      <c r="QSV3635" s="1"/>
      <c r="QSW3635" s="1"/>
      <c r="QSX3635" s="1"/>
      <c r="QSY3635" s="1"/>
      <c r="QSZ3635" s="1"/>
      <c r="QTA3635" s="1"/>
      <c r="QTB3635" s="1"/>
      <c r="QTC3635" s="1"/>
      <c r="QTD3635" s="1"/>
      <c r="QTE3635" s="1"/>
      <c r="QTF3635" s="1"/>
      <c r="QTG3635" s="1"/>
      <c r="QTH3635" s="1"/>
      <c r="QTI3635" s="1"/>
      <c r="QTJ3635" s="1"/>
      <c r="QTK3635" s="1"/>
      <c r="QTL3635" s="1"/>
      <c r="QTM3635" s="1"/>
      <c r="QTN3635" s="1"/>
      <c r="QTO3635" s="1"/>
      <c r="QTP3635" s="1"/>
      <c r="QTQ3635" s="1"/>
      <c r="QTR3635" s="1"/>
      <c r="QTS3635" s="1"/>
      <c r="QTT3635" s="1"/>
      <c r="QTU3635" s="1"/>
      <c r="QTV3635" s="1"/>
      <c r="QTW3635" s="1"/>
      <c r="QTX3635" s="1"/>
      <c r="QTY3635" s="1"/>
      <c r="QTZ3635" s="1"/>
      <c r="QUA3635" s="1"/>
      <c r="QUB3635" s="1"/>
      <c r="QUC3635" s="1"/>
      <c r="QUD3635" s="1"/>
      <c r="QUE3635" s="1"/>
      <c r="QUF3635" s="1"/>
      <c r="QUG3635" s="1"/>
      <c r="QUH3635" s="1"/>
      <c r="QUI3635" s="1"/>
      <c r="QUJ3635" s="1"/>
      <c r="QUK3635" s="1"/>
      <c r="QUL3635" s="1"/>
      <c r="QUM3635" s="1"/>
      <c r="QUN3635" s="1"/>
      <c r="QUO3635" s="1"/>
      <c r="QUP3635" s="1"/>
      <c r="QUQ3635" s="1"/>
      <c r="QUR3635" s="1"/>
      <c r="QUS3635" s="1"/>
      <c r="QUT3635" s="1"/>
      <c r="QUU3635" s="1"/>
      <c r="QUV3635" s="1"/>
      <c r="QUW3635" s="1"/>
      <c r="QUX3635" s="1"/>
      <c r="QUY3635" s="1"/>
      <c r="QUZ3635" s="1"/>
      <c r="QVA3635" s="1"/>
      <c r="QVB3635" s="1"/>
      <c r="QVC3635" s="1"/>
      <c r="QVD3635" s="1"/>
      <c r="QVE3635" s="1"/>
      <c r="QVF3635" s="1"/>
      <c r="QVG3635" s="1"/>
      <c r="QVH3635" s="1"/>
      <c r="QVI3635" s="1"/>
      <c r="QVJ3635" s="1"/>
      <c r="QVK3635" s="1"/>
      <c r="QVL3635" s="1"/>
      <c r="QVM3635" s="1"/>
      <c r="QVN3635" s="1"/>
      <c r="QVO3635" s="1"/>
      <c r="QVP3635" s="1"/>
      <c r="QVQ3635" s="1"/>
      <c r="QVR3635" s="1"/>
      <c r="QVS3635" s="1"/>
      <c r="QVT3635" s="1"/>
      <c r="QVU3635" s="1"/>
      <c r="QVV3635" s="1"/>
      <c r="QVW3635" s="1"/>
      <c r="QVX3635" s="1"/>
      <c r="QVY3635" s="1"/>
      <c r="QVZ3635" s="1"/>
      <c r="QWA3635" s="1"/>
      <c r="QWB3635" s="1"/>
      <c r="QWC3635" s="1"/>
      <c r="QWD3635" s="1"/>
      <c r="QWE3635" s="1"/>
      <c r="QWF3635" s="1"/>
      <c r="QWG3635" s="1"/>
      <c r="QWH3635" s="1"/>
      <c r="QWI3635" s="1"/>
      <c r="QWJ3635" s="1"/>
      <c r="QWK3635" s="1"/>
      <c r="QWL3635" s="1"/>
      <c r="QWM3635" s="1"/>
      <c r="QWN3635" s="1"/>
      <c r="QWO3635" s="1"/>
      <c r="QWP3635" s="1"/>
      <c r="QWQ3635" s="1"/>
      <c r="QWR3635" s="1"/>
      <c r="QWS3635" s="1"/>
      <c r="QWT3635" s="1"/>
      <c r="QWU3635" s="1"/>
      <c r="QWV3635" s="1"/>
      <c r="QWW3635" s="1"/>
      <c r="QWX3635" s="1"/>
      <c r="QWY3635" s="1"/>
      <c r="QWZ3635" s="1"/>
      <c r="QXA3635" s="1"/>
      <c r="QXB3635" s="1"/>
      <c r="QXC3635" s="1"/>
      <c r="QXD3635" s="1"/>
      <c r="QXE3635" s="1"/>
      <c r="QXF3635" s="1"/>
      <c r="QXG3635" s="1"/>
      <c r="QXH3635" s="1"/>
      <c r="QXI3635" s="1"/>
      <c r="QXJ3635" s="1"/>
      <c r="QXK3635" s="1"/>
      <c r="QXL3635" s="1"/>
      <c r="QXM3635" s="1"/>
      <c r="QXN3635" s="1"/>
      <c r="QXO3635" s="1"/>
      <c r="QXP3635" s="1"/>
      <c r="QXQ3635" s="1"/>
      <c r="QXR3635" s="1"/>
      <c r="QXS3635" s="1"/>
      <c r="QXT3635" s="1"/>
      <c r="QXU3635" s="1"/>
      <c r="QXV3635" s="1"/>
      <c r="QXW3635" s="1"/>
      <c r="QXX3635" s="1"/>
      <c r="QXY3635" s="1"/>
      <c r="QXZ3635" s="1"/>
      <c r="QYA3635" s="1"/>
      <c r="QYB3635" s="1"/>
      <c r="QYC3635" s="1"/>
      <c r="QYD3635" s="1"/>
      <c r="QYE3635" s="1"/>
      <c r="QYF3635" s="1"/>
      <c r="QYG3635" s="1"/>
      <c r="QYH3635" s="1"/>
      <c r="QYI3635" s="1"/>
      <c r="QYJ3635" s="1"/>
      <c r="QYK3635" s="1"/>
      <c r="QYL3635" s="1"/>
      <c r="QYM3635" s="1"/>
      <c r="QYN3635" s="1"/>
      <c r="QYO3635" s="1"/>
      <c r="QYP3635" s="1"/>
      <c r="QYQ3635" s="1"/>
      <c r="QYR3635" s="1"/>
      <c r="QYS3635" s="1"/>
      <c r="QYT3635" s="1"/>
      <c r="QYU3635" s="1"/>
      <c r="QYV3635" s="1"/>
      <c r="QYW3635" s="1"/>
      <c r="QYX3635" s="1"/>
      <c r="QYY3635" s="1"/>
      <c r="QYZ3635" s="1"/>
      <c r="QZA3635" s="1"/>
      <c r="QZB3635" s="1"/>
      <c r="QZC3635" s="1"/>
      <c r="QZD3635" s="1"/>
      <c r="QZE3635" s="1"/>
      <c r="QZF3635" s="1"/>
      <c r="QZG3635" s="1"/>
      <c r="QZH3635" s="1"/>
      <c r="QZI3635" s="1"/>
      <c r="QZJ3635" s="1"/>
      <c r="QZK3635" s="1"/>
      <c r="QZL3635" s="1"/>
      <c r="QZM3635" s="1"/>
      <c r="QZN3635" s="1"/>
      <c r="QZO3635" s="1"/>
      <c r="QZP3635" s="1"/>
      <c r="QZQ3635" s="1"/>
      <c r="QZR3635" s="1"/>
      <c r="QZS3635" s="1"/>
      <c r="QZT3635" s="1"/>
      <c r="QZU3635" s="1"/>
      <c r="QZV3635" s="1"/>
      <c r="QZW3635" s="1"/>
      <c r="QZX3635" s="1"/>
      <c r="QZY3635" s="1"/>
      <c r="QZZ3635" s="1"/>
      <c r="RAA3635" s="1"/>
      <c r="RAB3635" s="1"/>
      <c r="RAC3635" s="1"/>
      <c r="RAD3635" s="1"/>
      <c r="RAE3635" s="1"/>
      <c r="RAF3635" s="1"/>
      <c r="RAG3635" s="1"/>
      <c r="RAH3635" s="1"/>
      <c r="RAI3635" s="1"/>
      <c r="RAJ3635" s="1"/>
      <c r="RAK3635" s="1"/>
      <c r="RAL3635" s="1"/>
      <c r="RAM3635" s="1"/>
      <c r="RAN3635" s="1"/>
      <c r="RAO3635" s="1"/>
      <c r="RAP3635" s="1"/>
      <c r="RAQ3635" s="1"/>
      <c r="RAR3635" s="1"/>
      <c r="RAS3635" s="1"/>
      <c r="RAT3635" s="1"/>
      <c r="RAU3635" s="1"/>
      <c r="RAV3635" s="1"/>
      <c r="RAW3635" s="1"/>
      <c r="RAX3635" s="1"/>
      <c r="RAY3635" s="1"/>
      <c r="RAZ3635" s="1"/>
      <c r="RBA3635" s="1"/>
      <c r="RBB3635" s="1"/>
      <c r="RBC3635" s="1"/>
      <c r="RBD3635" s="1"/>
      <c r="RBE3635" s="1"/>
      <c r="RBF3635" s="1"/>
      <c r="RBG3635" s="1"/>
      <c r="RBH3635" s="1"/>
      <c r="RBI3635" s="1"/>
      <c r="RBJ3635" s="1"/>
      <c r="RBK3635" s="1"/>
      <c r="RBL3635" s="1"/>
      <c r="RBM3635" s="1"/>
      <c r="RBN3635" s="1"/>
      <c r="RBO3635" s="1"/>
      <c r="RBP3635" s="1"/>
      <c r="RBQ3635" s="1"/>
      <c r="RBR3635" s="1"/>
      <c r="RBS3635" s="1"/>
      <c r="RBT3635" s="1"/>
      <c r="RBU3635" s="1"/>
      <c r="RBV3635" s="1"/>
      <c r="RBW3635" s="1"/>
      <c r="RBX3635" s="1"/>
      <c r="RBY3635" s="1"/>
      <c r="RBZ3635" s="1"/>
      <c r="RCA3635" s="1"/>
      <c r="RCB3635" s="1"/>
      <c r="RCC3635" s="1"/>
      <c r="RCD3635" s="1"/>
      <c r="RCE3635" s="1"/>
      <c r="RCF3635" s="1"/>
      <c r="RCG3635" s="1"/>
      <c r="RCH3635" s="1"/>
      <c r="RCI3635" s="1"/>
      <c r="RCJ3635" s="1"/>
      <c r="RCK3635" s="1"/>
      <c r="RCL3635" s="1"/>
      <c r="RCM3635" s="1"/>
      <c r="RCN3635" s="1"/>
      <c r="RCO3635" s="1"/>
      <c r="RCP3635" s="1"/>
      <c r="RCQ3635" s="1"/>
      <c r="RCR3635" s="1"/>
      <c r="RCS3635" s="1"/>
      <c r="RCT3635" s="1"/>
      <c r="RCU3635" s="1"/>
      <c r="RCV3635" s="1"/>
      <c r="RCW3635" s="1"/>
      <c r="RCX3635" s="1"/>
      <c r="RCY3635" s="1"/>
      <c r="RCZ3635" s="1"/>
      <c r="RDA3635" s="1"/>
      <c r="RDB3635" s="1"/>
      <c r="RDC3635" s="1"/>
      <c r="RDD3635" s="1"/>
      <c r="RDE3635" s="1"/>
      <c r="RDF3635" s="1"/>
      <c r="RDG3635" s="1"/>
      <c r="RDH3635" s="1"/>
      <c r="RDI3635" s="1"/>
      <c r="RDJ3635" s="1"/>
      <c r="RDK3635" s="1"/>
      <c r="RDL3635" s="1"/>
      <c r="RDM3635" s="1"/>
      <c r="RDN3635" s="1"/>
      <c r="RDO3635" s="1"/>
      <c r="RDP3635" s="1"/>
      <c r="RDQ3635" s="1"/>
      <c r="RDR3635" s="1"/>
      <c r="RDS3635" s="1"/>
      <c r="RDT3635" s="1"/>
      <c r="RDU3635" s="1"/>
      <c r="RDV3635" s="1"/>
      <c r="RDW3635" s="1"/>
      <c r="RDX3635" s="1"/>
      <c r="RDY3635" s="1"/>
      <c r="RDZ3635" s="1"/>
      <c r="REA3635" s="1"/>
      <c r="REB3635" s="1"/>
      <c r="REC3635" s="1"/>
      <c r="RED3635" s="1"/>
      <c r="REE3635" s="1"/>
      <c r="REF3635" s="1"/>
      <c r="REG3635" s="1"/>
      <c r="REH3635" s="1"/>
      <c r="REI3635" s="1"/>
      <c r="REJ3635" s="1"/>
      <c r="REK3635" s="1"/>
      <c r="REL3635" s="1"/>
      <c r="REM3635" s="1"/>
      <c r="REN3635" s="1"/>
      <c r="REO3635" s="1"/>
      <c r="REP3635" s="1"/>
      <c r="REQ3635" s="1"/>
      <c r="RER3635" s="1"/>
      <c r="RES3635" s="1"/>
      <c r="RET3635" s="1"/>
      <c r="REU3635" s="1"/>
      <c r="REV3635" s="1"/>
      <c r="REW3635" s="1"/>
      <c r="REX3635" s="1"/>
      <c r="REY3635" s="1"/>
      <c r="REZ3635" s="1"/>
      <c r="RFA3635" s="1"/>
      <c r="RFB3635" s="1"/>
      <c r="RFC3635" s="1"/>
      <c r="RFD3635" s="1"/>
      <c r="RFE3635" s="1"/>
      <c r="RFF3635" s="1"/>
      <c r="RFG3635" s="1"/>
      <c r="RFH3635" s="1"/>
      <c r="RFI3635" s="1"/>
      <c r="RFJ3635" s="1"/>
      <c r="RFK3635" s="1"/>
      <c r="RFL3635" s="1"/>
      <c r="RFM3635" s="1"/>
      <c r="RFN3635" s="1"/>
      <c r="RFO3635" s="1"/>
      <c r="RFP3635" s="1"/>
      <c r="RFQ3635" s="1"/>
      <c r="RFR3635" s="1"/>
      <c r="RFS3635" s="1"/>
      <c r="RFT3635" s="1"/>
      <c r="RFU3635" s="1"/>
      <c r="RFV3635" s="1"/>
      <c r="RFW3635" s="1"/>
      <c r="RFX3635" s="1"/>
      <c r="RFY3635" s="1"/>
      <c r="RFZ3635" s="1"/>
      <c r="RGA3635" s="1"/>
      <c r="RGB3635" s="1"/>
      <c r="RGC3635" s="1"/>
      <c r="RGD3635" s="1"/>
      <c r="RGE3635" s="1"/>
      <c r="RGF3635" s="1"/>
      <c r="RGG3635" s="1"/>
      <c r="RGH3635" s="1"/>
      <c r="RGI3635" s="1"/>
      <c r="RGJ3635" s="1"/>
      <c r="RGK3635" s="1"/>
      <c r="RGL3635" s="1"/>
      <c r="RGM3635" s="1"/>
      <c r="RGN3635" s="1"/>
      <c r="RGO3635" s="1"/>
      <c r="RGP3635" s="1"/>
      <c r="RGQ3635" s="1"/>
      <c r="RGR3635" s="1"/>
      <c r="RGS3635" s="1"/>
      <c r="RGT3635" s="1"/>
      <c r="RGU3635" s="1"/>
      <c r="RGV3635" s="1"/>
      <c r="RGW3635" s="1"/>
      <c r="RGX3635" s="1"/>
      <c r="RGY3635" s="1"/>
      <c r="RGZ3635" s="1"/>
      <c r="RHA3635" s="1"/>
      <c r="RHB3635" s="1"/>
      <c r="RHC3635" s="1"/>
      <c r="RHD3635" s="1"/>
      <c r="RHE3635" s="1"/>
      <c r="RHF3635" s="1"/>
      <c r="RHG3635" s="1"/>
      <c r="RHH3635" s="1"/>
      <c r="RHI3635" s="1"/>
      <c r="RHJ3635" s="1"/>
      <c r="RHK3635" s="1"/>
      <c r="RHL3635" s="1"/>
      <c r="RHM3635" s="1"/>
      <c r="RHN3635" s="1"/>
      <c r="RHO3635" s="1"/>
      <c r="RHP3635" s="1"/>
      <c r="RHQ3635" s="1"/>
      <c r="RHR3635" s="1"/>
      <c r="RHS3635" s="1"/>
      <c r="RHT3635" s="1"/>
      <c r="RHU3635" s="1"/>
      <c r="RHV3635" s="1"/>
      <c r="RHW3635" s="1"/>
      <c r="RHX3635" s="1"/>
      <c r="RHY3635" s="1"/>
      <c r="RHZ3635" s="1"/>
      <c r="RIA3635" s="1"/>
      <c r="RIB3635" s="1"/>
      <c r="RIC3635" s="1"/>
      <c r="RID3635" s="1"/>
      <c r="RIE3635" s="1"/>
      <c r="RIF3635" s="1"/>
      <c r="RIG3635" s="1"/>
      <c r="RIH3635" s="1"/>
      <c r="RII3635" s="1"/>
      <c r="RIJ3635" s="1"/>
      <c r="RIK3635" s="1"/>
      <c r="RIL3635" s="1"/>
      <c r="RIM3635" s="1"/>
      <c r="RIN3635" s="1"/>
      <c r="RIO3635" s="1"/>
      <c r="RIP3635" s="1"/>
      <c r="RIQ3635" s="1"/>
      <c r="RIR3635" s="1"/>
      <c r="RIS3635" s="1"/>
      <c r="RIT3635" s="1"/>
      <c r="RIU3635" s="1"/>
      <c r="RIV3635" s="1"/>
      <c r="RIW3635" s="1"/>
      <c r="RIX3635" s="1"/>
      <c r="RIY3635" s="1"/>
      <c r="RIZ3635" s="1"/>
      <c r="RJA3635" s="1"/>
      <c r="RJB3635" s="1"/>
      <c r="RJC3635" s="1"/>
      <c r="RJD3635" s="1"/>
      <c r="RJE3635" s="1"/>
      <c r="RJF3635" s="1"/>
      <c r="RJG3635" s="1"/>
      <c r="RJH3635" s="1"/>
      <c r="RJI3635" s="1"/>
      <c r="RJJ3635" s="1"/>
      <c r="RJK3635" s="1"/>
      <c r="RJL3635" s="1"/>
      <c r="RJM3635" s="1"/>
      <c r="RJN3635" s="1"/>
      <c r="RJO3635" s="1"/>
      <c r="RJP3635" s="1"/>
      <c r="RJQ3635" s="1"/>
      <c r="RJR3635" s="1"/>
      <c r="RJS3635" s="1"/>
      <c r="RJT3635" s="1"/>
      <c r="RJU3635" s="1"/>
      <c r="RJV3635" s="1"/>
      <c r="RJW3635" s="1"/>
      <c r="RJX3635" s="1"/>
      <c r="RJY3635" s="1"/>
      <c r="RJZ3635" s="1"/>
      <c r="RKA3635" s="1"/>
      <c r="RKB3635" s="1"/>
      <c r="RKC3635" s="1"/>
      <c r="RKD3635" s="1"/>
      <c r="RKE3635" s="1"/>
      <c r="RKF3635" s="1"/>
      <c r="RKG3635" s="1"/>
      <c r="RKH3635" s="1"/>
      <c r="RKI3635" s="1"/>
      <c r="RKJ3635" s="1"/>
      <c r="RKK3635" s="1"/>
      <c r="RKL3635" s="1"/>
      <c r="RKM3635" s="1"/>
      <c r="RKN3635" s="1"/>
      <c r="RKO3635" s="1"/>
      <c r="RKP3635" s="1"/>
      <c r="RKQ3635" s="1"/>
      <c r="RKR3635" s="1"/>
      <c r="RKS3635" s="1"/>
      <c r="RKT3635" s="1"/>
      <c r="RKU3635" s="1"/>
      <c r="RKV3635" s="1"/>
      <c r="RKW3635" s="1"/>
      <c r="RKX3635" s="1"/>
      <c r="RKY3635" s="1"/>
      <c r="RKZ3635" s="1"/>
      <c r="RLA3635" s="1"/>
      <c r="RLB3635" s="1"/>
      <c r="RLC3635" s="1"/>
      <c r="RLD3635" s="1"/>
      <c r="RLE3635" s="1"/>
      <c r="RLF3635" s="1"/>
      <c r="RLG3635" s="1"/>
      <c r="RLH3635" s="1"/>
      <c r="RLI3635" s="1"/>
      <c r="RLJ3635" s="1"/>
      <c r="RLK3635" s="1"/>
      <c r="RLL3635" s="1"/>
      <c r="RLM3635" s="1"/>
      <c r="RLN3635" s="1"/>
      <c r="RLO3635" s="1"/>
      <c r="RLP3635" s="1"/>
      <c r="RLQ3635" s="1"/>
      <c r="RLR3635" s="1"/>
      <c r="RLS3635" s="1"/>
      <c r="RLT3635" s="1"/>
      <c r="RLU3635" s="1"/>
      <c r="RLV3635" s="1"/>
      <c r="RLW3635" s="1"/>
      <c r="RLX3635" s="1"/>
      <c r="RLY3635" s="1"/>
      <c r="RLZ3635" s="1"/>
      <c r="RMA3635" s="1"/>
      <c r="RMB3635" s="1"/>
      <c r="RMC3635" s="1"/>
      <c r="RMD3635" s="1"/>
      <c r="RME3635" s="1"/>
      <c r="RMF3635" s="1"/>
      <c r="RMG3635" s="1"/>
      <c r="RMH3635" s="1"/>
      <c r="RMI3635" s="1"/>
      <c r="RMJ3635" s="1"/>
      <c r="RMK3635" s="1"/>
      <c r="RML3635" s="1"/>
      <c r="RMM3635" s="1"/>
      <c r="RMN3635" s="1"/>
      <c r="RMO3635" s="1"/>
      <c r="RMP3635" s="1"/>
      <c r="RMQ3635" s="1"/>
      <c r="RMR3635" s="1"/>
      <c r="RMS3635" s="1"/>
      <c r="RMT3635" s="1"/>
      <c r="RMU3635" s="1"/>
      <c r="RMV3635" s="1"/>
      <c r="RMW3635" s="1"/>
      <c r="RMX3635" s="1"/>
      <c r="RMY3635" s="1"/>
      <c r="RMZ3635" s="1"/>
      <c r="RNA3635" s="1"/>
      <c r="RNB3635" s="1"/>
      <c r="RNC3635" s="1"/>
      <c r="RND3635" s="1"/>
      <c r="RNE3635" s="1"/>
      <c r="RNF3635" s="1"/>
      <c r="RNG3635" s="1"/>
      <c r="RNH3635" s="1"/>
      <c r="RNI3635" s="1"/>
      <c r="RNJ3635" s="1"/>
      <c r="RNK3635" s="1"/>
      <c r="RNL3635" s="1"/>
      <c r="RNM3635" s="1"/>
      <c r="RNN3635" s="1"/>
      <c r="RNO3635" s="1"/>
      <c r="RNP3635" s="1"/>
      <c r="RNQ3635" s="1"/>
      <c r="RNR3635" s="1"/>
      <c r="RNS3635" s="1"/>
      <c r="RNT3635" s="1"/>
      <c r="RNU3635" s="1"/>
      <c r="RNV3635" s="1"/>
      <c r="RNW3635" s="1"/>
      <c r="RNX3635" s="1"/>
      <c r="RNY3635" s="1"/>
      <c r="RNZ3635" s="1"/>
      <c r="ROA3635" s="1"/>
      <c r="ROB3635" s="1"/>
      <c r="ROC3635" s="1"/>
      <c r="ROD3635" s="1"/>
      <c r="ROE3635" s="1"/>
      <c r="ROF3635" s="1"/>
      <c r="ROG3635" s="1"/>
      <c r="ROH3635" s="1"/>
      <c r="ROI3635" s="1"/>
      <c r="ROJ3635" s="1"/>
      <c r="ROK3635" s="1"/>
      <c r="ROL3635" s="1"/>
      <c r="ROM3635" s="1"/>
      <c r="RON3635" s="1"/>
      <c r="ROO3635" s="1"/>
      <c r="ROP3635" s="1"/>
      <c r="ROQ3635" s="1"/>
      <c r="ROR3635" s="1"/>
      <c r="ROS3635" s="1"/>
      <c r="ROT3635" s="1"/>
      <c r="ROU3635" s="1"/>
      <c r="ROV3635" s="1"/>
      <c r="ROW3635" s="1"/>
      <c r="ROX3635" s="1"/>
      <c r="ROY3635" s="1"/>
      <c r="ROZ3635" s="1"/>
      <c r="RPA3635" s="1"/>
      <c r="RPB3635" s="1"/>
      <c r="RPC3635" s="1"/>
      <c r="RPD3635" s="1"/>
      <c r="RPE3635" s="1"/>
      <c r="RPF3635" s="1"/>
      <c r="RPG3635" s="1"/>
      <c r="RPH3635" s="1"/>
      <c r="RPI3635" s="1"/>
      <c r="RPJ3635" s="1"/>
      <c r="RPK3635" s="1"/>
      <c r="RPL3635" s="1"/>
      <c r="RPM3635" s="1"/>
      <c r="RPN3635" s="1"/>
      <c r="RPO3635" s="1"/>
      <c r="RPP3635" s="1"/>
      <c r="RPQ3635" s="1"/>
      <c r="RPR3635" s="1"/>
      <c r="RPS3635" s="1"/>
      <c r="RPT3635" s="1"/>
      <c r="RPU3635" s="1"/>
      <c r="RPV3635" s="1"/>
      <c r="RPW3635" s="1"/>
      <c r="RPX3635" s="1"/>
      <c r="RPY3635" s="1"/>
      <c r="RPZ3635" s="1"/>
      <c r="RQA3635" s="1"/>
      <c r="RQB3635" s="1"/>
      <c r="RQC3635" s="1"/>
      <c r="RQD3635" s="1"/>
      <c r="RQE3635" s="1"/>
      <c r="RQF3635" s="1"/>
      <c r="RQG3635" s="1"/>
      <c r="RQH3635" s="1"/>
      <c r="RQI3635" s="1"/>
      <c r="RQJ3635" s="1"/>
      <c r="RQK3635" s="1"/>
      <c r="RQL3635" s="1"/>
      <c r="RQM3635" s="1"/>
      <c r="RQN3635" s="1"/>
      <c r="RQO3635" s="1"/>
      <c r="RQP3635" s="1"/>
      <c r="RQQ3635" s="1"/>
      <c r="RQR3635" s="1"/>
      <c r="RQS3635" s="1"/>
      <c r="RQT3635" s="1"/>
      <c r="RQU3635" s="1"/>
      <c r="RQV3635" s="1"/>
      <c r="RQW3635" s="1"/>
      <c r="RQX3635" s="1"/>
      <c r="RQY3635" s="1"/>
      <c r="RQZ3635" s="1"/>
      <c r="RRA3635" s="1"/>
      <c r="RRB3635" s="1"/>
      <c r="RRC3635" s="1"/>
      <c r="RRD3635" s="1"/>
      <c r="RRE3635" s="1"/>
      <c r="RRF3635" s="1"/>
      <c r="RRG3635" s="1"/>
      <c r="RRH3635" s="1"/>
      <c r="RRI3635" s="1"/>
      <c r="RRJ3635" s="1"/>
      <c r="RRK3635" s="1"/>
      <c r="RRL3635" s="1"/>
      <c r="RRM3635" s="1"/>
      <c r="RRN3635" s="1"/>
      <c r="RRO3635" s="1"/>
      <c r="RRP3635" s="1"/>
      <c r="RRQ3635" s="1"/>
      <c r="RRR3635" s="1"/>
      <c r="RRS3635" s="1"/>
      <c r="RRT3635" s="1"/>
      <c r="RRU3635" s="1"/>
      <c r="RRV3635" s="1"/>
      <c r="RRW3635" s="1"/>
      <c r="RRX3635" s="1"/>
      <c r="RRY3635" s="1"/>
      <c r="RRZ3635" s="1"/>
      <c r="RSA3635" s="1"/>
      <c r="RSB3635" s="1"/>
      <c r="RSC3635" s="1"/>
      <c r="RSD3635" s="1"/>
      <c r="RSE3635" s="1"/>
      <c r="RSF3635" s="1"/>
      <c r="RSG3635" s="1"/>
      <c r="RSH3635" s="1"/>
      <c r="RSI3635" s="1"/>
      <c r="RSJ3635" s="1"/>
      <c r="RSK3635" s="1"/>
      <c r="RSL3635" s="1"/>
      <c r="RSM3635" s="1"/>
      <c r="RSN3635" s="1"/>
      <c r="RSO3635" s="1"/>
      <c r="RSP3635" s="1"/>
      <c r="RSQ3635" s="1"/>
      <c r="RSR3635" s="1"/>
      <c r="RSS3635" s="1"/>
      <c r="RST3635" s="1"/>
      <c r="RSU3635" s="1"/>
      <c r="RSV3635" s="1"/>
      <c r="RSW3635" s="1"/>
      <c r="RSX3635" s="1"/>
      <c r="RSY3635" s="1"/>
      <c r="RSZ3635" s="1"/>
      <c r="RTA3635" s="1"/>
      <c r="RTB3635" s="1"/>
      <c r="RTC3635" s="1"/>
      <c r="RTD3635" s="1"/>
      <c r="RTE3635" s="1"/>
      <c r="RTF3635" s="1"/>
      <c r="RTG3635" s="1"/>
      <c r="RTH3635" s="1"/>
      <c r="RTI3635" s="1"/>
      <c r="RTJ3635" s="1"/>
      <c r="RTK3635" s="1"/>
      <c r="RTL3635" s="1"/>
      <c r="RTM3635" s="1"/>
      <c r="RTN3635" s="1"/>
      <c r="RTO3635" s="1"/>
      <c r="RTP3635" s="1"/>
      <c r="RTQ3635" s="1"/>
      <c r="RTR3635" s="1"/>
      <c r="RTS3635" s="1"/>
      <c r="RTT3635" s="1"/>
      <c r="RTU3635" s="1"/>
      <c r="RTV3635" s="1"/>
      <c r="RTW3635" s="1"/>
      <c r="RTX3635" s="1"/>
      <c r="RTY3635" s="1"/>
      <c r="RTZ3635" s="1"/>
      <c r="RUA3635" s="1"/>
      <c r="RUB3635" s="1"/>
      <c r="RUC3635" s="1"/>
      <c r="RUD3635" s="1"/>
      <c r="RUE3635" s="1"/>
      <c r="RUF3635" s="1"/>
      <c r="RUG3635" s="1"/>
      <c r="RUH3635" s="1"/>
      <c r="RUI3635" s="1"/>
      <c r="RUJ3635" s="1"/>
      <c r="RUK3635" s="1"/>
      <c r="RUL3635" s="1"/>
      <c r="RUM3635" s="1"/>
      <c r="RUN3635" s="1"/>
      <c r="RUO3635" s="1"/>
      <c r="RUP3635" s="1"/>
      <c r="RUQ3635" s="1"/>
      <c r="RUR3635" s="1"/>
      <c r="RUS3635" s="1"/>
      <c r="RUT3635" s="1"/>
      <c r="RUU3635" s="1"/>
      <c r="RUV3635" s="1"/>
      <c r="RUW3635" s="1"/>
      <c r="RUX3635" s="1"/>
      <c r="RUY3635" s="1"/>
      <c r="RUZ3635" s="1"/>
      <c r="RVA3635" s="1"/>
      <c r="RVB3635" s="1"/>
      <c r="RVC3635" s="1"/>
      <c r="RVD3635" s="1"/>
      <c r="RVE3635" s="1"/>
      <c r="RVF3635" s="1"/>
      <c r="RVG3635" s="1"/>
      <c r="RVH3635" s="1"/>
      <c r="RVI3635" s="1"/>
      <c r="RVJ3635" s="1"/>
      <c r="RVK3635" s="1"/>
      <c r="RVL3635" s="1"/>
      <c r="RVM3635" s="1"/>
      <c r="RVN3635" s="1"/>
      <c r="RVO3635" s="1"/>
      <c r="RVP3635" s="1"/>
      <c r="RVQ3635" s="1"/>
      <c r="RVR3635" s="1"/>
      <c r="RVS3635" s="1"/>
      <c r="RVT3635" s="1"/>
      <c r="RVU3635" s="1"/>
      <c r="RVV3635" s="1"/>
      <c r="RVW3635" s="1"/>
      <c r="RVX3635" s="1"/>
      <c r="RVY3635" s="1"/>
      <c r="RVZ3635" s="1"/>
      <c r="RWA3635" s="1"/>
      <c r="RWB3635" s="1"/>
      <c r="RWC3635" s="1"/>
      <c r="RWD3635" s="1"/>
      <c r="RWE3635" s="1"/>
      <c r="RWF3635" s="1"/>
      <c r="RWG3635" s="1"/>
      <c r="RWH3635" s="1"/>
      <c r="RWI3635" s="1"/>
      <c r="RWJ3635" s="1"/>
      <c r="RWK3635" s="1"/>
      <c r="RWL3635" s="1"/>
      <c r="RWM3635" s="1"/>
      <c r="RWN3635" s="1"/>
      <c r="RWO3635" s="1"/>
      <c r="RWP3635" s="1"/>
      <c r="RWQ3635" s="1"/>
      <c r="RWR3635" s="1"/>
      <c r="RWS3635" s="1"/>
      <c r="RWT3635" s="1"/>
      <c r="RWU3635" s="1"/>
      <c r="RWV3635" s="1"/>
      <c r="RWW3635" s="1"/>
      <c r="RWX3635" s="1"/>
      <c r="RWY3635" s="1"/>
      <c r="RWZ3635" s="1"/>
      <c r="RXA3635" s="1"/>
      <c r="RXB3635" s="1"/>
      <c r="RXC3635" s="1"/>
      <c r="RXD3635" s="1"/>
      <c r="RXE3635" s="1"/>
      <c r="RXF3635" s="1"/>
      <c r="RXG3635" s="1"/>
      <c r="RXH3635" s="1"/>
      <c r="RXI3635" s="1"/>
      <c r="RXJ3635" s="1"/>
      <c r="RXK3635" s="1"/>
      <c r="RXL3635" s="1"/>
      <c r="RXM3635" s="1"/>
      <c r="RXN3635" s="1"/>
      <c r="RXO3635" s="1"/>
      <c r="RXP3635" s="1"/>
      <c r="RXQ3635" s="1"/>
      <c r="RXR3635" s="1"/>
      <c r="RXS3635" s="1"/>
      <c r="RXT3635" s="1"/>
      <c r="RXU3635" s="1"/>
      <c r="RXV3635" s="1"/>
      <c r="RXW3635" s="1"/>
      <c r="RXX3635" s="1"/>
      <c r="RXY3635" s="1"/>
      <c r="RXZ3635" s="1"/>
      <c r="RYA3635" s="1"/>
      <c r="RYB3635" s="1"/>
      <c r="RYC3635" s="1"/>
      <c r="RYD3635" s="1"/>
      <c r="RYE3635" s="1"/>
      <c r="RYF3635" s="1"/>
      <c r="RYG3635" s="1"/>
      <c r="RYH3635" s="1"/>
      <c r="RYI3635" s="1"/>
      <c r="RYJ3635" s="1"/>
      <c r="RYK3635" s="1"/>
      <c r="RYL3635" s="1"/>
      <c r="RYM3635" s="1"/>
      <c r="RYN3635" s="1"/>
      <c r="RYO3635" s="1"/>
      <c r="RYP3635" s="1"/>
      <c r="RYQ3635" s="1"/>
      <c r="RYR3635" s="1"/>
      <c r="RYS3635" s="1"/>
      <c r="RYT3635" s="1"/>
      <c r="RYU3635" s="1"/>
      <c r="RYV3635" s="1"/>
      <c r="RYW3635" s="1"/>
      <c r="RYX3635" s="1"/>
      <c r="RYY3635" s="1"/>
      <c r="RYZ3635" s="1"/>
      <c r="RZA3635" s="1"/>
      <c r="RZB3635" s="1"/>
      <c r="RZC3635" s="1"/>
      <c r="RZD3635" s="1"/>
      <c r="RZE3635" s="1"/>
      <c r="RZF3635" s="1"/>
      <c r="RZG3635" s="1"/>
      <c r="RZH3635" s="1"/>
      <c r="RZI3635" s="1"/>
      <c r="RZJ3635" s="1"/>
      <c r="RZK3635" s="1"/>
      <c r="RZL3635" s="1"/>
      <c r="RZM3635" s="1"/>
      <c r="RZN3635" s="1"/>
      <c r="RZO3635" s="1"/>
      <c r="RZP3635" s="1"/>
      <c r="RZQ3635" s="1"/>
      <c r="RZR3635" s="1"/>
      <c r="RZS3635" s="1"/>
      <c r="RZT3635" s="1"/>
      <c r="RZU3635" s="1"/>
      <c r="RZV3635" s="1"/>
      <c r="RZW3635" s="1"/>
      <c r="RZX3635" s="1"/>
      <c r="RZY3635" s="1"/>
      <c r="RZZ3635" s="1"/>
      <c r="SAA3635" s="1"/>
      <c r="SAB3635" s="1"/>
      <c r="SAC3635" s="1"/>
      <c r="SAD3635" s="1"/>
      <c r="SAE3635" s="1"/>
      <c r="SAF3635" s="1"/>
      <c r="SAG3635" s="1"/>
      <c r="SAH3635" s="1"/>
      <c r="SAI3635" s="1"/>
      <c r="SAJ3635" s="1"/>
      <c r="SAK3635" s="1"/>
      <c r="SAL3635" s="1"/>
      <c r="SAM3635" s="1"/>
      <c r="SAN3635" s="1"/>
      <c r="SAO3635" s="1"/>
      <c r="SAP3635" s="1"/>
      <c r="SAQ3635" s="1"/>
      <c r="SAR3635" s="1"/>
      <c r="SAS3635" s="1"/>
      <c r="SAT3635" s="1"/>
      <c r="SAU3635" s="1"/>
      <c r="SAV3635" s="1"/>
      <c r="SAW3635" s="1"/>
      <c r="SAX3635" s="1"/>
      <c r="SAY3635" s="1"/>
      <c r="SAZ3635" s="1"/>
      <c r="SBA3635" s="1"/>
      <c r="SBB3635" s="1"/>
      <c r="SBC3635" s="1"/>
      <c r="SBD3635" s="1"/>
      <c r="SBE3635" s="1"/>
      <c r="SBF3635" s="1"/>
      <c r="SBG3635" s="1"/>
      <c r="SBH3635" s="1"/>
      <c r="SBI3635" s="1"/>
      <c r="SBJ3635" s="1"/>
      <c r="SBK3635" s="1"/>
      <c r="SBL3635" s="1"/>
      <c r="SBM3635" s="1"/>
      <c r="SBN3635" s="1"/>
      <c r="SBO3635" s="1"/>
      <c r="SBP3635" s="1"/>
      <c r="SBQ3635" s="1"/>
      <c r="SBR3635" s="1"/>
      <c r="SBS3635" s="1"/>
      <c r="SBT3635" s="1"/>
      <c r="SBU3635" s="1"/>
      <c r="SBV3635" s="1"/>
      <c r="SBW3635" s="1"/>
      <c r="SBX3635" s="1"/>
      <c r="SBY3635" s="1"/>
      <c r="SBZ3635" s="1"/>
      <c r="SCA3635" s="1"/>
      <c r="SCB3635" s="1"/>
      <c r="SCC3635" s="1"/>
      <c r="SCD3635" s="1"/>
      <c r="SCE3635" s="1"/>
      <c r="SCF3635" s="1"/>
      <c r="SCG3635" s="1"/>
      <c r="SCH3635" s="1"/>
      <c r="SCI3635" s="1"/>
      <c r="SCJ3635" s="1"/>
      <c r="SCK3635" s="1"/>
      <c r="SCL3635" s="1"/>
      <c r="SCM3635" s="1"/>
      <c r="SCN3635" s="1"/>
      <c r="SCO3635" s="1"/>
      <c r="SCP3635" s="1"/>
      <c r="SCQ3635" s="1"/>
      <c r="SCR3635" s="1"/>
      <c r="SCS3635" s="1"/>
      <c r="SCT3635" s="1"/>
      <c r="SCU3635" s="1"/>
      <c r="SCV3635" s="1"/>
      <c r="SCW3635" s="1"/>
      <c r="SCX3635" s="1"/>
      <c r="SCY3635" s="1"/>
      <c r="SCZ3635" s="1"/>
      <c r="SDA3635" s="1"/>
      <c r="SDB3635" s="1"/>
      <c r="SDC3635" s="1"/>
      <c r="SDD3635" s="1"/>
      <c r="SDE3635" s="1"/>
      <c r="SDF3635" s="1"/>
      <c r="SDG3635" s="1"/>
      <c r="SDH3635" s="1"/>
      <c r="SDI3635" s="1"/>
      <c r="SDJ3635" s="1"/>
      <c r="SDK3635" s="1"/>
      <c r="SDL3635" s="1"/>
      <c r="SDM3635" s="1"/>
      <c r="SDN3635" s="1"/>
      <c r="SDO3635" s="1"/>
      <c r="SDP3635" s="1"/>
      <c r="SDQ3635" s="1"/>
      <c r="SDR3635" s="1"/>
      <c r="SDS3635" s="1"/>
      <c r="SDT3635" s="1"/>
      <c r="SDU3635" s="1"/>
      <c r="SDV3635" s="1"/>
      <c r="SDW3635" s="1"/>
      <c r="SDX3635" s="1"/>
      <c r="SDY3635" s="1"/>
      <c r="SDZ3635" s="1"/>
      <c r="SEA3635" s="1"/>
      <c r="SEB3635" s="1"/>
      <c r="SEC3635" s="1"/>
      <c r="SED3635" s="1"/>
      <c r="SEE3635" s="1"/>
      <c r="SEF3635" s="1"/>
      <c r="SEG3635" s="1"/>
      <c r="SEH3635" s="1"/>
      <c r="SEI3635" s="1"/>
      <c r="SEJ3635" s="1"/>
      <c r="SEK3635" s="1"/>
      <c r="SEL3635" s="1"/>
      <c r="SEM3635" s="1"/>
      <c r="SEN3635" s="1"/>
      <c r="SEO3635" s="1"/>
      <c r="SEP3635" s="1"/>
      <c r="SEQ3635" s="1"/>
      <c r="SER3635" s="1"/>
      <c r="SES3635" s="1"/>
      <c r="SET3635" s="1"/>
      <c r="SEU3635" s="1"/>
      <c r="SEV3635" s="1"/>
      <c r="SEW3635" s="1"/>
      <c r="SEX3635" s="1"/>
      <c r="SEY3635" s="1"/>
      <c r="SEZ3635" s="1"/>
      <c r="SFA3635" s="1"/>
      <c r="SFB3635" s="1"/>
      <c r="SFC3635" s="1"/>
      <c r="SFD3635" s="1"/>
      <c r="SFE3635" s="1"/>
      <c r="SFF3635" s="1"/>
      <c r="SFG3635" s="1"/>
      <c r="SFH3635" s="1"/>
      <c r="SFI3635" s="1"/>
      <c r="SFJ3635" s="1"/>
      <c r="SFK3635" s="1"/>
      <c r="SFL3635" s="1"/>
      <c r="SFM3635" s="1"/>
      <c r="SFN3635" s="1"/>
      <c r="SFO3635" s="1"/>
      <c r="SFP3635" s="1"/>
      <c r="SFQ3635" s="1"/>
      <c r="SFR3635" s="1"/>
      <c r="SFS3635" s="1"/>
      <c r="SFT3635" s="1"/>
      <c r="SFU3635" s="1"/>
      <c r="SFV3635" s="1"/>
      <c r="SFW3635" s="1"/>
      <c r="SFX3635" s="1"/>
      <c r="SFY3635" s="1"/>
      <c r="SFZ3635" s="1"/>
      <c r="SGA3635" s="1"/>
      <c r="SGB3635" s="1"/>
      <c r="SGC3635" s="1"/>
      <c r="SGD3635" s="1"/>
      <c r="SGE3635" s="1"/>
      <c r="SGF3635" s="1"/>
      <c r="SGG3635" s="1"/>
      <c r="SGH3635" s="1"/>
      <c r="SGI3635" s="1"/>
      <c r="SGJ3635" s="1"/>
      <c r="SGK3635" s="1"/>
      <c r="SGL3635" s="1"/>
      <c r="SGM3635" s="1"/>
      <c r="SGN3635" s="1"/>
      <c r="SGO3635" s="1"/>
      <c r="SGP3635" s="1"/>
      <c r="SGQ3635" s="1"/>
      <c r="SGR3635" s="1"/>
      <c r="SGS3635" s="1"/>
      <c r="SGT3635" s="1"/>
      <c r="SGU3635" s="1"/>
      <c r="SGV3635" s="1"/>
      <c r="SGW3635" s="1"/>
      <c r="SGX3635" s="1"/>
      <c r="SGY3635" s="1"/>
      <c r="SGZ3635" s="1"/>
      <c r="SHA3635" s="1"/>
      <c r="SHB3635" s="1"/>
      <c r="SHC3635" s="1"/>
      <c r="SHD3635" s="1"/>
      <c r="SHE3635" s="1"/>
      <c r="SHF3635" s="1"/>
      <c r="SHG3635" s="1"/>
      <c r="SHH3635" s="1"/>
      <c r="SHI3635" s="1"/>
      <c r="SHJ3635" s="1"/>
      <c r="SHK3635" s="1"/>
      <c r="SHL3635" s="1"/>
      <c r="SHM3635" s="1"/>
      <c r="SHN3635" s="1"/>
      <c r="SHO3635" s="1"/>
      <c r="SHP3635" s="1"/>
      <c r="SHQ3635" s="1"/>
      <c r="SHR3635" s="1"/>
      <c r="SHS3635" s="1"/>
      <c r="SHT3635" s="1"/>
      <c r="SHU3635" s="1"/>
      <c r="SHV3635" s="1"/>
      <c r="SHW3635" s="1"/>
      <c r="SHX3635" s="1"/>
      <c r="SHY3635" s="1"/>
      <c r="SHZ3635" s="1"/>
      <c r="SIA3635" s="1"/>
      <c r="SIB3635" s="1"/>
      <c r="SIC3635" s="1"/>
      <c r="SID3635" s="1"/>
      <c r="SIE3635" s="1"/>
      <c r="SIF3635" s="1"/>
      <c r="SIG3635" s="1"/>
      <c r="SIH3635" s="1"/>
      <c r="SII3635" s="1"/>
      <c r="SIJ3635" s="1"/>
      <c r="SIK3635" s="1"/>
      <c r="SIL3635" s="1"/>
      <c r="SIM3635" s="1"/>
      <c r="SIN3635" s="1"/>
      <c r="SIO3635" s="1"/>
      <c r="SIP3635" s="1"/>
      <c r="SIQ3635" s="1"/>
      <c r="SIR3635" s="1"/>
      <c r="SIS3635" s="1"/>
      <c r="SIT3635" s="1"/>
      <c r="SIU3635" s="1"/>
      <c r="SIV3635" s="1"/>
      <c r="SIW3635" s="1"/>
      <c r="SIX3635" s="1"/>
      <c r="SIY3635" s="1"/>
      <c r="SIZ3635" s="1"/>
      <c r="SJA3635" s="1"/>
      <c r="SJB3635" s="1"/>
      <c r="SJC3635" s="1"/>
      <c r="SJD3635" s="1"/>
      <c r="SJE3635" s="1"/>
      <c r="SJF3635" s="1"/>
      <c r="SJG3635" s="1"/>
      <c r="SJH3635" s="1"/>
      <c r="SJI3635" s="1"/>
      <c r="SJJ3635" s="1"/>
      <c r="SJK3635" s="1"/>
      <c r="SJL3635" s="1"/>
      <c r="SJM3635" s="1"/>
      <c r="SJN3635" s="1"/>
      <c r="SJO3635" s="1"/>
      <c r="SJP3635" s="1"/>
      <c r="SJQ3635" s="1"/>
      <c r="SJR3635" s="1"/>
      <c r="SJS3635" s="1"/>
      <c r="SJT3635" s="1"/>
      <c r="SJU3635" s="1"/>
      <c r="SJV3635" s="1"/>
      <c r="SJW3635" s="1"/>
      <c r="SJX3635" s="1"/>
      <c r="SJY3635" s="1"/>
      <c r="SJZ3635" s="1"/>
      <c r="SKA3635" s="1"/>
      <c r="SKB3635" s="1"/>
      <c r="SKC3635" s="1"/>
      <c r="SKD3635" s="1"/>
      <c r="SKE3635" s="1"/>
      <c r="SKF3635" s="1"/>
      <c r="SKG3635" s="1"/>
      <c r="SKH3635" s="1"/>
      <c r="SKI3635" s="1"/>
      <c r="SKJ3635" s="1"/>
      <c r="SKK3635" s="1"/>
      <c r="SKL3635" s="1"/>
      <c r="SKM3635" s="1"/>
      <c r="SKN3635" s="1"/>
      <c r="SKO3635" s="1"/>
      <c r="SKP3635" s="1"/>
      <c r="SKQ3635" s="1"/>
      <c r="SKR3635" s="1"/>
      <c r="SKS3635" s="1"/>
      <c r="SKT3635" s="1"/>
      <c r="SKU3635" s="1"/>
      <c r="SKV3635" s="1"/>
      <c r="SKW3635" s="1"/>
      <c r="SKX3635" s="1"/>
      <c r="SKY3635" s="1"/>
      <c r="SKZ3635" s="1"/>
      <c r="SLA3635" s="1"/>
      <c r="SLB3635" s="1"/>
      <c r="SLC3635" s="1"/>
      <c r="SLD3635" s="1"/>
      <c r="SLE3635" s="1"/>
      <c r="SLF3635" s="1"/>
      <c r="SLG3635" s="1"/>
      <c r="SLH3635" s="1"/>
      <c r="SLI3635" s="1"/>
      <c r="SLJ3635" s="1"/>
      <c r="SLK3635" s="1"/>
      <c r="SLL3635" s="1"/>
      <c r="SLM3635" s="1"/>
      <c r="SLN3635" s="1"/>
      <c r="SLO3635" s="1"/>
      <c r="SLP3635" s="1"/>
      <c r="SLQ3635" s="1"/>
      <c r="SLR3635" s="1"/>
      <c r="SLS3635" s="1"/>
      <c r="SLT3635" s="1"/>
      <c r="SLU3635" s="1"/>
      <c r="SLV3635" s="1"/>
      <c r="SLW3635" s="1"/>
      <c r="SLX3635" s="1"/>
      <c r="SLY3635" s="1"/>
      <c r="SLZ3635" s="1"/>
      <c r="SMA3635" s="1"/>
      <c r="SMB3635" s="1"/>
      <c r="SMC3635" s="1"/>
      <c r="SMD3635" s="1"/>
      <c r="SME3635" s="1"/>
      <c r="SMF3635" s="1"/>
      <c r="SMG3635" s="1"/>
      <c r="SMH3635" s="1"/>
      <c r="SMI3635" s="1"/>
      <c r="SMJ3635" s="1"/>
      <c r="SMK3635" s="1"/>
      <c r="SML3635" s="1"/>
      <c r="SMM3635" s="1"/>
      <c r="SMN3635" s="1"/>
      <c r="SMO3635" s="1"/>
      <c r="SMP3635" s="1"/>
      <c r="SMQ3635" s="1"/>
      <c r="SMR3635" s="1"/>
      <c r="SMS3635" s="1"/>
      <c r="SMT3635" s="1"/>
      <c r="SMU3635" s="1"/>
      <c r="SMV3635" s="1"/>
      <c r="SMW3635" s="1"/>
      <c r="SMX3635" s="1"/>
      <c r="SMY3635" s="1"/>
      <c r="SMZ3635" s="1"/>
      <c r="SNA3635" s="1"/>
      <c r="SNB3635" s="1"/>
      <c r="SNC3635" s="1"/>
      <c r="SND3635" s="1"/>
      <c r="SNE3635" s="1"/>
      <c r="SNF3635" s="1"/>
      <c r="SNG3635" s="1"/>
      <c r="SNH3635" s="1"/>
      <c r="SNI3635" s="1"/>
      <c r="SNJ3635" s="1"/>
      <c r="SNK3635" s="1"/>
      <c r="SNL3635" s="1"/>
      <c r="SNM3635" s="1"/>
      <c r="SNN3635" s="1"/>
      <c r="SNO3635" s="1"/>
      <c r="SNP3635" s="1"/>
      <c r="SNQ3635" s="1"/>
      <c r="SNR3635" s="1"/>
      <c r="SNS3635" s="1"/>
      <c r="SNT3635" s="1"/>
      <c r="SNU3635" s="1"/>
      <c r="SNV3635" s="1"/>
      <c r="SNW3635" s="1"/>
      <c r="SNX3635" s="1"/>
      <c r="SNY3635" s="1"/>
      <c r="SNZ3635" s="1"/>
      <c r="SOA3635" s="1"/>
      <c r="SOB3635" s="1"/>
      <c r="SOC3635" s="1"/>
      <c r="SOD3635" s="1"/>
      <c r="SOE3635" s="1"/>
      <c r="SOF3635" s="1"/>
      <c r="SOG3635" s="1"/>
      <c r="SOH3635" s="1"/>
      <c r="SOI3635" s="1"/>
      <c r="SOJ3635" s="1"/>
      <c r="SOK3635" s="1"/>
      <c r="SOL3635" s="1"/>
      <c r="SOM3635" s="1"/>
      <c r="SON3635" s="1"/>
      <c r="SOO3635" s="1"/>
      <c r="SOP3635" s="1"/>
      <c r="SOQ3635" s="1"/>
      <c r="SOR3635" s="1"/>
      <c r="SOS3635" s="1"/>
      <c r="SOT3635" s="1"/>
      <c r="SOU3635" s="1"/>
      <c r="SOV3635" s="1"/>
      <c r="SOW3635" s="1"/>
      <c r="SOX3635" s="1"/>
      <c r="SOY3635" s="1"/>
      <c r="SOZ3635" s="1"/>
      <c r="SPA3635" s="1"/>
      <c r="SPB3635" s="1"/>
      <c r="SPC3635" s="1"/>
      <c r="SPD3635" s="1"/>
      <c r="SPE3635" s="1"/>
      <c r="SPF3635" s="1"/>
      <c r="SPG3635" s="1"/>
      <c r="SPH3635" s="1"/>
      <c r="SPI3635" s="1"/>
      <c r="SPJ3635" s="1"/>
      <c r="SPK3635" s="1"/>
      <c r="SPL3635" s="1"/>
      <c r="SPM3635" s="1"/>
      <c r="SPN3635" s="1"/>
      <c r="SPO3635" s="1"/>
      <c r="SPP3635" s="1"/>
      <c r="SPQ3635" s="1"/>
      <c r="SPR3635" s="1"/>
      <c r="SPS3635" s="1"/>
      <c r="SPT3635" s="1"/>
      <c r="SPU3635" s="1"/>
      <c r="SPV3635" s="1"/>
      <c r="SPW3635" s="1"/>
      <c r="SPX3635" s="1"/>
      <c r="SPY3635" s="1"/>
      <c r="SPZ3635" s="1"/>
      <c r="SQA3635" s="1"/>
      <c r="SQB3635" s="1"/>
      <c r="SQC3635" s="1"/>
      <c r="SQD3635" s="1"/>
      <c r="SQE3635" s="1"/>
      <c r="SQF3635" s="1"/>
      <c r="SQG3635" s="1"/>
      <c r="SQH3635" s="1"/>
      <c r="SQI3635" s="1"/>
      <c r="SQJ3635" s="1"/>
      <c r="SQK3635" s="1"/>
      <c r="SQL3635" s="1"/>
      <c r="SQM3635" s="1"/>
      <c r="SQN3635" s="1"/>
      <c r="SQO3635" s="1"/>
      <c r="SQP3635" s="1"/>
      <c r="SQQ3635" s="1"/>
      <c r="SQR3635" s="1"/>
      <c r="SQS3635" s="1"/>
      <c r="SQT3635" s="1"/>
      <c r="SQU3635" s="1"/>
      <c r="SQV3635" s="1"/>
      <c r="SQW3635" s="1"/>
      <c r="SQX3635" s="1"/>
      <c r="SQY3635" s="1"/>
      <c r="SQZ3635" s="1"/>
      <c r="SRA3635" s="1"/>
      <c r="SRB3635" s="1"/>
      <c r="SRC3635" s="1"/>
      <c r="SRD3635" s="1"/>
      <c r="SRE3635" s="1"/>
      <c r="SRF3635" s="1"/>
      <c r="SRG3635" s="1"/>
      <c r="SRH3635" s="1"/>
      <c r="SRI3635" s="1"/>
      <c r="SRJ3635" s="1"/>
      <c r="SRK3635" s="1"/>
      <c r="SRL3635" s="1"/>
      <c r="SRM3635" s="1"/>
      <c r="SRN3635" s="1"/>
      <c r="SRO3635" s="1"/>
      <c r="SRP3635" s="1"/>
      <c r="SRQ3635" s="1"/>
      <c r="SRR3635" s="1"/>
      <c r="SRS3635" s="1"/>
      <c r="SRT3635" s="1"/>
      <c r="SRU3635" s="1"/>
      <c r="SRV3635" s="1"/>
      <c r="SRW3635" s="1"/>
      <c r="SRX3635" s="1"/>
      <c r="SRY3635" s="1"/>
      <c r="SRZ3635" s="1"/>
      <c r="SSA3635" s="1"/>
      <c r="SSB3635" s="1"/>
      <c r="SSC3635" s="1"/>
      <c r="SSD3635" s="1"/>
      <c r="SSE3635" s="1"/>
      <c r="SSF3635" s="1"/>
      <c r="SSG3635" s="1"/>
      <c r="SSH3635" s="1"/>
      <c r="SSI3635" s="1"/>
      <c r="SSJ3635" s="1"/>
      <c r="SSK3635" s="1"/>
      <c r="SSL3635" s="1"/>
      <c r="SSM3635" s="1"/>
      <c r="SSN3635" s="1"/>
      <c r="SSO3635" s="1"/>
      <c r="SSP3635" s="1"/>
      <c r="SSQ3635" s="1"/>
      <c r="SSR3635" s="1"/>
      <c r="SSS3635" s="1"/>
      <c r="SST3635" s="1"/>
      <c r="SSU3635" s="1"/>
      <c r="SSV3635" s="1"/>
      <c r="SSW3635" s="1"/>
      <c r="SSX3635" s="1"/>
      <c r="SSY3635" s="1"/>
      <c r="SSZ3635" s="1"/>
      <c r="STA3635" s="1"/>
      <c r="STB3635" s="1"/>
      <c r="STC3635" s="1"/>
      <c r="STD3635" s="1"/>
      <c r="STE3635" s="1"/>
      <c r="STF3635" s="1"/>
      <c r="STG3635" s="1"/>
      <c r="STH3635" s="1"/>
      <c r="STI3635" s="1"/>
      <c r="STJ3635" s="1"/>
      <c r="STK3635" s="1"/>
      <c r="STL3635" s="1"/>
      <c r="STM3635" s="1"/>
      <c r="STN3635" s="1"/>
      <c r="STO3635" s="1"/>
      <c r="STP3635" s="1"/>
      <c r="STQ3635" s="1"/>
      <c r="STR3635" s="1"/>
      <c r="STS3635" s="1"/>
      <c r="STT3635" s="1"/>
      <c r="STU3635" s="1"/>
      <c r="STV3635" s="1"/>
      <c r="STW3635" s="1"/>
      <c r="STX3635" s="1"/>
      <c r="STY3635" s="1"/>
      <c r="STZ3635" s="1"/>
      <c r="SUA3635" s="1"/>
      <c r="SUB3635" s="1"/>
      <c r="SUC3635" s="1"/>
      <c r="SUD3635" s="1"/>
      <c r="SUE3635" s="1"/>
      <c r="SUF3635" s="1"/>
      <c r="SUG3635" s="1"/>
      <c r="SUH3635" s="1"/>
      <c r="SUI3635" s="1"/>
      <c r="SUJ3635" s="1"/>
      <c r="SUK3635" s="1"/>
      <c r="SUL3635" s="1"/>
      <c r="SUM3635" s="1"/>
      <c r="SUN3635" s="1"/>
      <c r="SUO3635" s="1"/>
      <c r="SUP3635" s="1"/>
      <c r="SUQ3635" s="1"/>
      <c r="SUR3635" s="1"/>
      <c r="SUS3635" s="1"/>
      <c r="SUT3635" s="1"/>
      <c r="SUU3635" s="1"/>
      <c r="SUV3635" s="1"/>
      <c r="SUW3635" s="1"/>
      <c r="SUX3635" s="1"/>
      <c r="SUY3635" s="1"/>
      <c r="SUZ3635" s="1"/>
      <c r="SVA3635" s="1"/>
      <c r="SVB3635" s="1"/>
      <c r="SVC3635" s="1"/>
      <c r="SVD3635" s="1"/>
      <c r="SVE3635" s="1"/>
      <c r="SVF3635" s="1"/>
      <c r="SVG3635" s="1"/>
      <c r="SVH3635" s="1"/>
      <c r="SVI3635" s="1"/>
      <c r="SVJ3635" s="1"/>
      <c r="SVK3635" s="1"/>
      <c r="SVL3635" s="1"/>
      <c r="SVM3635" s="1"/>
      <c r="SVN3635" s="1"/>
      <c r="SVO3635" s="1"/>
      <c r="SVP3635" s="1"/>
      <c r="SVQ3635" s="1"/>
      <c r="SVR3635" s="1"/>
      <c r="SVS3635" s="1"/>
      <c r="SVT3635" s="1"/>
      <c r="SVU3635" s="1"/>
      <c r="SVV3635" s="1"/>
      <c r="SVW3635" s="1"/>
      <c r="SVX3635" s="1"/>
      <c r="SVY3635" s="1"/>
      <c r="SVZ3635" s="1"/>
      <c r="SWA3635" s="1"/>
      <c r="SWB3635" s="1"/>
      <c r="SWC3635" s="1"/>
      <c r="SWD3635" s="1"/>
      <c r="SWE3635" s="1"/>
      <c r="SWF3635" s="1"/>
      <c r="SWG3635" s="1"/>
      <c r="SWH3635" s="1"/>
      <c r="SWI3635" s="1"/>
      <c r="SWJ3635" s="1"/>
      <c r="SWK3635" s="1"/>
      <c r="SWL3635" s="1"/>
      <c r="SWM3635" s="1"/>
      <c r="SWN3635" s="1"/>
      <c r="SWO3635" s="1"/>
      <c r="SWP3635" s="1"/>
      <c r="SWQ3635" s="1"/>
      <c r="SWR3635" s="1"/>
      <c r="SWS3635" s="1"/>
      <c r="SWT3635" s="1"/>
      <c r="SWU3635" s="1"/>
      <c r="SWV3635" s="1"/>
      <c r="SWW3635" s="1"/>
      <c r="SWX3635" s="1"/>
      <c r="SWY3635" s="1"/>
      <c r="SWZ3635" s="1"/>
      <c r="SXA3635" s="1"/>
      <c r="SXB3635" s="1"/>
      <c r="SXC3635" s="1"/>
      <c r="SXD3635" s="1"/>
      <c r="SXE3635" s="1"/>
      <c r="SXF3635" s="1"/>
      <c r="SXG3635" s="1"/>
      <c r="SXH3635" s="1"/>
      <c r="SXI3635" s="1"/>
      <c r="SXJ3635" s="1"/>
      <c r="SXK3635" s="1"/>
      <c r="SXL3635" s="1"/>
      <c r="SXM3635" s="1"/>
      <c r="SXN3635" s="1"/>
      <c r="SXO3635" s="1"/>
      <c r="SXP3635" s="1"/>
      <c r="SXQ3635" s="1"/>
      <c r="SXR3635" s="1"/>
      <c r="SXS3635" s="1"/>
      <c r="SXT3635" s="1"/>
      <c r="SXU3635" s="1"/>
      <c r="SXV3635" s="1"/>
      <c r="SXW3635" s="1"/>
      <c r="SXX3635" s="1"/>
      <c r="SXY3635" s="1"/>
      <c r="SXZ3635" s="1"/>
      <c r="SYA3635" s="1"/>
      <c r="SYB3635" s="1"/>
      <c r="SYC3635" s="1"/>
      <c r="SYD3635" s="1"/>
      <c r="SYE3635" s="1"/>
      <c r="SYF3635" s="1"/>
      <c r="SYG3635" s="1"/>
      <c r="SYH3635" s="1"/>
      <c r="SYI3635" s="1"/>
      <c r="SYJ3635" s="1"/>
      <c r="SYK3635" s="1"/>
      <c r="SYL3635" s="1"/>
      <c r="SYM3635" s="1"/>
      <c r="SYN3635" s="1"/>
      <c r="SYO3635" s="1"/>
      <c r="SYP3635" s="1"/>
      <c r="SYQ3635" s="1"/>
      <c r="SYR3635" s="1"/>
      <c r="SYS3635" s="1"/>
      <c r="SYT3635" s="1"/>
      <c r="SYU3635" s="1"/>
      <c r="SYV3635" s="1"/>
      <c r="SYW3635" s="1"/>
      <c r="SYX3635" s="1"/>
      <c r="SYY3635" s="1"/>
      <c r="SYZ3635" s="1"/>
      <c r="SZA3635" s="1"/>
      <c r="SZB3635" s="1"/>
      <c r="SZC3635" s="1"/>
      <c r="SZD3635" s="1"/>
      <c r="SZE3635" s="1"/>
      <c r="SZF3635" s="1"/>
      <c r="SZG3635" s="1"/>
      <c r="SZH3635" s="1"/>
      <c r="SZI3635" s="1"/>
      <c r="SZJ3635" s="1"/>
      <c r="SZK3635" s="1"/>
      <c r="SZL3635" s="1"/>
      <c r="SZM3635" s="1"/>
      <c r="SZN3635" s="1"/>
      <c r="SZO3635" s="1"/>
      <c r="SZP3635" s="1"/>
      <c r="SZQ3635" s="1"/>
      <c r="SZR3635" s="1"/>
      <c r="SZS3635" s="1"/>
      <c r="SZT3635" s="1"/>
      <c r="SZU3635" s="1"/>
      <c r="SZV3635" s="1"/>
      <c r="SZW3635" s="1"/>
      <c r="SZX3635" s="1"/>
      <c r="SZY3635" s="1"/>
      <c r="SZZ3635" s="1"/>
      <c r="TAA3635" s="1"/>
      <c r="TAB3635" s="1"/>
      <c r="TAC3635" s="1"/>
      <c r="TAD3635" s="1"/>
      <c r="TAE3635" s="1"/>
      <c r="TAF3635" s="1"/>
      <c r="TAG3635" s="1"/>
      <c r="TAH3635" s="1"/>
      <c r="TAI3635" s="1"/>
      <c r="TAJ3635" s="1"/>
      <c r="TAK3635" s="1"/>
      <c r="TAL3635" s="1"/>
      <c r="TAM3635" s="1"/>
      <c r="TAN3635" s="1"/>
      <c r="TAO3635" s="1"/>
      <c r="TAP3635" s="1"/>
      <c r="TAQ3635" s="1"/>
      <c r="TAR3635" s="1"/>
      <c r="TAS3635" s="1"/>
      <c r="TAT3635" s="1"/>
      <c r="TAU3635" s="1"/>
      <c r="TAV3635" s="1"/>
      <c r="TAW3635" s="1"/>
      <c r="TAX3635" s="1"/>
      <c r="TAY3635" s="1"/>
      <c r="TAZ3635" s="1"/>
      <c r="TBA3635" s="1"/>
      <c r="TBB3635" s="1"/>
      <c r="TBC3635" s="1"/>
      <c r="TBD3635" s="1"/>
      <c r="TBE3635" s="1"/>
      <c r="TBF3635" s="1"/>
      <c r="TBG3635" s="1"/>
      <c r="TBH3635" s="1"/>
      <c r="TBI3635" s="1"/>
      <c r="TBJ3635" s="1"/>
      <c r="TBK3635" s="1"/>
      <c r="TBL3635" s="1"/>
      <c r="TBM3635" s="1"/>
      <c r="TBN3635" s="1"/>
      <c r="TBO3635" s="1"/>
      <c r="TBP3635" s="1"/>
      <c r="TBQ3635" s="1"/>
      <c r="TBR3635" s="1"/>
      <c r="TBS3635" s="1"/>
      <c r="TBT3635" s="1"/>
      <c r="TBU3635" s="1"/>
      <c r="TBV3635" s="1"/>
      <c r="TBW3635" s="1"/>
      <c r="TBX3635" s="1"/>
      <c r="TBY3635" s="1"/>
      <c r="TBZ3635" s="1"/>
      <c r="TCA3635" s="1"/>
      <c r="TCB3635" s="1"/>
      <c r="TCC3635" s="1"/>
      <c r="TCD3635" s="1"/>
      <c r="TCE3635" s="1"/>
      <c r="TCF3635" s="1"/>
      <c r="TCG3635" s="1"/>
      <c r="TCH3635" s="1"/>
      <c r="TCI3635" s="1"/>
      <c r="TCJ3635" s="1"/>
      <c r="TCK3635" s="1"/>
      <c r="TCL3635" s="1"/>
      <c r="TCM3635" s="1"/>
      <c r="TCN3635" s="1"/>
      <c r="TCO3635" s="1"/>
      <c r="TCP3635" s="1"/>
      <c r="TCQ3635" s="1"/>
      <c r="TCR3635" s="1"/>
      <c r="TCS3635" s="1"/>
      <c r="TCT3635" s="1"/>
      <c r="TCU3635" s="1"/>
      <c r="TCV3635" s="1"/>
      <c r="TCW3635" s="1"/>
      <c r="TCX3635" s="1"/>
      <c r="TCY3635" s="1"/>
      <c r="TCZ3635" s="1"/>
      <c r="TDA3635" s="1"/>
      <c r="TDB3635" s="1"/>
      <c r="TDC3635" s="1"/>
      <c r="TDD3635" s="1"/>
      <c r="TDE3635" s="1"/>
      <c r="TDF3635" s="1"/>
      <c r="TDG3635" s="1"/>
      <c r="TDH3635" s="1"/>
      <c r="TDI3635" s="1"/>
      <c r="TDJ3635" s="1"/>
      <c r="TDK3635" s="1"/>
      <c r="TDL3635" s="1"/>
      <c r="TDM3635" s="1"/>
      <c r="TDN3635" s="1"/>
      <c r="TDO3635" s="1"/>
      <c r="TDP3635" s="1"/>
      <c r="TDQ3635" s="1"/>
      <c r="TDR3635" s="1"/>
      <c r="TDS3635" s="1"/>
      <c r="TDT3635" s="1"/>
      <c r="TDU3635" s="1"/>
      <c r="TDV3635" s="1"/>
      <c r="TDW3635" s="1"/>
      <c r="TDX3635" s="1"/>
      <c r="TDY3635" s="1"/>
      <c r="TDZ3635" s="1"/>
      <c r="TEA3635" s="1"/>
      <c r="TEB3635" s="1"/>
      <c r="TEC3635" s="1"/>
      <c r="TED3635" s="1"/>
      <c r="TEE3635" s="1"/>
      <c r="TEF3635" s="1"/>
      <c r="TEG3635" s="1"/>
      <c r="TEH3635" s="1"/>
      <c r="TEI3635" s="1"/>
      <c r="TEJ3635" s="1"/>
      <c r="TEK3635" s="1"/>
      <c r="TEL3635" s="1"/>
      <c r="TEM3635" s="1"/>
      <c r="TEN3635" s="1"/>
      <c r="TEO3635" s="1"/>
      <c r="TEP3635" s="1"/>
      <c r="TEQ3635" s="1"/>
      <c r="TER3635" s="1"/>
      <c r="TES3635" s="1"/>
      <c r="TET3635" s="1"/>
      <c r="TEU3635" s="1"/>
      <c r="TEV3635" s="1"/>
      <c r="TEW3635" s="1"/>
      <c r="TEX3635" s="1"/>
      <c r="TEY3635" s="1"/>
      <c r="TEZ3635" s="1"/>
      <c r="TFA3635" s="1"/>
      <c r="TFB3635" s="1"/>
      <c r="TFC3635" s="1"/>
      <c r="TFD3635" s="1"/>
      <c r="TFE3635" s="1"/>
      <c r="TFF3635" s="1"/>
      <c r="TFG3635" s="1"/>
      <c r="TFH3635" s="1"/>
      <c r="TFI3635" s="1"/>
      <c r="TFJ3635" s="1"/>
      <c r="TFK3635" s="1"/>
      <c r="TFL3635" s="1"/>
      <c r="TFM3635" s="1"/>
      <c r="TFN3635" s="1"/>
      <c r="TFO3635" s="1"/>
      <c r="TFP3635" s="1"/>
      <c r="TFQ3635" s="1"/>
      <c r="TFR3635" s="1"/>
      <c r="TFS3635" s="1"/>
      <c r="TFT3635" s="1"/>
      <c r="TFU3635" s="1"/>
      <c r="TFV3635" s="1"/>
      <c r="TFW3635" s="1"/>
      <c r="TFX3635" s="1"/>
      <c r="TFY3635" s="1"/>
      <c r="TFZ3635" s="1"/>
      <c r="TGA3635" s="1"/>
      <c r="TGB3635" s="1"/>
      <c r="TGC3635" s="1"/>
      <c r="TGD3635" s="1"/>
      <c r="TGE3635" s="1"/>
      <c r="TGF3635" s="1"/>
      <c r="TGG3635" s="1"/>
      <c r="TGH3635" s="1"/>
      <c r="TGI3635" s="1"/>
      <c r="TGJ3635" s="1"/>
      <c r="TGK3635" s="1"/>
      <c r="TGL3635" s="1"/>
      <c r="TGM3635" s="1"/>
      <c r="TGN3635" s="1"/>
      <c r="TGO3635" s="1"/>
      <c r="TGP3635" s="1"/>
      <c r="TGQ3635" s="1"/>
      <c r="TGR3635" s="1"/>
      <c r="TGS3635" s="1"/>
      <c r="TGT3635" s="1"/>
      <c r="TGU3635" s="1"/>
      <c r="TGV3635" s="1"/>
      <c r="TGW3635" s="1"/>
      <c r="TGX3635" s="1"/>
      <c r="TGY3635" s="1"/>
      <c r="TGZ3635" s="1"/>
      <c r="THA3635" s="1"/>
      <c r="THB3635" s="1"/>
      <c r="THC3635" s="1"/>
      <c r="THD3635" s="1"/>
      <c r="THE3635" s="1"/>
      <c r="THF3635" s="1"/>
      <c r="THG3635" s="1"/>
      <c r="THH3635" s="1"/>
      <c r="THI3635" s="1"/>
      <c r="THJ3635" s="1"/>
      <c r="THK3635" s="1"/>
      <c r="THL3635" s="1"/>
      <c r="THM3635" s="1"/>
      <c r="THN3635" s="1"/>
      <c r="THO3635" s="1"/>
      <c r="THP3635" s="1"/>
      <c r="THQ3635" s="1"/>
      <c r="THR3635" s="1"/>
      <c r="THS3635" s="1"/>
      <c r="THT3635" s="1"/>
      <c r="THU3635" s="1"/>
      <c r="THV3635" s="1"/>
      <c r="THW3635" s="1"/>
      <c r="THX3635" s="1"/>
      <c r="THY3635" s="1"/>
      <c r="THZ3635" s="1"/>
      <c r="TIA3635" s="1"/>
      <c r="TIB3635" s="1"/>
      <c r="TIC3635" s="1"/>
      <c r="TID3635" s="1"/>
      <c r="TIE3635" s="1"/>
      <c r="TIF3635" s="1"/>
      <c r="TIG3635" s="1"/>
      <c r="TIH3635" s="1"/>
      <c r="TII3635" s="1"/>
      <c r="TIJ3635" s="1"/>
      <c r="TIK3635" s="1"/>
      <c r="TIL3635" s="1"/>
      <c r="TIM3635" s="1"/>
      <c r="TIN3635" s="1"/>
      <c r="TIO3635" s="1"/>
      <c r="TIP3635" s="1"/>
      <c r="TIQ3635" s="1"/>
      <c r="TIR3635" s="1"/>
      <c r="TIS3635" s="1"/>
      <c r="TIT3635" s="1"/>
      <c r="TIU3635" s="1"/>
      <c r="TIV3635" s="1"/>
      <c r="TIW3635" s="1"/>
      <c r="TIX3635" s="1"/>
      <c r="TIY3635" s="1"/>
      <c r="TIZ3635" s="1"/>
      <c r="TJA3635" s="1"/>
      <c r="TJB3635" s="1"/>
      <c r="TJC3635" s="1"/>
      <c r="TJD3635" s="1"/>
      <c r="TJE3635" s="1"/>
      <c r="TJF3635" s="1"/>
      <c r="TJG3635" s="1"/>
      <c r="TJH3635" s="1"/>
      <c r="TJI3635" s="1"/>
      <c r="TJJ3635" s="1"/>
      <c r="TJK3635" s="1"/>
      <c r="TJL3635" s="1"/>
      <c r="TJM3635" s="1"/>
      <c r="TJN3635" s="1"/>
      <c r="TJO3635" s="1"/>
      <c r="TJP3635" s="1"/>
      <c r="TJQ3635" s="1"/>
      <c r="TJR3635" s="1"/>
      <c r="TJS3635" s="1"/>
      <c r="TJT3635" s="1"/>
      <c r="TJU3635" s="1"/>
      <c r="TJV3635" s="1"/>
      <c r="TJW3635" s="1"/>
      <c r="TJX3635" s="1"/>
      <c r="TJY3635" s="1"/>
      <c r="TJZ3635" s="1"/>
      <c r="TKA3635" s="1"/>
      <c r="TKB3635" s="1"/>
      <c r="TKC3635" s="1"/>
      <c r="TKD3635" s="1"/>
      <c r="TKE3635" s="1"/>
      <c r="TKF3635" s="1"/>
      <c r="TKG3635" s="1"/>
      <c r="TKH3635" s="1"/>
      <c r="TKI3635" s="1"/>
      <c r="TKJ3635" s="1"/>
      <c r="TKK3635" s="1"/>
      <c r="TKL3635" s="1"/>
      <c r="TKM3635" s="1"/>
      <c r="TKN3635" s="1"/>
      <c r="TKO3635" s="1"/>
      <c r="TKP3635" s="1"/>
      <c r="TKQ3635" s="1"/>
      <c r="TKR3635" s="1"/>
      <c r="TKS3635" s="1"/>
      <c r="TKT3635" s="1"/>
      <c r="TKU3635" s="1"/>
      <c r="TKV3635" s="1"/>
      <c r="TKW3635" s="1"/>
      <c r="TKX3635" s="1"/>
      <c r="TKY3635" s="1"/>
      <c r="TKZ3635" s="1"/>
      <c r="TLA3635" s="1"/>
      <c r="TLB3635" s="1"/>
      <c r="TLC3635" s="1"/>
      <c r="TLD3635" s="1"/>
      <c r="TLE3635" s="1"/>
      <c r="TLF3635" s="1"/>
      <c r="TLG3635" s="1"/>
      <c r="TLH3635" s="1"/>
      <c r="TLI3635" s="1"/>
      <c r="TLJ3635" s="1"/>
      <c r="TLK3635" s="1"/>
      <c r="TLL3635" s="1"/>
      <c r="TLM3635" s="1"/>
      <c r="TLN3635" s="1"/>
      <c r="TLO3635" s="1"/>
      <c r="TLP3635" s="1"/>
      <c r="TLQ3635" s="1"/>
      <c r="TLR3635" s="1"/>
      <c r="TLS3635" s="1"/>
      <c r="TLT3635" s="1"/>
      <c r="TLU3635" s="1"/>
      <c r="TLV3635" s="1"/>
      <c r="TLW3635" s="1"/>
      <c r="TLX3635" s="1"/>
      <c r="TLY3635" s="1"/>
      <c r="TLZ3635" s="1"/>
      <c r="TMA3635" s="1"/>
      <c r="TMB3635" s="1"/>
      <c r="TMC3635" s="1"/>
      <c r="TMD3635" s="1"/>
      <c r="TME3635" s="1"/>
      <c r="TMF3635" s="1"/>
      <c r="TMG3635" s="1"/>
      <c r="TMH3635" s="1"/>
      <c r="TMI3635" s="1"/>
      <c r="TMJ3635" s="1"/>
      <c r="TMK3635" s="1"/>
      <c r="TML3635" s="1"/>
      <c r="TMM3635" s="1"/>
      <c r="TMN3635" s="1"/>
      <c r="TMO3635" s="1"/>
      <c r="TMP3635" s="1"/>
      <c r="TMQ3635" s="1"/>
      <c r="TMR3635" s="1"/>
      <c r="TMS3635" s="1"/>
      <c r="TMT3635" s="1"/>
      <c r="TMU3635" s="1"/>
      <c r="TMV3635" s="1"/>
      <c r="TMW3635" s="1"/>
      <c r="TMX3635" s="1"/>
      <c r="TMY3635" s="1"/>
      <c r="TMZ3635" s="1"/>
      <c r="TNA3635" s="1"/>
      <c r="TNB3635" s="1"/>
      <c r="TNC3635" s="1"/>
      <c r="TND3635" s="1"/>
      <c r="TNE3635" s="1"/>
      <c r="TNF3635" s="1"/>
      <c r="TNG3635" s="1"/>
      <c r="TNH3635" s="1"/>
      <c r="TNI3635" s="1"/>
      <c r="TNJ3635" s="1"/>
      <c r="TNK3635" s="1"/>
      <c r="TNL3635" s="1"/>
      <c r="TNM3635" s="1"/>
      <c r="TNN3635" s="1"/>
      <c r="TNO3635" s="1"/>
      <c r="TNP3635" s="1"/>
      <c r="TNQ3635" s="1"/>
      <c r="TNR3635" s="1"/>
      <c r="TNS3635" s="1"/>
      <c r="TNT3635" s="1"/>
      <c r="TNU3635" s="1"/>
      <c r="TNV3635" s="1"/>
      <c r="TNW3635" s="1"/>
      <c r="TNX3635" s="1"/>
      <c r="TNY3635" s="1"/>
      <c r="TNZ3635" s="1"/>
      <c r="TOA3635" s="1"/>
      <c r="TOB3635" s="1"/>
      <c r="TOC3635" s="1"/>
      <c r="TOD3635" s="1"/>
      <c r="TOE3635" s="1"/>
      <c r="TOF3635" s="1"/>
      <c r="TOG3635" s="1"/>
      <c r="TOH3635" s="1"/>
      <c r="TOI3635" s="1"/>
      <c r="TOJ3635" s="1"/>
      <c r="TOK3635" s="1"/>
      <c r="TOL3635" s="1"/>
      <c r="TOM3635" s="1"/>
      <c r="TON3635" s="1"/>
      <c r="TOO3635" s="1"/>
      <c r="TOP3635" s="1"/>
      <c r="TOQ3635" s="1"/>
      <c r="TOR3635" s="1"/>
      <c r="TOS3635" s="1"/>
      <c r="TOT3635" s="1"/>
      <c r="TOU3635" s="1"/>
      <c r="TOV3635" s="1"/>
      <c r="TOW3635" s="1"/>
      <c r="TOX3635" s="1"/>
      <c r="TOY3635" s="1"/>
      <c r="TOZ3635" s="1"/>
      <c r="TPA3635" s="1"/>
      <c r="TPB3635" s="1"/>
      <c r="TPC3635" s="1"/>
      <c r="TPD3635" s="1"/>
      <c r="TPE3635" s="1"/>
      <c r="TPF3635" s="1"/>
      <c r="TPG3635" s="1"/>
      <c r="TPH3635" s="1"/>
      <c r="TPI3635" s="1"/>
      <c r="TPJ3635" s="1"/>
      <c r="TPK3635" s="1"/>
      <c r="TPL3635" s="1"/>
      <c r="TPM3635" s="1"/>
      <c r="TPN3635" s="1"/>
      <c r="TPO3635" s="1"/>
      <c r="TPP3635" s="1"/>
      <c r="TPQ3635" s="1"/>
      <c r="TPR3635" s="1"/>
      <c r="TPS3635" s="1"/>
      <c r="TPT3635" s="1"/>
      <c r="TPU3635" s="1"/>
      <c r="TPV3635" s="1"/>
      <c r="TPW3635" s="1"/>
      <c r="TPX3635" s="1"/>
      <c r="TPY3635" s="1"/>
      <c r="TPZ3635" s="1"/>
      <c r="TQA3635" s="1"/>
      <c r="TQB3635" s="1"/>
      <c r="TQC3635" s="1"/>
      <c r="TQD3635" s="1"/>
      <c r="TQE3635" s="1"/>
      <c r="TQF3635" s="1"/>
      <c r="TQG3635" s="1"/>
      <c r="TQH3635" s="1"/>
      <c r="TQI3635" s="1"/>
      <c r="TQJ3635" s="1"/>
      <c r="TQK3635" s="1"/>
      <c r="TQL3635" s="1"/>
      <c r="TQM3635" s="1"/>
      <c r="TQN3635" s="1"/>
      <c r="TQO3635" s="1"/>
      <c r="TQP3635" s="1"/>
      <c r="TQQ3635" s="1"/>
      <c r="TQR3635" s="1"/>
      <c r="TQS3635" s="1"/>
      <c r="TQT3635" s="1"/>
      <c r="TQU3635" s="1"/>
      <c r="TQV3635" s="1"/>
      <c r="TQW3635" s="1"/>
      <c r="TQX3635" s="1"/>
      <c r="TQY3635" s="1"/>
      <c r="TQZ3635" s="1"/>
      <c r="TRA3635" s="1"/>
      <c r="TRB3635" s="1"/>
      <c r="TRC3635" s="1"/>
      <c r="TRD3635" s="1"/>
      <c r="TRE3635" s="1"/>
      <c r="TRF3635" s="1"/>
      <c r="TRG3635" s="1"/>
      <c r="TRH3635" s="1"/>
      <c r="TRI3635" s="1"/>
      <c r="TRJ3635" s="1"/>
      <c r="TRK3635" s="1"/>
      <c r="TRL3635" s="1"/>
      <c r="TRM3635" s="1"/>
      <c r="TRN3635" s="1"/>
      <c r="TRO3635" s="1"/>
      <c r="TRP3635" s="1"/>
      <c r="TRQ3635" s="1"/>
      <c r="TRR3635" s="1"/>
      <c r="TRS3635" s="1"/>
      <c r="TRT3635" s="1"/>
      <c r="TRU3635" s="1"/>
      <c r="TRV3635" s="1"/>
      <c r="TRW3635" s="1"/>
      <c r="TRX3635" s="1"/>
      <c r="TRY3635" s="1"/>
      <c r="TRZ3635" s="1"/>
      <c r="TSA3635" s="1"/>
      <c r="TSB3635" s="1"/>
      <c r="TSC3635" s="1"/>
      <c r="TSD3635" s="1"/>
      <c r="TSE3635" s="1"/>
      <c r="TSF3635" s="1"/>
      <c r="TSG3635" s="1"/>
      <c r="TSH3635" s="1"/>
      <c r="TSI3635" s="1"/>
      <c r="TSJ3635" s="1"/>
      <c r="TSK3635" s="1"/>
      <c r="TSL3635" s="1"/>
      <c r="TSM3635" s="1"/>
      <c r="TSN3635" s="1"/>
      <c r="TSO3635" s="1"/>
      <c r="TSP3635" s="1"/>
      <c r="TSQ3635" s="1"/>
      <c r="TSR3635" s="1"/>
      <c r="TSS3635" s="1"/>
      <c r="TST3635" s="1"/>
      <c r="TSU3635" s="1"/>
      <c r="TSV3635" s="1"/>
      <c r="TSW3635" s="1"/>
      <c r="TSX3635" s="1"/>
      <c r="TSY3635" s="1"/>
      <c r="TSZ3635" s="1"/>
      <c r="TTA3635" s="1"/>
      <c r="TTB3635" s="1"/>
      <c r="TTC3635" s="1"/>
      <c r="TTD3635" s="1"/>
      <c r="TTE3635" s="1"/>
      <c r="TTF3635" s="1"/>
      <c r="TTG3635" s="1"/>
      <c r="TTH3635" s="1"/>
      <c r="TTI3635" s="1"/>
      <c r="TTJ3635" s="1"/>
      <c r="TTK3635" s="1"/>
      <c r="TTL3635" s="1"/>
      <c r="TTM3635" s="1"/>
      <c r="TTN3635" s="1"/>
      <c r="TTO3635" s="1"/>
      <c r="TTP3635" s="1"/>
      <c r="TTQ3635" s="1"/>
      <c r="TTR3635" s="1"/>
      <c r="TTS3635" s="1"/>
      <c r="TTT3635" s="1"/>
      <c r="TTU3635" s="1"/>
      <c r="TTV3635" s="1"/>
      <c r="TTW3635" s="1"/>
      <c r="TTX3635" s="1"/>
      <c r="TTY3635" s="1"/>
      <c r="TTZ3635" s="1"/>
      <c r="TUA3635" s="1"/>
      <c r="TUB3635" s="1"/>
      <c r="TUC3635" s="1"/>
      <c r="TUD3635" s="1"/>
      <c r="TUE3635" s="1"/>
      <c r="TUF3635" s="1"/>
      <c r="TUG3635" s="1"/>
      <c r="TUH3635" s="1"/>
      <c r="TUI3635" s="1"/>
      <c r="TUJ3635" s="1"/>
      <c r="TUK3635" s="1"/>
      <c r="TUL3635" s="1"/>
      <c r="TUM3635" s="1"/>
      <c r="TUN3635" s="1"/>
      <c r="TUO3635" s="1"/>
      <c r="TUP3635" s="1"/>
      <c r="TUQ3635" s="1"/>
      <c r="TUR3635" s="1"/>
      <c r="TUS3635" s="1"/>
      <c r="TUT3635" s="1"/>
      <c r="TUU3635" s="1"/>
      <c r="TUV3635" s="1"/>
      <c r="TUW3635" s="1"/>
      <c r="TUX3635" s="1"/>
      <c r="TUY3635" s="1"/>
      <c r="TUZ3635" s="1"/>
      <c r="TVA3635" s="1"/>
      <c r="TVB3635" s="1"/>
      <c r="TVC3635" s="1"/>
      <c r="TVD3635" s="1"/>
      <c r="TVE3635" s="1"/>
      <c r="TVF3635" s="1"/>
      <c r="TVG3635" s="1"/>
      <c r="TVH3635" s="1"/>
      <c r="TVI3635" s="1"/>
      <c r="TVJ3635" s="1"/>
      <c r="TVK3635" s="1"/>
      <c r="TVL3635" s="1"/>
      <c r="TVM3635" s="1"/>
      <c r="TVN3635" s="1"/>
      <c r="TVO3635" s="1"/>
      <c r="TVP3635" s="1"/>
      <c r="TVQ3635" s="1"/>
      <c r="TVR3635" s="1"/>
      <c r="TVS3635" s="1"/>
      <c r="TVT3635" s="1"/>
      <c r="TVU3635" s="1"/>
      <c r="TVV3635" s="1"/>
      <c r="TVW3635" s="1"/>
      <c r="TVX3635" s="1"/>
      <c r="TVY3635" s="1"/>
      <c r="TVZ3635" s="1"/>
      <c r="TWA3635" s="1"/>
      <c r="TWB3635" s="1"/>
      <c r="TWC3635" s="1"/>
      <c r="TWD3635" s="1"/>
      <c r="TWE3635" s="1"/>
      <c r="TWF3635" s="1"/>
      <c r="TWG3635" s="1"/>
      <c r="TWH3635" s="1"/>
      <c r="TWI3635" s="1"/>
      <c r="TWJ3635" s="1"/>
      <c r="TWK3635" s="1"/>
      <c r="TWL3635" s="1"/>
      <c r="TWM3635" s="1"/>
      <c r="TWN3635" s="1"/>
      <c r="TWO3635" s="1"/>
      <c r="TWP3635" s="1"/>
      <c r="TWQ3635" s="1"/>
      <c r="TWR3635" s="1"/>
      <c r="TWS3635" s="1"/>
      <c r="TWT3635" s="1"/>
      <c r="TWU3635" s="1"/>
      <c r="TWV3635" s="1"/>
      <c r="TWW3635" s="1"/>
      <c r="TWX3635" s="1"/>
      <c r="TWY3635" s="1"/>
      <c r="TWZ3635" s="1"/>
      <c r="TXA3635" s="1"/>
      <c r="TXB3635" s="1"/>
      <c r="TXC3635" s="1"/>
      <c r="TXD3635" s="1"/>
      <c r="TXE3635" s="1"/>
      <c r="TXF3635" s="1"/>
      <c r="TXG3635" s="1"/>
      <c r="TXH3635" s="1"/>
      <c r="TXI3635" s="1"/>
      <c r="TXJ3635" s="1"/>
      <c r="TXK3635" s="1"/>
      <c r="TXL3635" s="1"/>
      <c r="TXM3635" s="1"/>
      <c r="TXN3635" s="1"/>
      <c r="TXO3635" s="1"/>
      <c r="TXP3635" s="1"/>
      <c r="TXQ3635" s="1"/>
      <c r="TXR3635" s="1"/>
      <c r="TXS3635" s="1"/>
      <c r="TXT3635" s="1"/>
      <c r="TXU3635" s="1"/>
      <c r="TXV3635" s="1"/>
      <c r="TXW3635" s="1"/>
      <c r="TXX3635" s="1"/>
      <c r="TXY3635" s="1"/>
      <c r="TXZ3635" s="1"/>
      <c r="TYA3635" s="1"/>
      <c r="TYB3635" s="1"/>
      <c r="TYC3635" s="1"/>
      <c r="TYD3635" s="1"/>
      <c r="TYE3635" s="1"/>
      <c r="TYF3635" s="1"/>
      <c r="TYG3635" s="1"/>
      <c r="TYH3635" s="1"/>
      <c r="TYI3635" s="1"/>
      <c r="TYJ3635" s="1"/>
      <c r="TYK3635" s="1"/>
      <c r="TYL3635" s="1"/>
      <c r="TYM3635" s="1"/>
      <c r="TYN3635" s="1"/>
      <c r="TYO3635" s="1"/>
      <c r="TYP3635" s="1"/>
      <c r="TYQ3635" s="1"/>
      <c r="TYR3635" s="1"/>
      <c r="TYS3635" s="1"/>
      <c r="TYT3635" s="1"/>
      <c r="TYU3635" s="1"/>
      <c r="TYV3635" s="1"/>
      <c r="TYW3635" s="1"/>
      <c r="TYX3635" s="1"/>
      <c r="TYY3635" s="1"/>
      <c r="TYZ3635" s="1"/>
      <c r="TZA3635" s="1"/>
      <c r="TZB3635" s="1"/>
      <c r="TZC3635" s="1"/>
      <c r="TZD3635" s="1"/>
      <c r="TZE3635" s="1"/>
      <c r="TZF3635" s="1"/>
      <c r="TZG3635" s="1"/>
      <c r="TZH3635" s="1"/>
      <c r="TZI3635" s="1"/>
      <c r="TZJ3635" s="1"/>
      <c r="TZK3635" s="1"/>
      <c r="TZL3635" s="1"/>
      <c r="TZM3635" s="1"/>
      <c r="TZN3635" s="1"/>
      <c r="TZO3635" s="1"/>
      <c r="TZP3635" s="1"/>
      <c r="TZQ3635" s="1"/>
      <c r="TZR3635" s="1"/>
      <c r="TZS3635" s="1"/>
      <c r="TZT3635" s="1"/>
      <c r="TZU3635" s="1"/>
      <c r="TZV3635" s="1"/>
      <c r="TZW3635" s="1"/>
      <c r="TZX3635" s="1"/>
      <c r="TZY3635" s="1"/>
      <c r="TZZ3635" s="1"/>
      <c r="UAA3635" s="1"/>
      <c r="UAB3635" s="1"/>
      <c r="UAC3635" s="1"/>
      <c r="UAD3635" s="1"/>
      <c r="UAE3635" s="1"/>
      <c r="UAF3635" s="1"/>
      <c r="UAG3635" s="1"/>
      <c r="UAH3635" s="1"/>
      <c r="UAI3635" s="1"/>
      <c r="UAJ3635" s="1"/>
      <c r="UAK3635" s="1"/>
      <c r="UAL3635" s="1"/>
      <c r="UAM3635" s="1"/>
      <c r="UAN3635" s="1"/>
      <c r="UAO3635" s="1"/>
      <c r="UAP3635" s="1"/>
      <c r="UAQ3635" s="1"/>
      <c r="UAR3635" s="1"/>
      <c r="UAS3635" s="1"/>
      <c r="UAT3635" s="1"/>
      <c r="UAU3635" s="1"/>
      <c r="UAV3635" s="1"/>
      <c r="UAW3635" s="1"/>
      <c r="UAX3635" s="1"/>
      <c r="UAY3635" s="1"/>
      <c r="UAZ3635" s="1"/>
      <c r="UBA3635" s="1"/>
      <c r="UBB3635" s="1"/>
      <c r="UBC3635" s="1"/>
      <c r="UBD3635" s="1"/>
      <c r="UBE3635" s="1"/>
      <c r="UBF3635" s="1"/>
      <c r="UBG3635" s="1"/>
      <c r="UBH3635" s="1"/>
      <c r="UBI3635" s="1"/>
      <c r="UBJ3635" s="1"/>
      <c r="UBK3635" s="1"/>
      <c r="UBL3635" s="1"/>
      <c r="UBM3635" s="1"/>
      <c r="UBN3635" s="1"/>
      <c r="UBO3635" s="1"/>
      <c r="UBP3635" s="1"/>
      <c r="UBQ3635" s="1"/>
      <c r="UBR3635" s="1"/>
      <c r="UBS3635" s="1"/>
      <c r="UBT3635" s="1"/>
      <c r="UBU3635" s="1"/>
      <c r="UBV3635" s="1"/>
      <c r="UBW3635" s="1"/>
      <c r="UBX3635" s="1"/>
      <c r="UBY3635" s="1"/>
      <c r="UBZ3635" s="1"/>
      <c r="UCA3635" s="1"/>
      <c r="UCB3635" s="1"/>
      <c r="UCC3635" s="1"/>
      <c r="UCD3635" s="1"/>
      <c r="UCE3635" s="1"/>
      <c r="UCF3635" s="1"/>
      <c r="UCG3635" s="1"/>
      <c r="UCH3635" s="1"/>
      <c r="UCI3635" s="1"/>
      <c r="UCJ3635" s="1"/>
      <c r="UCK3635" s="1"/>
      <c r="UCL3635" s="1"/>
      <c r="UCM3635" s="1"/>
      <c r="UCN3635" s="1"/>
      <c r="UCO3635" s="1"/>
      <c r="UCP3635" s="1"/>
      <c r="UCQ3635" s="1"/>
      <c r="UCR3635" s="1"/>
      <c r="UCS3635" s="1"/>
      <c r="UCT3635" s="1"/>
      <c r="UCU3635" s="1"/>
      <c r="UCV3635" s="1"/>
      <c r="UCW3635" s="1"/>
      <c r="UCX3635" s="1"/>
      <c r="UCY3635" s="1"/>
      <c r="UCZ3635" s="1"/>
      <c r="UDA3635" s="1"/>
      <c r="UDB3635" s="1"/>
      <c r="UDC3635" s="1"/>
      <c r="UDD3635" s="1"/>
      <c r="UDE3635" s="1"/>
      <c r="UDF3635" s="1"/>
      <c r="UDG3635" s="1"/>
      <c r="UDH3635" s="1"/>
      <c r="UDI3635" s="1"/>
      <c r="UDJ3635" s="1"/>
      <c r="UDK3635" s="1"/>
      <c r="UDL3635" s="1"/>
      <c r="UDM3635" s="1"/>
      <c r="UDN3635" s="1"/>
      <c r="UDO3635" s="1"/>
      <c r="UDP3635" s="1"/>
      <c r="UDQ3635" s="1"/>
      <c r="UDR3635" s="1"/>
      <c r="UDS3635" s="1"/>
      <c r="UDT3635" s="1"/>
      <c r="UDU3635" s="1"/>
      <c r="UDV3635" s="1"/>
      <c r="UDW3635" s="1"/>
      <c r="UDX3635" s="1"/>
      <c r="UDY3635" s="1"/>
      <c r="UDZ3635" s="1"/>
      <c r="UEA3635" s="1"/>
      <c r="UEB3635" s="1"/>
      <c r="UEC3635" s="1"/>
      <c r="UED3635" s="1"/>
      <c r="UEE3635" s="1"/>
      <c r="UEF3635" s="1"/>
      <c r="UEG3635" s="1"/>
      <c r="UEH3635" s="1"/>
      <c r="UEI3635" s="1"/>
      <c r="UEJ3635" s="1"/>
      <c r="UEK3635" s="1"/>
      <c r="UEL3635" s="1"/>
      <c r="UEM3635" s="1"/>
      <c r="UEN3635" s="1"/>
      <c r="UEO3635" s="1"/>
      <c r="UEP3635" s="1"/>
      <c r="UEQ3635" s="1"/>
      <c r="UER3635" s="1"/>
      <c r="UES3635" s="1"/>
      <c r="UET3635" s="1"/>
      <c r="UEU3635" s="1"/>
      <c r="UEV3635" s="1"/>
      <c r="UEW3635" s="1"/>
      <c r="UEX3635" s="1"/>
      <c r="UEY3635" s="1"/>
      <c r="UEZ3635" s="1"/>
      <c r="UFA3635" s="1"/>
      <c r="UFB3635" s="1"/>
      <c r="UFC3635" s="1"/>
      <c r="UFD3635" s="1"/>
      <c r="UFE3635" s="1"/>
      <c r="UFF3635" s="1"/>
      <c r="UFG3635" s="1"/>
      <c r="UFH3635" s="1"/>
      <c r="UFI3635" s="1"/>
      <c r="UFJ3635" s="1"/>
      <c r="UFK3635" s="1"/>
      <c r="UFL3635" s="1"/>
      <c r="UFM3635" s="1"/>
      <c r="UFN3635" s="1"/>
      <c r="UFO3635" s="1"/>
      <c r="UFP3635" s="1"/>
      <c r="UFQ3635" s="1"/>
      <c r="UFR3635" s="1"/>
      <c r="UFS3635" s="1"/>
      <c r="UFT3635" s="1"/>
      <c r="UFU3635" s="1"/>
      <c r="UFV3635" s="1"/>
      <c r="UFW3635" s="1"/>
      <c r="UFX3635" s="1"/>
      <c r="UFY3635" s="1"/>
      <c r="UFZ3635" s="1"/>
      <c r="UGA3635" s="1"/>
      <c r="UGB3635" s="1"/>
      <c r="UGC3635" s="1"/>
      <c r="UGD3635" s="1"/>
      <c r="UGE3635" s="1"/>
      <c r="UGF3635" s="1"/>
      <c r="UGG3635" s="1"/>
      <c r="UGH3635" s="1"/>
      <c r="UGI3635" s="1"/>
      <c r="UGJ3635" s="1"/>
      <c r="UGK3635" s="1"/>
      <c r="UGL3635" s="1"/>
      <c r="UGM3635" s="1"/>
      <c r="UGN3635" s="1"/>
      <c r="UGO3635" s="1"/>
      <c r="UGP3635" s="1"/>
      <c r="UGQ3635" s="1"/>
      <c r="UGR3635" s="1"/>
      <c r="UGS3635" s="1"/>
      <c r="UGT3635" s="1"/>
      <c r="UGU3635" s="1"/>
      <c r="UGV3635" s="1"/>
      <c r="UGW3635" s="1"/>
      <c r="UGX3635" s="1"/>
      <c r="UGY3635" s="1"/>
      <c r="UGZ3635" s="1"/>
      <c r="UHA3635" s="1"/>
      <c r="UHB3635" s="1"/>
      <c r="UHC3635" s="1"/>
      <c r="UHD3635" s="1"/>
      <c r="UHE3635" s="1"/>
      <c r="UHF3635" s="1"/>
      <c r="UHG3635" s="1"/>
      <c r="UHH3635" s="1"/>
      <c r="UHI3635" s="1"/>
      <c r="UHJ3635" s="1"/>
      <c r="UHK3635" s="1"/>
      <c r="UHL3635" s="1"/>
      <c r="UHM3635" s="1"/>
      <c r="UHN3635" s="1"/>
      <c r="UHO3635" s="1"/>
      <c r="UHP3635" s="1"/>
      <c r="UHQ3635" s="1"/>
      <c r="UHR3635" s="1"/>
      <c r="UHS3635" s="1"/>
      <c r="UHT3635" s="1"/>
      <c r="UHU3635" s="1"/>
      <c r="UHV3635" s="1"/>
      <c r="UHW3635" s="1"/>
      <c r="UHX3635" s="1"/>
      <c r="UHY3635" s="1"/>
      <c r="UHZ3635" s="1"/>
      <c r="UIA3635" s="1"/>
      <c r="UIB3635" s="1"/>
      <c r="UIC3635" s="1"/>
      <c r="UID3635" s="1"/>
      <c r="UIE3635" s="1"/>
      <c r="UIF3635" s="1"/>
      <c r="UIG3635" s="1"/>
      <c r="UIH3635" s="1"/>
      <c r="UII3635" s="1"/>
      <c r="UIJ3635" s="1"/>
      <c r="UIK3635" s="1"/>
      <c r="UIL3635" s="1"/>
      <c r="UIM3635" s="1"/>
      <c r="UIN3635" s="1"/>
      <c r="UIO3635" s="1"/>
      <c r="UIP3635" s="1"/>
      <c r="UIQ3635" s="1"/>
      <c r="UIR3635" s="1"/>
      <c r="UIS3635" s="1"/>
      <c r="UIT3635" s="1"/>
      <c r="UIU3635" s="1"/>
      <c r="UIV3635" s="1"/>
      <c r="UIW3635" s="1"/>
      <c r="UIX3635" s="1"/>
      <c r="UIY3635" s="1"/>
      <c r="UIZ3635" s="1"/>
      <c r="UJA3635" s="1"/>
      <c r="UJB3635" s="1"/>
      <c r="UJC3635" s="1"/>
      <c r="UJD3635" s="1"/>
      <c r="UJE3635" s="1"/>
      <c r="UJF3635" s="1"/>
      <c r="UJG3635" s="1"/>
      <c r="UJH3635" s="1"/>
      <c r="UJI3635" s="1"/>
      <c r="UJJ3635" s="1"/>
      <c r="UJK3635" s="1"/>
      <c r="UJL3635" s="1"/>
      <c r="UJM3635" s="1"/>
      <c r="UJN3635" s="1"/>
      <c r="UJO3635" s="1"/>
      <c r="UJP3635" s="1"/>
      <c r="UJQ3635" s="1"/>
      <c r="UJR3635" s="1"/>
      <c r="UJS3635" s="1"/>
      <c r="UJT3635" s="1"/>
      <c r="UJU3635" s="1"/>
      <c r="UJV3635" s="1"/>
      <c r="UJW3635" s="1"/>
      <c r="UJX3635" s="1"/>
      <c r="UJY3635" s="1"/>
      <c r="UJZ3635" s="1"/>
      <c r="UKA3635" s="1"/>
      <c r="UKB3635" s="1"/>
      <c r="UKC3635" s="1"/>
      <c r="UKD3635" s="1"/>
      <c r="UKE3635" s="1"/>
      <c r="UKF3635" s="1"/>
      <c r="UKG3635" s="1"/>
      <c r="UKH3635" s="1"/>
      <c r="UKI3635" s="1"/>
      <c r="UKJ3635" s="1"/>
      <c r="UKK3635" s="1"/>
      <c r="UKL3635" s="1"/>
      <c r="UKM3635" s="1"/>
      <c r="UKN3635" s="1"/>
      <c r="UKO3635" s="1"/>
      <c r="UKP3635" s="1"/>
      <c r="UKQ3635" s="1"/>
      <c r="UKR3635" s="1"/>
      <c r="UKS3635" s="1"/>
      <c r="UKT3635" s="1"/>
      <c r="UKU3635" s="1"/>
      <c r="UKV3635" s="1"/>
      <c r="UKW3635" s="1"/>
      <c r="UKX3635" s="1"/>
      <c r="UKY3635" s="1"/>
      <c r="UKZ3635" s="1"/>
      <c r="ULA3635" s="1"/>
      <c r="ULB3635" s="1"/>
      <c r="ULC3635" s="1"/>
      <c r="ULD3635" s="1"/>
      <c r="ULE3635" s="1"/>
      <c r="ULF3635" s="1"/>
      <c r="ULG3635" s="1"/>
      <c r="ULH3635" s="1"/>
      <c r="ULI3635" s="1"/>
      <c r="ULJ3635" s="1"/>
      <c r="ULK3635" s="1"/>
      <c r="ULL3635" s="1"/>
      <c r="ULM3635" s="1"/>
      <c r="ULN3635" s="1"/>
      <c r="ULO3635" s="1"/>
      <c r="ULP3635" s="1"/>
      <c r="ULQ3635" s="1"/>
      <c r="ULR3635" s="1"/>
      <c r="ULS3635" s="1"/>
      <c r="ULT3635" s="1"/>
      <c r="ULU3635" s="1"/>
      <c r="ULV3635" s="1"/>
      <c r="ULW3635" s="1"/>
      <c r="ULX3635" s="1"/>
      <c r="ULY3635" s="1"/>
      <c r="ULZ3635" s="1"/>
      <c r="UMA3635" s="1"/>
      <c r="UMB3635" s="1"/>
      <c r="UMC3635" s="1"/>
      <c r="UMD3635" s="1"/>
      <c r="UME3635" s="1"/>
      <c r="UMF3635" s="1"/>
      <c r="UMG3635" s="1"/>
      <c r="UMH3635" s="1"/>
      <c r="UMI3635" s="1"/>
      <c r="UMJ3635" s="1"/>
      <c r="UMK3635" s="1"/>
      <c r="UML3635" s="1"/>
      <c r="UMM3635" s="1"/>
      <c r="UMN3635" s="1"/>
      <c r="UMO3635" s="1"/>
      <c r="UMP3635" s="1"/>
      <c r="UMQ3635" s="1"/>
      <c r="UMR3635" s="1"/>
      <c r="UMS3635" s="1"/>
      <c r="UMT3635" s="1"/>
      <c r="UMU3635" s="1"/>
      <c r="UMV3635" s="1"/>
      <c r="UMW3635" s="1"/>
      <c r="UMX3635" s="1"/>
      <c r="UMY3635" s="1"/>
      <c r="UMZ3635" s="1"/>
      <c r="UNA3635" s="1"/>
      <c r="UNB3635" s="1"/>
      <c r="UNC3635" s="1"/>
      <c r="UND3635" s="1"/>
      <c r="UNE3635" s="1"/>
      <c r="UNF3635" s="1"/>
      <c r="UNG3635" s="1"/>
      <c r="UNH3635" s="1"/>
      <c r="UNI3635" s="1"/>
      <c r="UNJ3635" s="1"/>
      <c r="UNK3635" s="1"/>
      <c r="UNL3635" s="1"/>
      <c r="UNM3635" s="1"/>
      <c r="UNN3635" s="1"/>
      <c r="UNO3635" s="1"/>
      <c r="UNP3635" s="1"/>
      <c r="UNQ3635" s="1"/>
      <c r="UNR3635" s="1"/>
      <c r="UNS3635" s="1"/>
      <c r="UNT3635" s="1"/>
      <c r="UNU3635" s="1"/>
      <c r="UNV3635" s="1"/>
      <c r="UNW3635" s="1"/>
      <c r="UNX3635" s="1"/>
      <c r="UNY3635" s="1"/>
      <c r="UNZ3635" s="1"/>
      <c r="UOA3635" s="1"/>
      <c r="UOB3635" s="1"/>
      <c r="UOC3635" s="1"/>
      <c r="UOD3635" s="1"/>
      <c r="UOE3635" s="1"/>
      <c r="UOF3635" s="1"/>
      <c r="UOG3635" s="1"/>
      <c r="UOH3635" s="1"/>
      <c r="UOI3635" s="1"/>
      <c r="UOJ3635" s="1"/>
      <c r="UOK3635" s="1"/>
      <c r="UOL3635" s="1"/>
      <c r="UOM3635" s="1"/>
      <c r="UON3635" s="1"/>
      <c r="UOO3635" s="1"/>
      <c r="UOP3635" s="1"/>
      <c r="UOQ3635" s="1"/>
      <c r="UOR3635" s="1"/>
      <c r="UOS3635" s="1"/>
      <c r="UOT3635" s="1"/>
      <c r="UOU3635" s="1"/>
      <c r="UOV3635" s="1"/>
      <c r="UOW3635" s="1"/>
      <c r="UOX3635" s="1"/>
      <c r="UOY3635" s="1"/>
      <c r="UOZ3635" s="1"/>
      <c r="UPA3635" s="1"/>
      <c r="UPB3635" s="1"/>
      <c r="UPC3635" s="1"/>
      <c r="UPD3635" s="1"/>
      <c r="UPE3635" s="1"/>
      <c r="UPF3635" s="1"/>
      <c r="UPG3635" s="1"/>
      <c r="UPH3635" s="1"/>
      <c r="UPI3635" s="1"/>
      <c r="UPJ3635" s="1"/>
      <c r="UPK3635" s="1"/>
      <c r="UPL3635" s="1"/>
      <c r="UPM3635" s="1"/>
      <c r="UPN3635" s="1"/>
      <c r="UPO3635" s="1"/>
      <c r="UPP3635" s="1"/>
      <c r="UPQ3635" s="1"/>
      <c r="UPR3635" s="1"/>
      <c r="UPS3635" s="1"/>
      <c r="UPT3635" s="1"/>
      <c r="UPU3635" s="1"/>
      <c r="UPV3635" s="1"/>
      <c r="UPW3635" s="1"/>
      <c r="UPX3635" s="1"/>
      <c r="UPY3635" s="1"/>
      <c r="UPZ3635" s="1"/>
      <c r="UQA3635" s="1"/>
      <c r="UQB3635" s="1"/>
      <c r="UQC3635" s="1"/>
      <c r="UQD3635" s="1"/>
      <c r="UQE3635" s="1"/>
      <c r="UQF3635" s="1"/>
      <c r="UQG3635" s="1"/>
      <c r="UQH3635" s="1"/>
      <c r="UQI3635" s="1"/>
      <c r="UQJ3635" s="1"/>
      <c r="UQK3635" s="1"/>
      <c r="UQL3635" s="1"/>
      <c r="UQM3635" s="1"/>
      <c r="UQN3635" s="1"/>
      <c r="UQO3635" s="1"/>
      <c r="UQP3635" s="1"/>
      <c r="UQQ3635" s="1"/>
      <c r="UQR3635" s="1"/>
      <c r="UQS3635" s="1"/>
      <c r="UQT3635" s="1"/>
      <c r="UQU3635" s="1"/>
      <c r="UQV3635" s="1"/>
      <c r="UQW3635" s="1"/>
      <c r="UQX3635" s="1"/>
      <c r="UQY3635" s="1"/>
      <c r="UQZ3635" s="1"/>
      <c r="URA3635" s="1"/>
      <c r="URB3635" s="1"/>
      <c r="URC3635" s="1"/>
      <c r="URD3635" s="1"/>
      <c r="URE3635" s="1"/>
      <c r="URF3635" s="1"/>
      <c r="URG3635" s="1"/>
      <c r="URH3635" s="1"/>
      <c r="URI3635" s="1"/>
      <c r="URJ3635" s="1"/>
      <c r="URK3635" s="1"/>
      <c r="URL3635" s="1"/>
      <c r="URM3635" s="1"/>
      <c r="URN3635" s="1"/>
      <c r="URO3635" s="1"/>
      <c r="URP3635" s="1"/>
      <c r="URQ3635" s="1"/>
      <c r="URR3635" s="1"/>
      <c r="URS3635" s="1"/>
      <c r="URT3635" s="1"/>
      <c r="URU3635" s="1"/>
      <c r="URV3635" s="1"/>
      <c r="URW3635" s="1"/>
      <c r="URX3635" s="1"/>
      <c r="URY3635" s="1"/>
      <c r="URZ3635" s="1"/>
      <c r="USA3635" s="1"/>
      <c r="USB3635" s="1"/>
      <c r="USC3635" s="1"/>
      <c r="USD3635" s="1"/>
      <c r="USE3635" s="1"/>
      <c r="USF3635" s="1"/>
      <c r="USG3635" s="1"/>
      <c r="USH3635" s="1"/>
      <c r="USI3635" s="1"/>
      <c r="USJ3635" s="1"/>
      <c r="USK3635" s="1"/>
      <c r="USL3635" s="1"/>
      <c r="USM3635" s="1"/>
      <c r="USN3635" s="1"/>
      <c r="USO3635" s="1"/>
      <c r="USP3635" s="1"/>
      <c r="USQ3635" s="1"/>
      <c r="USR3635" s="1"/>
      <c r="USS3635" s="1"/>
      <c r="UST3635" s="1"/>
      <c r="USU3635" s="1"/>
      <c r="USV3635" s="1"/>
      <c r="USW3635" s="1"/>
      <c r="USX3635" s="1"/>
      <c r="USY3635" s="1"/>
      <c r="USZ3635" s="1"/>
      <c r="UTA3635" s="1"/>
      <c r="UTB3635" s="1"/>
      <c r="UTC3635" s="1"/>
      <c r="UTD3635" s="1"/>
      <c r="UTE3635" s="1"/>
      <c r="UTF3635" s="1"/>
      <c r="UTG3635" s="1"/>
      <c r="UTH3635" s="1"/>
      <c r="UTI3635" s="1"/>
      <c r="UTJ3635" s="1"/>
      <c r="UTK3635" s="1"/>
      <c r="UTL3635" s="1"/>
      <c r="UTM3635" s="1"/>
      <c r="UTN3635" s="1"/>
      <c r="UTO3635" s="1"/>
      <c r="UTP3635" s="1"/>
      <c r="UTQ3635" s="1"/>
      <c r="UTR3635" s="1"/>
      <c r="UTS3635" s="1"/>
      <c r="UTT3635" s="1"/>
      <c r="UTU3635" s="1"/>
      <c r="UTV3635" s="1"/>
      <c r="UTW3635" s="1"/>
      <c r="UTX3635" s="1"/>
      <c r="UTY3635" s="1"/>
      <c r="UTZ3635" s="1"/>
      <c r="UUA3635" s="1"/>
      <c r="UUB3635" s="1"/>
      <c r="UUC3635" s="1"/>
      <c r="UUD3635" s="1"/>
      <c r="UUE3635" s="1"/>
      <c r="UUF3635" s="1"/>
      <c r="UUG3635" s="1"/>
      <c r="UUH3635" s="1"/>
      <c r="UUI3635" s="1"/>
      <c r="UUJ3635" s="1"/>
      <c r="UUK3635" s="1"/>
      <c r="UUL3635" s="1"/>
      <c r="UUM3635" s="1"/>
      <c r="UUN3635" s="1"/>
      <c r="UUO3635" s="1"/>
      <c r="UUP3635" s="1"/>
      <c r="UUQ3635" s="1"/>
      <c r="UUR3635" s="1"/>
      <c r="UUS3635" s="1"/>
      <c r="UUT3635" s="1"/>
      <c r="UUU3635" s="1"/>
      <c r="UUV3635" s="1"/>
      <c r="UUW3635" s="1"/>
      <c r="UUX3635" s="1"/>
      <c r="UUY3635" s="1"/>
      <c r="UUZ3635" s="1"/>
      <c r="UVA3635" s="1"/>
      <c r="UVB3635" s="1"/>
      <c r="UVC3635" s="1"/>
      <c r="UVD3635" s="1"/>
      <c r="UVE3635" s="1"/>
      <c r="UVF3635" s="1"/>
      <c r="UVG3635" s="1"/>
      <c r="UVH3635" s="1"/>
      <c r="UVI3635" s="1"/>
      <c r="UVJ3635" s="1"/>
      <c r="UVK3635" s="1"/>
      <c r="UVL3635" s="1"/>
      <c r="UVM3635" s="1"/>
      <c r="UVN3635" s="1"/>
      <c r="UVO3635" s="1"/>
      <c r="UVP3635" s="1"/>
      <c r="UVQ3635" s="1"/>
      <c r="UVR3635" s="1"/>
      <c r="UVS3635" s="1"/>
      <c r="UVT3635" s="1"/>
      <c r="UVU3635" s="1"/>
      <c r="UVV3635" s="1"/>
      <c r="UVW3635" s="1"/>
      <c r="UVX3635" s="1"/>
      <c r="UVY3635" s="1"/>
      <c r="UVZ3635" s="1"/>
      <c r="UWA3635" s="1"/>
      <c r="UWB3635" s="1"/>
      <c r="UWC3635" s="1"/>
      <c r="UWD3635" s="1"/>
      <c r="UWE3635" s="1"/>
      <c r="UWF3635" s="1"/>
      <c r="UWG3635" s="1"/>
      <c r="UWH3635" s="1"/>
      <c r="UWI3635" s="1"/>
      <c r="UWJ3635" s="1"/>
      <c r="UWK3635" s="1"/>
      <c r="UWL3635" s="1"/>
      <c r="UWM3635" s="1"/>
      <c r="UWN3635" s="1"/>
      <c r="UWO3635" s="1"/>
      <c r="UWP3635" s="1"/>
      <c r="UWQ3635" s="1"/>
      <c r="UWR3635" s="1"/>
      <c r="UWS3635" s="1"/>
      <c r="UWT3635" s="1"/>
      <c r="UWU3635" s="1"/>
      <c r="UWV3635" s="1"/>
      <c r="UWW3635" s="1"/>
      <c r="UWX3635" s="1"/>
      <c r="UWY3635" s="1"/>
      <c r="UWZ3635" s="1"/>
      <c r="UXA3635" s="1"/>
      <c r="UXB3635" s="1"/>
      <c r="UXC3635" s="1"/>
      <c r="UXD3635" s="1"/>
      <c r="UXE3635" s="1"/>
      <c r="UXF3635" s="1"/>
      <c r="UXG3635" s="1"/>
      <c r="UXH3635" s="1"/>
      <c r="UXI3635" s="1"/>
      <c r="UXJ3635" s="1"/>
      <c r="UXK3635" s="1"/>
      <c r="UXL3635" s="1"/>
      <c r="UXM3635" s="1"/>
      <c r="UXN3635" s="1"/>
      <c r="UXO3635" s="1"/>
      <c r="UXP3635" s="1"/>
      <c r="UXQ3635" s="1"/>
      <c r="UXR3635" s="1"/>
      <c r="UXS3635" s="1"/>
      <c r="UXT3635" s="1"/>
      <c r="UXU3635" s="1"/>
      <c r="UXV3635" s="1"/>
      <c r="UXW3635" s="1"/>
      <c r="UXX3635" s="1"/>
      <c r="UXY3635" s="1"/>
      <c r="UXZ3635" s="1"/>
      <c r="UYA3635" s="1"/>
      <c r="UYB3635" s="1"/>
      <c r="UYC3635" s="1"/>
      <c r="UYD3635" s="1"/>
      <c r="UYE3635" s="1"/>
      <c r="UYF3635" s="1"/>
      <c r="UYG3635" s="1"/>
      <c r="UYH3635" s="1"/>
      <c r="UYI3635" s="1"/>
      <c r="UYJ3635" s="1"/>
      <c r="UYK3635" s="1"/>
      <c r="UYL3635" s="1"/>
      <c r="UYM3635" s="1"/>
      <c r="UYN3635" s="1"/>
      <c r="UYO3635" s="1"/>
      <c r="UYP3635" s="1"/>
      <c r="UYQ3635" s="1"/>
      <c r="UYR3635" s="1"/>
      <c r="UYS3635" s="1"/>
      <c r="UYT3635" s="1"/>
      <c r="UYU3635" s="1"/>
      <c r="UYV3635" s="1"/>
      <c r="UYW3635" s="1"/>
      <c r="UYX3635" s="1"/>
      <c r="UYY3635" s="1"/>
      <c r="UYZ3635" s="1"/>
      <c r="UZA3635" s="1"/>
      <c r="UZB3635" s="1"/>
      <c r="UZC3635" s="1"/>
      <c r="UZD3635" s="1"/>
      <c r="UZE3635" s="1"/>
      <c r="UZF3635" s="1"/>
      <c r="UZG3635" s="1"/>
      <c r="UZH3635" s="1"/>
      <c r="UZI3635" s="1"/>
      <c r="UZJ3635" s="1"/>
      <c r="UZK3635" s="1"/>
      <c r="UZL3635" s="1"/>
      <c r="UZM3635" s="1"/>
      <c r="UZN3635" s="1"/>
      <c r="UZO3635" s="1"/>
      <c r="UZP3635" s="1"/>
      <c r="UZQ3635" s="1"/>
      <c r="UZR3635" s="1"/>
      <c r="UZS3635" s="1"/>
      <c r="UZT3635" s="1"/>
      <c r="UZU3635" s="1"/>
      <c r="UZV3635" s="1"/>
      <c r="UZW3635" s="1"/>
      <c r="UZX3635" s="1"/>
      <c r="UZY3635" s="1"/>
      <c r="UZZ3635" s="1"/>
      <c r="VAA3635" s="1"/>
      <c r="VAB3635" s="1"/>
      <c r="VAC3635" s="1"/>
      <c r="VAD3635" s="1"/>
      <c r="VAE3635" s="1"/>
      <c r="VAF3635" s="1"/>
      <c r="VAG3635" s="1"/>
      <c r="VAH3635" s="1"/>
      <c r="VAI3635" s="1"/>
      <c r="VAJ3635" s="1"/>
      <c r="VAK3635" s="1"/>
      <c r="VAL3635" s="1"/>
      <c r="VAM3635" s="1"/>
      <c r="VAN3635" s="1"/>
      <c r="VAO3635" s="1"/>
      <c r="VAP3635" s="1"/>
      <c r="VAQ3635" s="1"/>
      <c r="VAR3635" s="1"/>
      <c r="VAS3635" s="1"/>
      <c r="VAT3635" s="1"/>
      <c r="VAU3635" s="1"/>
      <c r="VAV3635" s="1"/>
      <c r="VAW3635" s="1"/>
      <c r="VAX3635" s="1"/>
      <c r="VAY3635" s="1"/>
      <c r="VAZ3635" s="1"/>
      <c r="VBA3635" s="1"/>
      <c r="VBB3635" s="1"/>
      <c r="VBC3635" s="1"/>
      <c r="VBD3635" s="1"/>
      <c r="VBE3635" s="1"/>
      <c r="VBF3635" s="1"/>
      <c r="VBG3635" s="1"/>
      <c r="VBH3635" s="1"/>
      <c r="VBI3635" s="1"/>
      <c r="VBJ3635" s="1"/>
      <c r="VBK3635" s="1"/>
      <c r="VBL3635" s="1"/>
      <c r="VBM3635" s="1"/>
      <c r="VBN3635" s="1"/>
      <c r="VBO3635" s="1"/>
      <c r="VBP3635" s="1"/>
      <c r="VBQ3635" s="1"/>
      <c r="VBR3635" s="1"/>
      <c r="VBS3635" s="1"/>
      <c r="VBT3635" s="1"/>
      <c r="VBU3635" s="1"/>
      <c r="VBV3635" s="1"/>
      <c r="VBW3635" s="1"/>
      <c r="VBX3635" s="1"/>
      <c r="VBY3635" s="1"/>
      <c r="VBZ3635" s="1"/>
      <c r="VCA3635" s="1"/>
      <c r="VCB3635" s="1"/>
      <c r="VCC3635" s="1"/>
      <c r="VCD3635" s="1"/>
      <c r="VCE3635" s="1"/>
      <c r="VCF3635" s="1"/>
      <c r="VCG3635" s="1"/>
      <c r="VCH3635" s="1"/>
      <c r="VCI3635" s="1"/>
      <c r="VCJ3635" s="1"/>
      <c r="VCK3635" s="1"/>
      <c r="VCL3635" s="1"/>
      <c r="VCM3635" s="1"/>
      <c r="VCN3635" s="1"/>
      <c r="VCO3635" s="1"/>
      <c r="VCP3635" s="1"/>
      <c r="VCQ3635" s="1"/>
      <c r="VCR3635" s="1"/>
      <c r="VCS3635" s="1"/>
      <c r="VCT3635" s="1"/>
      <c r="VCU3635" s="1"/>
      <c r="VCV3635" s="1"/>
      <c r="VCW3635" s="1"/>
      <c r="VCX3635" s="1"/>
      <c r="VCY3635" s="1"/>
      <c r="VCZ3635" s="1"/>
      <c r="VDA3635" s="1"/>
      <c r="VDB3635" s="1"/>
      <c r="VDC3635" s="1"/>
      <c r="VDD3635" s="1"/>
      <c r="VDE3635" s="1"/>
      <c r="VDF3635" s="1"/>
      <c r="VDG3635" s="1"/>
      <c r="VDH3635" s="1"/>
      <c r="VDI3635" s="1"/>
      <c r="VDJ3635" s="1"/>
      <c r="VDK3635" s="1"/>
      <c r="VDL3635" s="1"/>
      <c r="VDM3635" s="1"/>
      <c r="VDN3635" s="1"/>
      <c r="VDO3635" s="1"/>
      <c r="VDP3635" s="1"/>
      <c r="VDQ3635" s="1"/>
      <c r="VDR3635" s="1"/>
      <c r="VDS3635" s="1"/>
      <c r="VDT3635" s="1"/>
      <c r="VDU3635" s="1"/>
      <c r="VDV3635" s="1"/>
      <c r="VDW3635" s="1"/>
      <c r="VDX3635" s="1"/>
      <c r="VDY3635" s="1"/>
      <c r="VDZ3635" s="1"/>
      <c r="VEA3635" s="1"/>
      <c r="VEB3635" s="1"/>
      <c r="VEC3635" s="1"/>
      <c r="VED3635" s="1"/>
      <c r="VEE3635" s="1"/>
      <c r="VEF3635" s="1"/>
      <c r="VEG3635" s="1"/>
      <c r="VEH3635" s="1"/>
      <c r="VEI3635" s="1"/>
      <c r="VEJ3635" s="1"/>
      <c r="VEK3635" s="1"/>
      <c r="VEL3635" s="1"/>
      <c r="VEM3635" s="1"/>
      <c r="VEN3635" s="1"/>
      <c r="VEO3635" s="1"/>
      <c r="VEP3635" s="1"/>
      <c r="VEQ3635" s="1"/>
      <c r="VER3635" s="1"/>
      <c r="VES3635" s="1"/>
      <c r="VET3635" s="1"/>
      <c r="VEU3635" s="1"/>
      <c r="VEV3635" s="1"/>
      <c r="VEW3635" s="1"/>
      <c r="VEX3635" s="1"/>
      <c r="VEY3635" s="1"/>
      <c r="VEZ3635" s="1"/>
      <c r="VFA3635" s="1"/>
      <c r="VFB3635" s="1"/>
      <c r="VFC3635" s="1"/>
      <c r="VFD3635" s="1"/>
      <c r="VFE3635" s="1"/>
      <c r="VFF3635" s="1"/>
      <c r="VFG3635" s="1"/>
      <c r="VFH3635" s="1"/>
      <c r="VFI3635" s="1"/>
      <c r="VFJ3635" s="1"/>
      <c r="VFK3635" s="1"/>
      <c r="VFL3635" s="1"/>
      <c r="VFM3635" s="1"/>
      <c r="VFN3635" s="1"/>
      <c r="VFO3635" s="1"/>
      <c r="VFP3635" s="1"/>
      <c r="VFQ3635" s="1"/>
      <c r="VFR3635" s="1"/>
      <c r="VFS3635" s="1"/>
      <c r="VFT3635" s="1"/>
      <c r="VFU3635" s="1"/>
      <c r="VFV3635" s="1"/>
      <c r="VFW3635" s="1"/>
      <c r="VFX3635" s="1"/>
      <c r="VFY3635" s="1"/>
      <c r="VFZ3635" s="1"/>
      <c r="VGA3635" s="1"/>
      <c r="VGB3635" s="1"/>
      <c r="VGC3635" s="1"/>
      <c r="VGD3635" s="1"/>
      <c r="VGE3635" s="1"/>
      <c r="VGF3635" s="1"/>
      <c r="VGG3635" s="1"/>
      <c r="VGH3635" s="1"/>
      <c r="VGI3635" s="1"/>
      <c r="VGJ3635" s="1"/>
      <c r="VGK3635" s="1"/>
      <c r="VGL3635" s="1"/>
      <c r="VGM3635" s="1"/>
      <c r="VGN3635" s="1"/>
      <c r="VGO3635" s="1"/>
      <c r="VGP3635" s="1"/>
      <c r="VGQ3635" s="1"/>
      <c r="VGR3635" s="1"/>
      <c r="VGS3635" s="1"/>
      <c r="VGT3635" s="1"/>
      <c r="VGU3635" s="1"/>
      <c r="VGV3635" s="1"/>
      <c r="VGW3635" s="1"/>
      <c r="VGX3635" s="1"/>
      <c r="VGY3635" s="1"/>
      <c r="VGZ3635" s="1"/>
      <c r="VHA3635" s="1"/>
      <c r="VHB3635" s="1"/>
      <c r="VHC3635" s="1"/>
      <c r="VHD3635" s="1"/>
      <c r="VHE3635" s="1"/>
      <c r="VHF3635" s="1"/>
      <c r="VHG3635" s="1"/>
      <c r="VHH3635" s="1"/>
      <c r="VHI3635" s="1"/>
      <c r="VHJ3635" s="1"/>
      <c r="VHK3635" s="1"/>
      <c r="VHL3635" s="1"/>
      <c r="VHM3635" s="1"/>
      <c r="VHN3635" s="1"/>
      <c r="VHO3635" s="1"/>
      <c r="VHP3635" s="1"/>
      <c r="VHQ3635" s="1"/>
      <c r="VHR3635" s="1"/>
      <c r="VHS3635" s="1"/>
      <c r="VHT3635" s="1"/>
      <c r="VHU3635" s="1"/>
      <c r="VHV3635" s="1"/>
      <c r="VHW3635" s="1"/>
      <c r="VHX3635" s="1"/>
      <c r="VHY3635" s="1"/>
      <c r="VHZ3635" s="1"/>
      <c r="VIA3635" s="1"/>
      <c r="VIB3635" s="1"/>
      <c r="VIC3635" s="1"/>
      <c r="VID3635" s="1"/>
      <c r="VIE3635" s="1"/>
      <c r="VIF3635" s="1"/>
      <c r="VIG3635" s="1"/>
      <c r="VIH3635" s="1"/>
      <c r="VII3635" s="1"/>
      <c r="VIJ3635" s="1"/>
      <c r="VIK3635" s="1"/>
      <c r="VIL3635" s="1"/>
      <c r="VIM3635" s="1"/>
      <c r="VIN3635" s="1"/>
      <c r="VIO3635" s="1"/>
      <c r="VIP3635" s="1"/>
      <c r="VIQ3635" s="1"/>
      <c r="VIR3635" s="1"/>
      <c r="VIS3635" s="1"/>
      <c r="VIT3635" s="1"/>
      <c r="VIU3635" s="1"/>
      <c r="VIV3635" s="1"/>
      <c r="VIW3635" s="1"/>
      <c r="VIX3635" s="1"/>
      <c r="VIY3635" s="1"/>
      <c r="VIZ3635" s="1"/>
      <c r="VJA3635" s="1"/>
      <c r="VJB3635" s="1"/>
      <c r="VJC3635" s="1"/>
      <c r="VJD3635" s="1"/>
      <c r="VJE3635" s="1"/>
      <c r="VJF3635" s="1"/>
      <c r="VJG3635" s="1"/>
      <c r="VJH3635" s="1"/>
      <c r="VJI3635" s="1"/>
      <c r="VJJ3635" s="1"/>
      <c r="VJK3635" s="1"/>
      <c r="VJL3635" s="1"/>
      <c r="VJM3635" s="1"/>
      <c r="VJN3635" s="1"/>
      <c r="VJO3635" s="1"/>
      <c r="VJP3635" s="1"/>
      <c r="VJQ3635" s="1"/>
      <c r="VJR3635" s="1"/>
      <c r="VJS3635" s="1"/>
      <c r="VJT3635" s="1"/>
      <c r="VJU3635" s="1"/>
      <c r="VJV3635" s="1"/>
      <c r="VJW3635" s="1"/>
      <c r="VJX3635" s="1"/>
      <c r="VJY3635" s="1"/>
      <c r="VJZ3635" s="1"/>
      <c r="VKA3635" s="1"/>
      <c r="VKB3635" s="1"/>
      <c r="VKC3635" s="1"/>
      <c r="VKD3635" s="1"/>
      <c r="VKE3635" s="1"/>
      <c r="VKF3635" s="1"/>
      <c r="VKG3635" s="1"/>
      <c r="VKH3635" s="1"/>
      <c r="VKI3635" s="1"/>
      <c r="VKJ3635" s="1"/>
      <c r="VKK3635" s="1"/>
      <c r="VKL3635" s="1"/>
      <c r="VKM3635" s="1"/>
      <c r="VKN3635" s="1"/>
      <c r="VKO3635" s="1"/>
      <c r="VKP3635" s="1"/>
      <c r="VKQ3635" s="1"/>
      <c r="VKR3635" s="1"/>
      <c r="VKS3635" s="1"/>
      <c r="VKT3635" s="1"/>
      <c r="VKU3635" s="1"/>
      <c r="VKV3635" s="1"/>
      <c r="VKW3635" s="1"/>
      <c r="VKX3635" s="1"/>
      <c r="VKY3635" s="1"/>
      <c r="VKZ3635" s="1"/>
      <c r="VLA3635" s="1"/>
      <c r="VLB3635" s="1"/>
      <c r="VLC3635" s="1"/>
      <c r="VLD3635" s="1"/>
      <c r="VLE3635" s="1"/>
      <c r="VLF3635" s="1"/>
      <c r="VLG3635" s="1"/>
      <c r="VLH3635" s="1"/>
      <c r="VLI3635" s="1"/>
      <c r="VLJ3635" s="1"/>
      <c r="VLK3635" s="1"/>
      <c r="VLL3635" s="1"/>
      <c r="VLM3635" s="1"/>
      <c r="VLN3635" s="1"/>
      <c r="VLO3635" s="1"/>
      <c r="VLP3635" s="1"/>
      <c r="VLQ3635" s="1"/>
      <c r="VLR3635" s="1"/>
      <c r="VLS3635" s="1"/>
      <c r="VLT3635" s="1"/>
      <c r="VLU3635" s="1"/>
      <c r="VLV3635" s="1"/>
      <c r="VLW3635" s="1"/>
      <c r="VLX3635" s="1"/>
      <c r="VLY3635" s="1"/>
      <c r="VLZ3635" s="1"/>
      <c r="VMA3635" s="1"/>
      <c r="VMB3635" s="1"/>
      <c r="VMC3635" s="1"/>
      <c r="VMD3635" s="1"/>
      <c r="VME3635" s="1"/>
      <c r="VMF3635" s="1"/>
      <c r="VMG3635" s="1"/>
      <c r="VMH3635" s="1"/>
      <c r="VMI3635" s="1"/>
      <c r="VMJ3635" s="1"/>
      <c r="VMK3635" s="1"/>
      <c r="VML3635" s="1"/>
      <c r="VMM3635" s="1"/>
      <c r="VMN3635" s="1"/>
      <c r="VMO3635" s="1"/>
      <c r="VMP3635" s="1"/>
      <c r="VMQ3635" s="1"/>
      <c r="VMR3635" s="1"/>
      <c r="VMS3635" s="1"/>
      <c r="VMT3635" s="1"/>
      <c r="VMU3635" s="1"/>
      <c r="VMV3635" s="1"/>
      <c r="VMW3635" s="1"/>
      <c r="VMX3635" s="1"/>
      <c r="VMY3635" s="1"/>
      <c r="VMZ3635" s="1"/>
      <c r="VNA3635" s="1"/>
      <c r="VNB3635" s="1"/>
      <c r="VNC3635" s="1"/>
      <c r="VND3635" s="1"/>
      <c r="VNE3635" s="1"/>
      <c r="VNF3635" s="1"/>
      <c r="VNG3635" s="1"/>
      <c r="VNH3635" s="1"/>
      <c r="VNI3635" s="1"/>
      <c r="VNJ3635" s="1"/>
      <c r="VNK3635" s="1"/>
      <c r="VNL3635" s="1"/>
      <c r="VNM3635" s="1"/>
      <c r="VNN3635" s="1"/>
      <c r="VNO3635" s="1"/>
      <c r="VNP3635" s="1"/>
      <c r="VNQ3635" s="1"/>
      <c r="VNR3635" s="1"/>
      <c r="VNS3635" s="1"/>
      <c r="VNT3635" s="1"/>
      <c r="VNU3635" s="1"/>
      <c r="VNV3635" s="1"/>
      <c r="VNW3635" s="1"/>
      <c r="VNX3635" s="1"/>
      <c r="VNY3635" s="1"/>
      <c r="VNZ3635" s="1"/>
      <c r="VOA3635" s="1"/>
      <c r="VOB3635" s="1"/>
      <c r="VOC3635" s="1"/>
      <c r="VOD3635" s="1"/>
      <c r="VOE3635" s="1"/>
      <c r="VOF3635" s="1"/>
      <c r="VOG3635" s="1"/>
      <c r="VOH3635" s="1"/>
      <c r="VOI3635" s="1"/>
      <c r="VOJ3635" s="1"/>
      <c r="VOK3635" s="1"/>
      <c r="VOL3635" s="1"/>
      <c r="VOM3635" s="1"/>
      <c r="VON3635" s="1"/>
      <c r="VOO3635" s="1"/>
      <c r="VOP3635" s="1"/>
      <c r="VOQ3635" s="1"/>
      <c r="VOR3635" s="1"/>
      <c r="VOS3635" s="1"/>
      <c r="VOT3635" s="1"/>
      <c r="VOU3635" s="1"/>
      <c r="VOV3635" s="1"/>
      <c r="VOW3635" s="1"/>
      <c r="VOX3635" s="1"/>
      <c r="VOY3635" s="1"/>
      <c r="VOZ3635" s="1"/>
      <c r="VPA3635" s="1"/>
      <c r="VPB3635" s="1"/>
      <c r="VPC3635" s="1"/>
      <c r="VPD3635" s="1"/>
      <c r="VPE3635" s="1"/>
      <c r="VPF3635" s="1"/>
      <c r="VPG3635" s="1"/>
      <c r="VPH3635" s="1"/>
      <c r="VPI3635" s="1"/>
      <c r="VPJ3635" s="1"/>
      <c r="VPK3635" s="1"/>
      <c r="VPL3635" s="1"/>
      <c r="VPM3635" s="1"/>
      <c r="VPN3635" s="1"/>
      <c r="VPO3635" s="1"/>
      <c r="VPP3635" s="1"/>
      <c r="VPQ3635" s="1"/>
      <c r="VPR3635" s="1"/>
      <c r="VPS3635" s="1"/>
      <c r="VPT3635" s="1"/>
      <c r="VPU3635" s="1"/>
      <c r="VPV3635" s="1"/>
      <c r="VPW3635" s="1"/>
      <c r="VPX3635" s="1"/>
      <c r="VPY3635" s="1"/>
      <c r="VPZ3635" s="1"/>
      <c r="VQA3635" s="1"/>
      <c r="VQB3635" s="1"/>
      <c r="VQC3635" s="1"/>
      <c r="VQD3635" s="1"/>
      <c r="VQE3635" s="1"/>
      <c r="VQF3635" s="1"/>
      <c r="VQG3635" s="1"/>
      <c r="VQH3635" s="1"/>
      <c r="VQI3635" s="1"/>
      <c r="VQJ3635" s="1"/>
      <c r="VQK3635" s="1"/>
      <c r="VQL3635" s="1"/>
      <c r="VQM3635" s="1"/>
      <c r="VQN3635" s="1"/>
      <c r="VQO3635" s="1"/>
      <c r="VQP3635" s="1"/>
      <c r="VQQ3635" s="1"/>
      <c r="VQR3635" s="1"/>
      <c r="VQS3635" s="1"/>
      <c r="VQT3635" s="1"/>
      <c r="VQU3635" s="1"/>
      <c r="VQV3635" s="1"/>
      <c r="VQW3635" s="1"/>
      <c r="VQX3635" s="1"/>
      <c r="VQY3635" s="1"/>
      <c r="VQZ3635" s="1"/>
      <c r="VRA3635" s="1"/>
      <c r="VRB3635" s="1"/>
      <c r="VRC3635" s="1"/>
      <c r="VRD3635" s="1"/>
      <c r="VRE3635" s="1"/>
      <c r="VRF3635" s="1"/>
      <c r="VRG3635" s="1"/>
      <c r="VRH3635" s="1"/>
      <c r="VRI3635" s="1"/>
      <c r="VRJ3635" s="1"/>
      <c r="VRK3635" s="1"/>
      <c r="VRL3635" s="1"/>
      <c r="VRM3635" s="1"/>
      <c r="VRN3635" s="1"/>
      <c r="VRO3635" s="1"/>
      <c r="VRP3635" s="1"/>
      <c r="VRQ3635" s="1"/>
      <c r="VRR3635" s="1"/>
      <c r="VRS3635" s="1"/>
      <c r="VRT3635" s="1"/>
      <c r="VRU3635" s="1"/>
      <c r="VRV3635" s="1"/>
      <c r="VRW3635" s="1"/>
      <c r="VRX3635" s="1"/>
      <c r="VRY3635" s="1"/>
      <c r="VRZ3635" s="1"/>
      <c r="VSA3635" s="1"/>
      <c r="VSB3635" s="1"/>
      <c r="VSC3635" s="1"/>
      <c r="VSD3635" s="1"/>
      <c r="VSE3635" s="1"/>
      <c r="VSF3635" s="1"/>
      <c r="VSG3635" s="1"/>
      <c r="VSH3635" s="1"/>
      <c r="VSI3635" s="1"/>
      <c r="VSJ3635" s="1"/>
      <c r="VSK3635" s="1"/>
      <c r="VSL3635" s="1"/>
      <c r="VSM3635" s="1"/>
      <c r="VSN3635" s="1"/>
      <c r="VSO3635" s="1"/>
      <c r="VSP3635" s="1"/>
      <c r="VSQ3635" s="1"/>
      <c r="VSR3635" s="1"/>
      <c r="VSS3635" s="1"/>
      <c r="VST3635" s="1"/>
      <c r="VSU3635" s="1"/>
      <c r="VSV3635" s="1"/>
      <c r="VSW3635" s="1"/>
      <c r="VSX3635" s="1"/>
      <c r="VSY3635" s="1"/>
      <c r="VSZ3635" s="1"/>
      <c r="VTA3635" s="1"/>
      <c r="VTB3635" s="1"/>
      <c r="VTC3635" s="1"/>
      <c r="VTD3635" s="1"/>
      <c r="VTE3635" s="1"/>
      <c r="VTF3635" s="1"/>
      <c r="VTG3635" s="1"/>
      <c r="VTH3635" s="1"/>
      <c r="VTI3635" s="1"/>
      <c r="VTJ3635" s="1"/>
      <c r="VTK3635" s="1"/>
      <c r="VTL3635" s="1"/>
      <c r="VTM3635" s="1"/>
      <c r="VTN3635" s="1"/>
      <c r="VTO3635" s="1"/>
      <c r="VTP3635" s="1"/>
      <c r="VTQ3635" s="1"/>
      <c r="VTR3635" s="1"/>
      <c r="VTS3635" s="1"/>
      <c r="VTT3635" s="1"/>
      <c r="VTU3635" s="1"/>
      <c r="VTV3635" s="1"/>
      <c r="VTW3635" s="1"/>
      <c r="VTX3635" s="1"/>
      <c r="VTY3635" s="1"/>
      <c r="VTZ3635" s="1"/>
      <c r="VUA3635" s="1"/>
      <c r="VUB3635" s="1"/>
      <c r="VUC3635" s="1"/>
      <c r="VUD3635" s="1"/>
      <c r="VUE3635" s="1"/>
      <c r="VUF3635" s="1"/>
      <c r="VUG3635" s="1"/>
      <c r="VUH3635" s="1"/>
      <c r="VUI3635" s="1"/>
      <c r="VUJ3635" s="1"/>
      <c r="VUK3635" s="1"/>
      <c r="VUL3635" s="1"/>
      <c r="VUM3635" s="1"/>
      <c r="VUN3635" s="1"/>
      <c r="VUO3635" s="1"/>
      <c r="VUP3635" s="1"/>
      <c r="VUQ3635" s="1"/>
      <c r="VUR3635" s="1"/>
      <c r="VUS3635" s="1"/>
      <c r="VUT3635" s="1"/>
      <c r="VUU3635" s="1"/>
      <c r="VUV3635" s="1"/>
      <c r="VUW3635" s="1"/>
      <c r="VUX3635" s="1"/>
      <c r="VUY3635" s="1"/>
      <c r="VUZ3635" s="1"/>
      <c r="VVA3635" s="1"/>
      <c r="VVB3635" s="1"/>
      <c r="VVC3635" s="1"/>
      <c r="VVD3635" s="1"/>
      <c r="VVE3635" s="1"/>
      <c r="VVF3635" s="1"/>
      <c r="VVG3635" s="1"/>
      <c r="VVH3635" s="1"/>
      <c r="VVI3635" s="1"/>
      <c r="VVJ3635" s="1"/>
      <c r="VVK3635" s="1"/>
      <c r="VVL3635" s="1"/>
      <c r="VVM3635" s="1"/>
      <c r="VVN3635" s="1"/>
      <c r="VVO3635" s="1"/>
      <c r="VVP3635" s="1"/>
      <c r="VVQ3635" s="1"/>
      <c r="VVR3635" s="1"/>
      <c r="VVS3635" s="1"/>
      <c r="VVT3635" s="1"/>
      <c r="VVU3635" s="1"/>
      <c r="VVV3635" s="1"/>
      <c r="VVW3635" s="1"/>
      <c r="VVX3635" s="1"/>
      <c r="VVY3635" s="1"/>
      <c r="VVZ3635" s="1"/>
      <c r="VWA3635" s="1"/>
      <c r="VWB3635" s="1"/>
      <c r="VWC3635" s="1"/>
      <c r="VWD3635" s="1"/>
      <c r="VWE3635" s="1"/>
      <c r="VWF3635" s="1"/>
      <c r="VWG3635" s="1"/>
      <c r="VWH3635" s="1"/>
      <c r="VWI3635" s="1"/>
      <c r="VWJ3635" s="1"/>
      <c r="VWK3635" s="1"/>
      <c r="VWL3635" s="1"/>
      <c r="VWM3635" s="1"/>
      <c r="VWN3635" s="1"/>
      <c r="VWO3635" s="1"/>
      <c r="VWP3635" s="1"/>
      <c r="VWQ3635" s="1"/>
      <c r="VWR3635" s="1"/>
      <c r="VWS3635" s="1"/>
      <c r="VWT3635" s="1"/>
      <c r="VWU3635" s="1"/>
      <c r="VWV3635" s="1"/>
      <c r="VWW3635" s="1"/>
      <c r="VWX3635" s="1"/>
      <c r="VWY3635" s="1"/>
      <c r="VWZ3635" s="1"/>
      <c r="VXA3635" s="1"/>
      <c r="VXB3635" s="1"/>
      <c r="VXC3635" s="1"/>
      <c r="VXD3635" s="1"/>
      <c r="VXE3635" s="1"/>
      <c r="VXF3635" s="1"/>
      <c r="VXG3635" s="1"/>
      <c r="VXH3635" s="1"/>
      <c r="VXI3635" s="1"/>
      <c r="VXJ3635" s="1"/>
      <c r="VXK3635" s="1"/>
      <c r="VXL3635" s="1"/>
      <c r="VXM3635" s="1"/>
      <c r="VXN3635" s="1"/>
      <c r="VXO3635" s="1"/>
      <c r="VXP3635" s="1"/>
      <c r="VXQ3635" s="1"/>
      <c r="VXR3635" s="1"/>
      <c r="VXS3635" s="1"/>
      <c r="VXT3635" s="1"/>
      <c r="VXU3635" s="1"/>
      <c r="VXV3635" s="1"/>
      <c r="VXW3635" s="1"/>
      <c r="VXX3635" s="1"/>
      <c r="VXY3635" s="1"/>
      <c r="VXZ3635" s="1"/>
      <c r="VYA3635" s="1"/>
      <c r="VYB3635" s="1"/>
      <c r="VYC3635" s="1"/>
      <c r="VYD3635" s="1"/>
      <c r="VYE3635" s="1"/>
      <c r="VYF3635" s="1"/>
      <c r="VYG3635" s="1"/>
      <c r="VYH3635" s="1"/>
      <c r="VYI3635" s="1"/>
      <c r="VYJ3635" s="1"/>
      <c r="VYK3635" s="1"/>
      <c r="VYL3635" s="1"/>
      <c r="VYM3635" s="1"/>
      <c r="VYN3635" s="1"/>
      <c r="VYO3635" s="1"/>
      <c r="VYP3635" s="1"/>
      <c r="VYQ3635" s="1"/>
      <c r="VYR3635" s="1"/>
      <c r="VYS3635" s="1"/>
      <c r="VYT3635" s="1"/>
      <c r="VYU3635" s="1"/>
      <c r="VYV3635" s="1"/>
      <c r="VYW3635" s="1"/>
      <c r="VYX3635" s="1"/>
      <c r="VYY3635" s="1"/>
      <c r="VYZ3635" s="1"/>
      <c r="VZA3635" s="1"/>
      <c r="VZB3635" s="1"/>
      <c r="VZC3635" s="1"/>
      <c r="VZD3635" s="1"/>
      <c r="VZE3635" s="1"/>
      <c r="VZF3635" s="1"/>
      <c r="VZG3635" s="1"/>
      <c r="VZH3635" s="1"/>
      <c r="VZI3635" s="1"/>
      <c r="VZJ3635" s="1"/>
      <c r="VZK3635" s="1"/>
      <c r="VZL3635" s="1"/>
      <c r="VZM3635" s="1"/>
      <c r="VZN3635" s="1"/>
      <c r="VZO3635" s="1"/>
      <c r="VZP3635" s="1"/>
      <c r="VZQ3635" s="1"/>
      <c r="VZR3635" s="1"/>
      <c r="VZS3635" s="1"/>
      <c r="VZT3635" s="1"/>
      <c r="VZU3635" s="1"/>
      <c r="VZV3635" s="1"/>
      <c r="VZW3635" s="1"/>
      <c r="VZX3635" s="1"/>
      <c r="VZY3635" s="1"/>
      <c r="VZZ3635" s="1"/>
      <c r="WAA3635" s="1"/>
      <c r="WAB3635" s="1"/>
      <c r="WAC3635" s="1"/>
      <c r="WAD3635" s="1"/>
      <c r="WAE3635" s="1"/>
      <c r="WAF3635" s="1"/>
      <c r="WAG3635" s="1"/>
      <c r="WAH3635" s="1"/>
      <c r="WAI3635" s="1"/>
      <c r="WAJ3635" s="1"/>
      <c r="WAK3635" s="1"/>
      <c r="WAL3635" s="1"/>
      <c r="WAM3635" s="1"/>
      <c r="WAN3635" s="1"/>
      <c r="WAO3635" s="1"/>
      <c r="WAP3635" s="1"/>
      <c r="WAQ3635" s="1"/>
      <c r="WAR3635" s="1"/>
      <c r="WAS3635" s="1"/>
      <c r="WAT3635" s="1"/>
      <c r="WAU3635" s="1"/>
      <c r="WAV3635" s="1"/>
      <c r="WAW3635" s="1"/>
      <c r="WAX3635" s="1"/>
      <c r="WAY3635" s="1"/>
      <c r="WAZ3635" s="1"/>
      <c r="WBA3635" s="1"/>
      <c r="WBB3635" s="1"/>
      <c r="WBC3635" s="1"/>
      <c r="WBD3635" s="1"/>
      <c r="WBE3635" s="1"/>
      <c r="WBF3635" s="1"/>
      <c r="WBG3635" s="1"/>
      <c r="WBH3635" s="1"/>
      <c r="WBI3635" s="1"/>
      <c r="WBJ3635" s="1"/>
      <c r="WBK3635" s="1"/>
      <c r="WBL3635" s="1"/>
      <c r="WBM3635" s="1"/>
      <c r="WBN3635" s="1"/>
      <c r="WBO3635" s="1"/>
      <c r="WBP3635" s="1"/>
      <c r="WBQ3635" s="1"/>
      <c r="WBR3635" s="1"/>
      <c r="WBS3635" s="1"/>
      <c r="WBT3635" s="1"/>
      <c r="WBU3635" s="1"/>
      <c r="WBV3635" s="1"/>
      <c r="WBW3635" s="1"/>
      <c r="WBX3635" s="1"/>
      <c r="WBY3635" s="1"/>
      <c r="WBZ3635" s="1"/>
      <c r="WCA3635" s="1"/>
      <c r="WCB3635" s="1"/>
      <c r="WCC3635" s="1"/>
      <c r="WCD3635" s="1"/>
      <c r="WCE3635" s="1"/>
      <c r="WCF3635" s="1"/>
      <c r="WCG3635" s="1"/>
      <c r="WCH3635" s="1"/>
      <c r="WCI3635" s="1"/>
      <c r="WCJ3635" s="1"/>
      <c r="WCK3635" s="1"/>
      <c r="WCL3635" s="1"/>
      <c r="WCM3635" s="1"/>
      <c r="WCN3635" s="1"/>
      <c r="WCO3635" s="1"/>
      <c r="WCP3635" s="1"/>
      <c r="WCQ3635" s="1"/>
      <c r="WCR3635" s="1"/>
      <c r="WCS3635" s="1"/>
      <c r="WCT3635" s="1"/>
      <c r="WCU3635" s="1"/>
      <c r="WCV3635" s="1"/>
      <c r="WCW3635" s="1"/>
      <c r="WCX3635" s="1"/>
      <c r="WCY3635" s="1"/>
      <c r="WCZ3635" s="1"/>
      <c r="WDA3635" s="1"/>
      <c r="WDB3635" s="1"/>
      <c r="WDC3635" s="1"/>
      <c r="WDD3635" s="1"/>
      <c r="WDE3635" s="1"/>
      <c r="WDF3635" s="1"/>
      <c r="WDG3635" s="1"/>
      <c r="WDH3635" s="1"/>
      <c r="WDI3635" s="1"/>
      <c r="WDJ3635" s="1"/>
      <c r="WDK3635" s="1"/>
      <c r="WDL3635" s="1"/>
      <c r="WDM3635" s="1"/>
      <c r="WDN3635" s="1"/>
      <c r="WDO3635" s="1"/>
      <c r="WDP3635" s="1"/>
      <c r="WDQ3635" s="1"/>
      <c r="WDR3635" s="1"/>
      <c r="WDS3635" s="1"/>
      <c r="WDT3635" s="1"/>
      <c r="WDU3635" s="1"/>
      <c r="WDV3635" s="1"/>
      <c r="WDW3635" s="1"/>
      <c r="WDX3635" s="1"/>
      <c r="WDY3635" s="1"/>
      <c r="WDZ3635" s="1"/>
      <c r="WEA3635" s="1"/>
      <c r="WEB3635" s="1"/>
      <c r="WEC3635" s="1"/>
      <c r="WED3635" s="1"/>
      <c r="WEE3635" s="1"/>
      <c r="WEF3635" s="1"/>
      <c r="WEG3635" s="1"/>
      <c r="WEH3635" s="1"/>
      <c r="WEI3635" s="1"/>
      <c r="WEJ3635" s="1"/>
      <c r="WEK3635" s="1"/>
      <c r="WEL3635" s="1"/>
      <c r="WEM3635" s="1"/>
      <c r="WEN3635" s="1"/>
      <c r="WEO3635" s="1"/>
      <c r="WEP3635" s="1"/>
      <c r="WEQ3635" s="1"/>
      <c r="WER3635" s="1"/>
      <c r="WES3635" s="1"/>
      <c r="WET3635" s="1"/>
      <c r="WEU3635" s="1"/>
      <c r="WEV3635" s="1"/>
      <c r="WEW3635" s="1"/>
      <c r="WEX3635" s="1"/>
      <c r="WEY3635" s="1"/>
      <c r="WEZ3635" s="1"/>
      <c r="WFA3635" s="1"/>
      <c r="WFB3635" s="1"/>
      <c r="WFC3635" s="1"/>
      <c r="WFD3635" s="1"/>
      <c r="WFE3635" s="1"/>
      <c r="WFF3635" s="1"/>
      <c r="WFG3635" s="1"/>
      <c r="WFH3635" s="1"/>
      <c r="WFI3635" s="1"/>
      <c r="WFJ3635" s="1"/>
      <c r="WFK3635" s="1"/>
      <c r="WFL3635" s="1"/>
      <c r="WFM3635" s="1"/>
      <c r="WFN3635" s="1"/>
      <c r="WFO3635" s="1"/>
      <c r="WFP3635" s="1"/>
      <c r="WFQ3635" s="1"/>
      <c r="WFR3635" s="1"/>
      <c r="WFS3635" s="1"/>
      <c r="WFT3635" s="1"/>
      <c r="WFU3635" s="1"/>
      <c r="WFV3635" s="1"/>
      <c r="WFW3635" s="1"/>
      <c r="WFX3635" s="1"/>
      <c r="WFY3635" s="1"/>
      <c r="WFZ3635" s="1"/>
      <c r="WGA3635" s="1"/>
      <c r="WGB3635" s="1"/>
      <c r="WGC3635" s="1"/>
      <c r="WGD3635" s="1"/>
      <c r="WGE3635" s="1"/>
      <c r="WGF3635" s="1"/>
      <c r="WGG3635" s="1"/>
      <c r="WGH3635" s="1"/>
      <c r="WGI3635" s="1"/>
      <c r="WGJ3635" s="1"/>
      <c r="WGK3635" s="1"/>
      <c r="WGL3635" s="1"/>
      <c r="WGM3635" s="1"/>
      <c r="WGN3635" s="1"/>
      <c r="WGO3635" s="1"/>
      <c r="WGP3635" s="1"/>
      <c r="WGQ3635" s="1"/>
      <c r="WGR3635" s="1"/>
      <c r="WGS3635" s="1"/>
      <c r="WGT3635" s="1"/>
      <c r="WGU3635" s="1"/>
      <c r="WGV3635" s="1"/>
      <c r="WGW3635" s="1"/>
      <c r="WGX3635" s="1"/>
      <c r="WGY3635" s="1"/>
      <c r="WGZ3635" s="1"/>
      <c r="WHA3635" s="1"/>
      <c r="WHB3635" s="1"/>
      <c r="WHC3635" s="1"/>
      <c r="WHD3635" s="1"/>
      <c r="WHE3635" s="1"/>
      <c r="WHF3635" s="1"/>
      <c r="WHG3635" s="1"/>
      <c r="WHH3635" s="1"/>
      <c r="WHI3635" s="1"/>
      <c r="WHJ3635" s="1"/>
      <c r="WHK3635" s="1"/>
      <c r="WHL3635" s="1"/>
      <c r="WHM3635" s="1"/>
      <c r="WHN3635" s="1"/>
      <c r="WHO3635" s="1"/>
      <c r="WHP3635" s="1"/>
      <c r="WHQ3635" s="1"/>
      <c r="WHR3635" s="1"/>
      <c r="WHS3635" s="1"/>
      <c r="WHT3635" s="1"/>
      <c r="WHU3635" s="1"/>
      <c r="WHV3635" s="1"/>
      <c r="WHW3635" s="1"/>
      <c r="WHX3635" s="1"/>
      <c r="WHY3635" s="1"/>
      <c r="WHZ3635" s="1"/>
      <c r="WIA3635" s="1"/>
      <c r="WIB3635" s="1"/>
      <c r="WIC3635" s="1"/>
      <c r="WID3635" s="1"/>
      <c r="WIE3635" s="1"/>
      <c r="WIF3635" s="1"/>
      <c r="WIG3635" s="1"/>
      <c r="WIH3635" s="1"/>
      <c r="WII3635" s="1"/>
      <c r="WIJ3635" s="1"/>
      <c r="WIK3635" s="1"/>
      <c r="WIL3635" s="1"/>
      <c r="WIM3635" s="1"/>
      <c r="WIN3635" s="1"/>
      <c r="WIO3635" s="1"/>
      <c r="WIP3635" s="1"/>
      <c r="WIQ3635" s="1"/>
      <c r="WIR3635" s="1"/>
      <c r="WIS3635" s="1"/>
      <c r="WIT3635" s="1"/>
      <c r="WIU3635" s="1"/>
      <c r="WIV3635" s="1"/>
      <c r="WIW3635" s="1"/>
      <c r="WIX3635" s="1"/>
      <c r="WIY3635" s="1"/>
      <c r="WIZ3635" s="1"/>
      <c r="WJA3635" s="1"/>
      <c r="WJB3635" s="1"/>
      <c r="WJC3635" s="1"/>
      <c r="WJD3635" s="1"/>
      <c r="WJE3635" s="1"/>
      <c r="WJF3635" s="1"/>
      <c r="WJG3635" s="1"/>
      <c r="WJH3635" s="1"/>
      <c r="WJI3635" s="1"/>
      <c r="WJJ3635" s="1"/>
      <c r="WJK3635" s="1"/>
      <c r="WJL3635" s="1"/>
      <c r="WJM3635" s="1"/>
      <c r="WJN3635" s="1"/>
      <c r="WJO3635" s="1"/>
      <c r="WJP3635" s="1"/>
      <c r="WJQ3635" s="1"/>
      <c r="WJR3635" s="1"/>
      <c r="WJS3635" s="1"/>
      <c r="WJT3635" s="1"/>
      <c r="WJU3635" s="1"/>
      <c r="WJV3635" s="1"/>
      <c r="WJW3635" s="1"/>
      <c r="WJX3635" s="1"/>
      <c r="WJY3635" s="1"/>
      <c r="WJZ3635" s="1"/>
      <c r="WKA3635" s="1"/>
      <c r="WKB3635" s="1"/>
      <c r="WKC3635" s="1"/>
      <c r="WKD3635" s="1"/>
      <c r="WKE3635" s="1"/>
      <c r="WKF3635" s="1"/>
      <c r="WKG3635" s="1"/>
      <c r="WKH3635" s="1"/>
      <c r="WKI3635" s="1"/>
      <c r="WKJ3635" s="1"/>
      <c r="WKK3635" s="1"/>
      <c r="WKL3635" s="1"/>
      <c r="WKM3635" s="1"/>
      <c r="WKN3635" s="1"/>
      <c r="WKO3635" s="1"/>
      <c r="WKP3635" s="1"/>
      <c r="WKQ3635" s="1"/>
      <c r="WKR3635" s="1"/>
      <c r="WKS3635" s="1"/>
      <c r="WKT3635" s="1"/>
      <c r="WKU3635" s="1"/>
      <c r="WKV3635" s="1"/>
      <c r="WKW3635" s="1"/>
      <c r="WKX3635" s="1"/>
      <c r="WKY3635" s="1"/>
      <c r="WKZ3635" s="1"/>
      <c r="WLA3635" s="1"/>
      <c r="WLB3635" s="1"/>
      <c r="WLC3635" s="1"/>
      <c r="WLD3635" s="1"/>
      <c r="WLE3635" s="1"/>
      <c r="WLF3635" s="1"/>
      <c r="WLG3635" s="1"/>
      <c r="WLH3635" s="1"/>
      <c r="WLI3635" s="1"/>
      <c r="WLJ3635" s="1"/>
      <c r="WLK3635" s="1"/>
      <c r="WLL3635" s="1"/>
      <c r="WLM3635" s="1"/>
      <c r="WLN3635" s="1"/>
      <c r="WLO3635" s="1"/>
      <c r="WLP3635" s="1"/>
      <c r="WLQ3635" s="1"/>
      <c r="WLR3635" s="1"/>
      <c r="WLS3635" s="1"/>
      <c r="WLT3635" s="1"/>
      <c r="WLU3635" s="1"/>
      <c r="WLV3635" s="1"/>
      <c r="WLW3635" s="1"/>
      <c r="WLX3635" s="1"/>
      <c r="WLY3635" s="1"/>
      <c r="WLZ3635" s="1"/>
      <c r="WMA3635" s="1"/>
      <c r="WMB3635" s="1"/>
      <c r="WMC3635" s="1"/>
      <c r="WMD3635" s="1"/>
      <c r="WME3635" s="1"/>
      <c r="WMF3635" s="1"/>
      <c r="WMG3635" s="1"/>
      <c r="WMH3635" s="1"/>
      <c r="WMI3635" s="1"/>
      <c r="WMJ3635" s="1"/>
      <c r="WMK3635" s="1"/>
      <c r="WML3635" s="1"/>
      <c r="WMM3635" s="1"/>
      <c r="WMN3635" s="1"/>
      <c r="WMO3635" s="1"/>
      <c r="WMP3635" s="1"/>
      <c r="WMQ3635" s="1"/>
      <c r="WMR3635" s="1"/>
      <c r="WMS3635" s="1"/>
      <c r="WMT3635" s="1"/>
      <c r="WMU3635" s="1"/>
      <c r="WMV3635" s="1"/>
      <c r="WMW3635" s="1"/>
      <c r="WMX3635" s="1"/>
      <c r="WMY3635" s="1"/>
      <c r="WMZ3635" s="1"/>
      <c r="WNA3635" s="1"/>
      <c r="WNB3635" s="1"/>
      <c r="WNC3635" s="1"/>
      <c r="WND3635" s="1"/>
      <c r="WNE3635" s="1"/>
      <c r="WNF3635" s="1"/>
      <c r="WNG3635" s="1"/>
      <c r="WNH3635" s="1"/>
      <c r="WNI3635" s="1"/>
      <c r="WNJ3635" s="1"/>
      <c r="WNK3635" s="1"/>
      <c r="WNL3635" s="1"/>
      <c r="WNM3635" s="1"/>
      <c r="WNN3635" s="1"/>
      <c r="WNO3635" s="1"/>
      <c r="WNP3635" s="1"/>
      <c r="WNQ3635" s="1"/>
      <c r="WNR3635" s="1"/>
      <c r="WNS3635" s="1"/>
      <c r="WNT3635" s="1"/>
      <c r="WNU3635" s="1"/>
      <c r="WNV3635" s="1"/>
      <c r="WNW3635" s="1"/>
      <c r="WNX3635" s="1"/>
      <c r="WNY3635" s="1"/>
      <c r="WNZ3635" s="1"/>
      <c r="WOA3635" s="1"/>
      <c r="WOB3635" s="1"/>
      <c r="WOC3635" s="1"/>
      <c r="WOD3635" s="1"/>
      <c r="WOE3635" s="1"/>
      <c r="WOF3635" s="1"/>
      <c r="WOG3635" s="1"/>
      <c r="WOH3635" s="1"/>
      <c r="WOI3635" s="1"/>
      <c r="WOJ3635" s="1"/>
      <c r="WOK3635" s="1"/>
      <c r="WOL3635" s="1"/>
      <c r="WOM3635" s="1"/>
      <c r="WON3635" s="1"/>
      <c r="WOO3635" s="1"/>
      <c r="WOP3635" s="1"/>
      <c r="WOQ3635" s="1"/>
      <c r="WOR3635" s="1"/>
      <c r="WOS3635" s="1"/>
      <c r="WOT3635" s="1"/>
      <c r="WOU3635" s="1"/>
      <c r="WOV3635" s="1"/>
      <c r="WOW3635" s="1"/>
      <c r="WOX3635" s="1"/>
      <c r="WOY3635" s="1"/>
      <c r="WOZ3635" s="1"/>
      <c r="WPA3635" s="1"/>
      <c r="WPB3635" s="1"/>
      <c r="WPC3635" s="1"/>
      <c r="WPD3635" s="1"/>
      <c r="WPE3635" s="1"/>
      <c r="WPF3635" s="1"/>
      <c r="WPG3635" s="1"/>
      <c r="WPH3635" s="1"/>
      <c r="WPI3635" s="1"/>
      <c r="WPJ3635" s="1"/>
      <c r="WPK3635" s="1"/>
      <c r="WPL3635" s="1"/>
      <c r="WPM3635" s="1"/>
      <c r="WPN3635" s="1"/>
      <c r="WPO3635" s="1"/>
      <c r="WPP3635" s="1"/>
      <c r="WPQ3635" s="1"/>
      <c r="WPR3635" s="1"/>
      <c r="WPS3635" s="1"/>
      <c r="WPT3635" s="1"/>
      <c r="WPU3635" s="1"/>
      <c r="WPV3635" s="1"/>
      <c r="WPW3635" s="1"/>
      <c r="WPX3635" s="1"/>
      <c r="WPY3635" s="1"/>
      <c r="WPZ3635" s="1"/>
      <c r="WQA3635" s="1"/>
      <c r="WQB3635" s="1"/>
      <c r="WQC3635" s="1"/>
      <c r="WQD3635" s="1"/>
      <c r="WQE3635" s="1"/>
      <c r="WQF3635" s="1"/>
      <c r="WQG3635" s="1"/>
      <c r="WQH3635" s="1"/>
      <c r="WQI3635" s="1"/>
      <c r="WQJ3635" s="1"/>
      <c r="WQK3635" s="1"/>
      <c r="WQL3635" s="1"/>
      <c r="WQM3635" s="1"/>
      <c r="WQN3635" s="1"/>
      <c r="WQO3635" s="1"/>
      <c r="WQP3635" s="1"/>
      <c r="WQQ3635" s="1"/>
      <c r="WQR3635" s="1"/>
      <c r="WQS3635" s="1"/>
      <c r="WQT3635" s="1"/>
      <c r="WQU3635" s="1"/>
      <c r="WQV3635" s="1"/>
      <c r="WQW3635" s="1"/>
      <c r="WQX3635" s="1"/>
      <c r="WQY3635" s="1"/>
      <c r="WQZ3635" s="1"/>
      <c r="WRA3635" s="1"/>
      <c r="WRB3635" s="1"/>
      <c r="WRC3635" s="1"/>
      <c r="WRD3635" s="1"/>
      <c r="WRE3635" s="1"/>
      <c r="WRF3635" s="1"/>
      <c r="WRG3635" s="1"/>
      <c r="WRH3635" s="1"/>
      <c r="WRI3635" s="1"/>
      <c r="WRJ3635" s="1"/>
      <c r="WRK3635" s="1"/>
      <c r="WRL3635" s="1"/>
      <c r="WRM3635" s="1"/>
      <c r="WRN3635" s="1"/>
      <c r="WRO3635" s="1"/>
      <c r="WRP3635" s="1"/>
      <c r="WRQ3635" s="1"/>
      <c r="WRR3635" s="1"/>
      <c r="WRS3635" s="1"/>
      <c r="WRT3635" s="1"/>
      <c r="WRU3635" s="1"/>
      <c r="WRV3635" s="1"/>
      <c r="WRW3635" s="1"/>
      <c r="WRX3635" s="1"/>
      <c r="WRY3635" s="1"/>
      <c r="WRZ3635" s="1"/>
      <c r="WSA3635" s="1"/>
      <c r="WSB3635" s="1"/>
      <c r="WSC3635" s="1"/>
      <c r="WSD3635" s="1"/>
      <c r="WSE3635" s="1"/>
      <c r="WSF3635" s="1"/>
      <c r="WSG3635" s="1"/>
      <c r="WSH3635" s="1"/>
      <c r="WSI3635" s="1"/>
      <c r="WSJ3635" s="1"/>
      <c r="WSK3635" s="1"/>
      <c r="WSL3635" s="1"/>
      <c r="WSM3635" s="1"/>
      <c r="WSN3635" s="1"/>
      <c r="WSO3635" s="1"/>
      <c r="WSP3635" s="1"/>
      <c r="WSQ3635" s="1"/>
      <c r="WSR3635" s="1"/>
      <c r="WSS3635" s="1"/>
      <c r="WST3635" s="1"/>
      <c r="WSU3635" s="1"/>
      <c r="WSV3635" s="1"/>
      <c r="WSW3635" s="1"/>
      <c r="WSX3635" s="1"/>
      <c r="WSY3635" s="1"/>
      <c r="WSZ3635" s="1"/>
      <c r="WTA3635" s="1"/>
      <c r="WTB3635" s="1"/>
      <c r="WTC3635" s="1"/>
      <c r="WTD3635" s="1"/>
      <c r="WTE3635" s="1"/>
      <c r="WTF3635" s="1"/>
      <c r="WTG3635" s="1"/>
      <c r="WTH3635" s="1"/>
      <c r="WTI3635" s="1"/>
      <c r="WTJ3635" s="1"/>
      <c r="WTK3635" s="1"/>
      <c r="WTL3635" s="1"/>
      <c r="WTM3635" s="1"/>
      <c r="WTN3635" s="1"/>
      <c r="WTO3635" s="1"/>
      <c r="WTP3635" s="1"/>
      <c r="WTQ3635" s="1"/>
      <c r="WTR3635" s="1"/>
      <c r="WTS3635" s="1"/>
      <c r="WTT3635" s="1"/>
      <c r="WTU3635" s="1"/>
      <c r="WTV3635" s="1"/>
      <c r="WTW3635" s="1"/>
      <c r="WTX3635" s="1"/>
      <c r="WTY3635" s="1"/>
      <c r="WTZ3635" s="1"/>
      <c r="WUA3635" s="1"/>
      <c r="WUB3635" s="1"/>
      <c r="WUC3635" s="1"/>
      <c r="WUD3635" s="1"/>
      <c r="WUE3635" s="1"/>
      <c r="WUF3635" s="1"/>
      <c r="WUG3635" s="1"/>
      <c r="WUH3635" s="1"/>
      <c r="WUI3635" s="1"/>
      <c r="WUJ3635" s="1"/>
      <c r="WUK3635" s="1"/>
      <c r="WUL3635" s="1"/>
      <c r="WUM3635" s="1"/>
      <c r="WUN3635" s="1"/>
      <c r="WUO3635" s="1"/>
      <c r="WUP3635" s="1"/>
      <c r="WUQ3635" s="1"/>
      <c r="WUR3635" s="1"/>
      <c r="WUS3635" s="1"/>
      <c r="WUT3635" s="1"/>
      <c r="WUU3635" s="1"/>
      <c r="WUV3635" s="1"/>
      <c r="WUW3635" s="1"/>
      <c r="WUX3635" s="1"/>
      <c r="WUY3635" s="1"/>
      <c r="WUZ3635" s="1"/>
      <c r="WVA3635" s="1"/>
      <c r="WVB3635" s="1"/>
      <c r="WVC3635" s="1"/>
      <c r="WVD3635" s="1"/>
      <c r="WVE3635" s="1"/>
      <c r="WVF3635" s="1"/>
      <c r="WVG3635" s="1"/>
      <c r="WVH3635" s="1"/>
      <c r="WVI3635" s="1"/>
      <c r="WVJ3635" s="1"/>
      <c r="WVK3635" s="1"/>
      <c r="WVL3635" s="1"/>
      <c r="WVM3635" s="1"/>
      <c r="WVN3635" s="1"/>
      <c r="WVO3635" s="1"/>
      <c r="WVP3635" s="1"/>
      <c r="WVQ3635" s="1"/>
      <c r="WVR3635" s="1"/>
      <c r="WVS3635" s="1"/>
      <c r="WVT3635" s="1"/>
      <c r="WVU3635" s="1"/>
      <c r="WVV3635" s="1"/>
      <c r="WVW3635" s="1"/>
      <c r="WVX3635" s="1"/>
      <c r="WVY3635" s="1"/>
      <c r="WVZ3635" s="1"/>
      <c r="WWA3635" s="1"/>
      <c r="WWB3635" s="1"/>
      <c r="WWC3635" s="1"/>
      <c r="WWD3635" s="1"/>
      <c r="WWE3635" s="1"/>
      <c r="WWF3635" s="1"/>
      <c r="WWG3635" s="1"/>
      <c r="WWH3635" s="1"/>
      <c r="WWI3635" s="1"/>
      <c r="WWJ3635" s="1"/>
      <c r="WWK3635" s="1"/>
      <c r="WWL3635" s="1"/>
      <c r="WWM3635" s="1"/>
      <c r="WWN3635" s="1"/>
      <c r="WWO3635" s="1"/>
      <c r="WWP3635" s="1"/>
      <c r="WWQ3635" s="1"/>
      <c r="WWR3635" s="1"/>
      <c r="WWS3635" s="1"/>
      <c r="WWT3635" s="1"/>
      <c r="WWU3635" s="1"/>
      <c r="WWV3635" s="1"/>
      <c r="WWW3635" s="1"/>
      <c r="WWX3635" s="1"/>
      <c r="WWY3635" s="1"/>
      <c r="WWZ3635" s="1"/>
      <c r="WXA3635" s="1"/>
      <c r="WXB3635" s="1"/>
      <c r="WXC3635" s="1"/>
      <c r="WXD3635" s="1"/>
      <c r="WXE3635" s="1"/>
      <c r="WXF3635" s="1"/>
      <c r="WXG3635" s="1"/>
      <c r="WXH3635" s="1"/>
      <c r="WXI3635" s="1"/>
      <c r="WXJ3635" s="1"/>
      <c r="WXK3635" s="1"/>
      <c r="WXL3635" s="1"/>
      <c r="WXM3635" s="1"/>
      <c r="WXN3635" s="1"/>
      <c r="WXO3635" s="1"/>
      <c r="WXP3635" s="1"/>
      <c r="WXQ3635" s="1"/>
      <c r="WXR3635" s="1"/>
      <c r="WXS3635" s="1"/>
      <c r="WXT3635" s="1"/>
      <c r="WXU3635" s="1"/>
      <c r="WXV3635" s="1"/>
      <c r="WXW3635" s="1"/>
      <c r="WXX3635" s="1"/>
      <c r="WXY3635" s="1"/>
      <c r="WXZ3635" s="1"/>
      <c r="WYA3635" s="1"/>
      <c r="WYB3635" s="1"/>
      <c r="WYC3635" s="1"/>
      <c r="WYD3635" s="1"/>
      <c r="WYE3635" s="1"/>
      <c r="WYF3635" s="1"/>
      <c r="WYG3635" s="1"/>
      <c r="WYH3635" s="1"/>
      <c r="WYI3635" s="1"/>
      <c r="WYJ3635" s="1"/>
      <c r="WYK3635" s="1"/>
      <c r="WYL3635" s="1"/>
      <c r="WYM3635" s="1"/>
      <c r="WYN3635" s="1"/>
      <c r="WYO3635" s="1"/>
      <c r="WYP3635" s="1"/>
      <c r="WYQ3635" s="1"/>
      <c r="WYR3635" s="1"/>
      <c r="WYS3635" s="1"/>
      <c r="WYT3635" s="1"/>
      <c r="WYU3635" s="1"/>
      <c r="WYV3635" s="1"/>
      <c r="WYW3635" s="1"/>
      <c r="WYX3635" s="1"/>
      <c r="WYY3635" s="1"/>
      <c r="WYZ3635" s="1"/>
      <c r="WZA3635" s="1"/>
      <c r="WZB3635" s="1"/>
      <c r="WZC3635" s="1"/>
      <c r="WZD3635" s="1"/>
      <c r="WZE3635" s="1"/>
      <c r="WZF3635" s="1"/>
      <c r="WZG3635" s="1"/>
      <c r="WZH3635" s="1"/>
      <c r="WZI3635" s="1"/>
      <c r="WZJ3635" s="1"/>
      <c r="WZK3635" s="1"/>
      <c r="WZL3635" s="1"/>
      <c r="WZM3635" s="1"/>
      <c r="WZN3635" s="1"/>
      <c r="WZO3635" s="1"/>
      <c r="WZP3635" s="1"/>
      <c r="WZQ3635" s="1"/>
      <c r="WZR3635" s="1"/>
      <c r="WZS3635" s="1"/>
      <c r="WZT3635" s="1"/>
      <c r="WZU3635" s="1"/>
      <c r="WZV3635" s="1"/>
      <c r="WZW3635" s="1"/>
      <c r="WZX3635" s="1"/>
      <c r="WZY3635" s="1"/>
      <c r="WZZ3635" s="1"/>
      <c r="XAA3635" s="1"/>
      <c r="XAB3635" s="1"/>
      <c r="XAC3635" s="1"/>
      <c r="XAD3635" s="1"/>
      <c r="XAE3635" s="1"/>
      <c r="XAF3635" s="1"/>
      <c r="XAG3635" s="1"/>
      <c r="XAH3635" s="1"/>
      <c r="XAI3635" s="1"/>
      <c r="XAJ3635" s="1"/>
      <c r="XAK3635" s="1"/>
      <c r="XAL3635" s="1"/>
      <c r="XAM3635" s="1"/>
      <c r="XAN3635" s="1"/>
      <c r="XAO3635" s="1"/>
      <c r="XAP3635" s="1"/>
      <c r="XAQ3635" s="1"/>
      <c r="XAR3635" s="1"/>
      <c r="XAS3635" s="1"/>
      <c r="XAT3635" s="1"/>
      <c r="XAU3635" s="1"/>
      <c r="XAV3635" s="1"/>
      <c r="XAW3635" s="1"/>
      <c r="XAX3635" s="1"/>
      <c r="XAY3635" s="1"/>
      <c r="XAZ3635" s="1"/>
      <c r="XBA3635" s="1"/>
      <c r="XBB3635" s="1"/>
      <c r="XBC3635" s="1"/>
      <c r="XBD3635" s="1"/>
      <c r="XBE3635" s="1"/>
      <c r="XBF3635" s="1"/>
      <c r="XBG3635" s="1"/>
      <c r="XBH3635" s="1"/>
      <c r="XBI3635" s="1"/>
      <c r="XBJ3635" s="1"/>
      <c r="XBK3635" s="1"/>
      <c r="XBL3635" s="1"/>
      <c r="XBM3635" s="1"/>
      <c r="XBN3635" s="1"/>
      <c r="XBO3635" s="1"/>
      <c r="XBP3635" s="1"/>
      <c r="XBQ3635" s="1"/>
      <c r="XBR3635" s="1"/>
      <c r="XBS3635" s="1"/>
      <c r="XBT3635" s="1"/>
      <c r="XBU3635" s="1"/>
      <c r="XBV3635" s="1"/>
      <c r="XBW3635" s="1"/>
      <c r="XBX3635" s="1"/>
      <c r="XBY3635" s="1"/>
      <c r="XBZ3635" s="1"/>
      <c r="XCA3635" s="1"/>
      <c r="XCB3635" s="1"/>
      <c r="XCC3635" s="1"/>
      <c r="XCD3635" s="1"/>
      <c r="XCE3635" s="1"/>
      <c r="XCF3635" s="1"/>
      <c r="XCG3635" s="1"/>
      <c r="XCH3635" s="1"/>
      <c r="XCI3635" s="1"/>
      <c r="XCJ3635" s="1"/>
      <c r="XCK3635" s="1"/>
      <c r="XCL3635" s="1"/>
      <c r="XCM3635" s="1"/>
      <c r="XCN3635" s="1"/>
      <c r="XCO3635" s="1"/>
      <c r="XCP3635" s="1"/>
      <c r="XCQ3635" s="1"/>
      <c r="XCR3635" s="1"/>
      <c r="XCS3635" s="1"/>
      <c r="XCT3635" s="1"/>
      <c r="XCU3635" s="1"/>
      <c r="XCV3635" s="1"/>
      <c r="XCW3635" s="1"/>
      <c r="XCX3635" s="1"/>
      <c r="XCY3635" s="1"/>
      <c r="XCZ3635" s="1"/>
      <c r="XDA3635" s="1"/>
      <c r="XDB3635" s="1"/>
      <c r="XDC3635" s="1"/>
      <c r="XDD3635" s="1"/>
      <c r="XDE3635" s="1"/>
      <c r="XDF3635" s="1"/>
      <c r="XDG3635" s="1"/>
      <c r="XDH3635" s="1"/>
      <c r="XDI3635" s="1"/>
      <c r="XDJ3635" s="1"/>
      <c r="XDK3635" s="1"/>
      <c r="XDL3635" s="1"/>
      <c r="XDM3635" s="1"/>
      <c r="XDN3635" s="1"/>
      <c r="XDO3635" s="1"/>
      <c r="XDP3635" s="1"/>
      <c r="XDQ3635" s="1"/>
      <c r="XDR3635" s="1"/>
      <c r="XDS3635" s="1"/>
      <c r="XDT3635" s="1"/>
      <c r="XDU3635" s="1"/>
      <c r="XDV3635" s="1"/>
      <c r="XDW3635" s="1"/>
      <c r="XDX3635" s="1"/>
      <c r="XDY3635" s="1"/>
      <c r="XDZ3635" s="1"/>
      <c r="XEA3635" s="1"/>
      <c r="XEB3635" s="1"/>
      <c r="XEC3635" s="1"/>
      <c r="XED3635" s="1"/>
      <c r="XEE3635" s="1"/>
      <c r="XEF3635" s="1"/>
      <c r="XEG3635" s="1"/>
      <c r="XEH3635" s="1"/>
      <c r="XEI3635" s="1"/>
      <c r="XEJ3635" s="1"/>
      <c r="XEK3635" s="1"/>
      <c r="XEL3635" s="1"/>
      <c r="XEM3635" s="1"/>
      <c r="XEN3635" s="1"/>
      <c r="XEO3635" s="1"/>
      <c r="XEP3635" s="1"/>
      <c r="XEQ3635" s="1"/>
      <c r="XER3635" s="1"/>
      <c r="XES3635" s="1"/>
    </row>
    <row r="3636" spans="1:16373" s="149" customFormat="1" outlineLevel="1">
      <c r="A3636" s="28"/>
      <c r="B3636" s="28" t="s">
        <v>1402</v>
      </c>
      <c r="C3636" s="29" t="s">
        <v>1403</v>
      </c>
      <c r="D3636" s="28" t="s">
        <v>271</v>
      </c>
      <c r="E3636" s="30">
        <v>1</v>
      </c>
      <c r="F3636" s="30">
        <v>8000</v>
      </c>
      <c r="G3636" s="30">
        <f t="shared" si="277"/>
        <v>9600</v>
      </c>
      <c r="H3636" s="30">
        <f t="shared" si="278"/>
        <v>14400</v>
      </c>
      <c r="I3636" s="212"/>
      <c r="J3636" s="212"/>
      <c r="K3636" s="212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</row>
    <row r="3637" spans="1:16373" s="149" customFormat="1" outlineLevel="1">
      <c r="A3637" s="28"/>
      <c r="B3637" s="28" t="s">
        <v>1286</v>
      </c>
      <c r="C3637" s="29" t="s">
        <v>1287</v>
      </c>
      <c r="D3637" s="28" t="s">
        <v>271</v>
      </c>
      <c r="E3637" s="30">
        <v>1</v>
      </c>
      <c r="F3637" s="30">
        <v>8000</v>
      </c>
      <c r="G3637" s="30">
        <f t="shared" si="277"/>
        <v>9600</v>
      </c>
      <c r="H3637" s="30">
        <f t="shared" si="278"/>
        <v>14400</v>
      </c>
      <c r="I3637" s="212"/>
      <c r="J3637" s="212"/>
      <c r="K3637" s="212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</row>
    <row r="3638" spans="1:16373" s="149" customFormat="1" outlineLevel="1">
      <c r="A3638" s="28"/>
      <c r="B3638" s="28" t="s">
        <v>1266</v>
      </c>
      <c r="C3638" s="29" t="s">
        <v>1267</v>
      </c>
      <c r="D3638" s="28" t="s">
        <v>271</v>
      </c>
      <c r="E3638" s="30">
        <v>1</v>
      </c>
      <c r="F3638" s="30">
        <v>8000</v>
      </c>
      <c r="G3638" s="30">
        <f t="shared" si="277"/>
        <v>9600</v>
      </c>
      <c r="H3638" s="30">
        <f t="shared" si="278"/>
        <v>14400</v>
      </c>
      <c r="I3638" s="212"/>
      <c r="J3638" s="212"/>
      <c r="K3638" s="212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</row>
    <row r="3639" spans="1:16373" s="13" customFormat="1" outlineLevel="1">
      <c r="A3639" s="28"/>
      <c r="B3639" s="28" t="s">
        <v>3710</v>
      </c>
      <c r="C3639" s="29" t="s">
        <v>3711</v>
      </c>
      <c r="D3639" s="28" t="s">
        <v>271</v>
      </c>
      <c r="E3639" s="30">
        <v>1</v>
      </c>
      <c r="F3639" s="30">
        <v>2300</v>
      </c>
      <c r="G3639" s="30">
        <f t="shared" si="277"/>
        <v>2800</v>
      </c>
      <c r="H3639" s="30">
        <f t="shared" si="278"/>
        <v>4100</v>
      </c>
      <c r="I3639" s="212"/>
      <c r="J3639" s="212"/>
      <c r="K3639" s="212"/>
    </row>
    <row r="3640" spans="1:16373" outlineLevel="1">
      <c r="A3640" s="49"/>
      <c r="B3640" s="49" t="s">
        <v>3686</v>
      </c>
      <c r="C3640" s="50" t="s">
        <v>5971</v>
      </c>
      <c r="D3640" s="49" t="s">
        <v>271</v>
      </c>
      <c r="E3640" s="51">
        <v>1</v>
      </c>
      <c r="F3640" s="30">
        <v>1500</v>
      </c>
      <c r="G3640" s="30">
        <f t="shared" si="277"/>
        <v>1800</v>
      </c>
      <c r="H3640" s="30">
        <f t="shared" si="278"/>
        <v>2700</v>
      </c>
      <c r="I3640" s="212"/>
      <c r="J3640" s="212"/>
      <c r="K3640" s="212"/>
    </row>
    <row r="3641" spans="1:16373" outlineLevel="1">
      <c r="A3641" s="28"/>
      <c r="B3641" s="28" t="s">
        <v>3716</v>
      </c>
      <c r="C3641" s="29" t="s">
        <v>3717</v>
      </c>
      <c r="D3641" s="28" t="s">
        <v>271</v>
      </c>
      <c r="E3641" s="30">
        <v>1</v>
      </c>
      <c r="F3641" s="30">
        <v>1200</v>
      </c>
      <c r="G3641" s="30">
        <f t="shared" si="277"/>
        <v>1400</v>
      </c>
      <c r="H3641" s="30">
        <f t="shared" si="278"/>
        <v>2200</v>
      </c>
      <c r="I3641" s="212"/>
      <c r="J3641" s="212"/>
      <c r="K3641" s="212"/>
    </row>
    <row r="3642" spans="1:16373" s="149" customFormat="1" outlineLevel="1">
      <c r="A3642" s="28"/>
      <c r="B3642" s="28" t="s">
        <v>2722</v>
      </c>
      <c r="C3642" s="29" t="s">
        <v>2723</v>
      </c>
      <c r="D3642" s="28" t="s">
        <v>51</v>
      </c>
      <c r="E3642" s="30">
        <v>1</v>
      </c>
      <c r="F3642" s="30">
        <v>700</v>
      </c>
      <c r="G3642" s="30">
        <f t="shared" si="277"/>
        <v>800</v>
      </c>
      <c r="H3642" s="30">
        <f t="shared" si="278"/>
        <v>1300</v>
      </c>
      <c r="I3642" s="212"/>
      <c r="J3642" s="212"/>
      <c r="K3642" s="212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</row>
    <row r="3643" spans="1:16373" s="149" customFormat="1" outlineLevel="1">
      <c r="A3643" s="36"/>
      <c r="B3643" s="70" t="s">
        <v>5039</v>
      </c>
      <c r="C3643" s="68" t="s">
        <v>5040</v>
      </c>
      <c r="D3643" s="70" t="s">
        <v>530</v>
      </c>
      <c r="E3643" s="69">
        <v>1</v>
      </c>
      <c r="F3643" s="69">
        <f>F3644</f>
        <v>8000</v>
      </c>
      <c r="G3643" s="69">
        <f>G3644</f>
        <v>9600</v>
      </c>
      <c r="H3643" s="69">
        <f>H3644</f>
        <v>14400</v>
      </c>
      <c r="I3643" s="212"/>
      <c r="J3643" s="212"/>
      <c r="K3643" s="212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</row>
    <row r="3644" spans="1:16373" s="149" customFormat="1" outlineLevel="1">
      <c r="A3644" s="28"/>
      <c r="B3644" s="28" t="s">
        <v>1251</v>
      </c>
      <c r="C3644" s="29" t="s">
        <v>1252</v>
      </c>
      <c r="D3644" s="28" t="s">
        <v>271</v>
      </c>
      <c r="E3644" s="30">
        <v>1</v>
      </c>
      <c r="F3644" s="30">
        <v>8000</v>
      </c>
      <c r="G3644" s="30">
        <f>ROUND(F3644*1.2,-2)</f>
        <v>9600</v>
      </c>
      <c r="H3644" s="30">
        <f>ROUND(F3644*1.8,-2)</f>
        <v>14400</v>
      </c>
      <c r="I3644" s="212"/>
      <c r="J3644" s="212"/>
      <c r="K3644" s="212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</row>
    <row r="3645" spans="1:16373" outlineLevel="1">
      <c r="A3645" s="28"/>
      <c r="B3645" s="70" t="s">
        <v>5041</v>
      </c>
      <c r="C3645" s="68" t="s">
        <v>5042</v>
      </c>
      <c r="D3645" s="70" t="s">
        <v>530</v>
      </c>
      <c r="E3645" s="69">
        <v>1</v>
      </c>
      <c r="F3645" s="69">
        <f>SUM(F3646:F3650)</f>
        <v>41000</v>
      </c>
      <c r="G3645" s="69">
        <f>SUM(G3646:G3650)</f>
        <v>49200</v>
      </c>
      <c r="H3645" s="69">
        <f>SUM(H3646:H3650)</f>
        <v>73800</v>
      </c>
      <c r="I3645" s="212"/>
      <c r="J3645" s="212"/>
      <c r="K3645" s="212"/>
    </row>
    <row r="3646" spans="1:16373" s="149" customFormat="1" outlineLevel="1">
      <c r="A3646" s="28"/>
      <c r="B3646" s="28" t="s">
        <v>1251</v>
      </c>
      <c r="C3646" s="29" t="s">
        <v>1252</v>
      </c>
      <c r="D3646" s="28" t="s">
        <v>271</v>
      </c>
      <c r="E3646" s="30">
        <v>1</v>
      </c>
      <c r="F3646" s="30">
        <v>8000</v>
      </c>
      <c r="G3646" s="30">
        <f>ROUND(F3646*1.2,-2)</f>
        <v>9600</v>
      </c>
      <c r="H3646" s="30">
        <f>ROUND(F3646*1.8,-2)</f>
        <v>14400</v>
      </c>
      <c r="I3646" s="212"/>
      <c r="J3646" s="212"/>
      <c r="K3646" s="212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</row>
    <row r="3647" spans="1:16373" outlineLevel="1">
      <c r="A3647" s="28"/>
      <c r="B3647" s="28" t="s">
        <v>7571</v>
      </c>
      <c r="C3647" s="140" t="s">
        <v>7533</v>
      </c>
      <c r="D3647" s="28" t="s">
        <v>271</v>
      </c>
      <c r="E3647" s="30">
        <v>1</v>
      </c>
      <c r="F3647" s="30">
        <v>9000</v>
      </c>
      <c r="G3647" s="30">
        <f>ROUND(F3647*1.2,-2)</f>
        <v>10800</v>
      </c>
      <c r="H3647" s="30">
        <f>ROUND(F3647*1.8,-2)</f>
        <v>16200</v>
      </c>
      <c r="I3647" s="212"/>
      <c r="J3647" s="212"/>
      <c r="K3647" s="212"/>
    </row>
    <row r="3648" spans="1:16373" s="149" customFormat="1" outlineLevel="1">
      <c r="A3648" s="28"/>
      <c r="B3648" s="28" t="s">
        <v>1276</v>
      </c>
      <c r="C3648" s="29" t="s">
        <v>1277</v>
      </c>
      <c r="D3648" s="28" t="s">
        <v>271</v>
      </c>
      <c r="E3648" s="30">
        <v>1</v>
      </c>
      <c r="F3648" s="30">
        <v>8000</v>
      </c>
      <c r="G3648" s="30">
        <f>ROUND(F3648*1.2,-2)</f>
        <v>9600</v>
      </c>
      <c r="H3648" s="30">
        <f>ROUND(F3648*1.8,-2)</f>
        <v>14400</v>
      </c>
      <c r="I3648" s="212"/>
      <c r="J3648" s="212"/>
      <c r="K3648" s="212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</row>
    <row r="3649" spans="1:16376" s="149" customFormat="1" outlineLevel="1">
      <c r="A3649" s="28"/>
      <c r="B3649" s="28" t="s">
        <v>1397</v>
      </c>
      <c r="C3649" s="29" t="s">
        <v>1398</v>
      </c>
      <c r="D3649" s="28" t="s">
        <v>271</v>
      </c>
      <c r="E3649" s="30">
        <v>1</v>
      </c>
      <c r="F3649" s="30">
        <v>8000</v>
      </c>
      <c r="G3649" s="30">
        <f>ROUND(F3649*1.2,-2)</f>
        <v>9600</v>
      </c>
      <c r="H3649" s="30">
        <f>ROUND(F3649*1.8,-2)</f>
        <v>14400</v>
      </c>
      <c r="I3649" s="212"/>
      <c r="J3649" s="212"/>
      <c r="K3649" s="212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</row>
    <row r="3650" spans="1:16376" s="149" customFormat="1" ht="31" outlineLevel="1">
      <c r="A3650" s="28"/>
      <c r="B3650" s="28" t="s">
        <v>5023</v>
      </c>
      <c r="C3650" s="29" t="s">
        <v>5024</v>
      </c>
      <c r="D3650" s="28" t="s">
        <v>271</v>
      </c>
      <c r="E3650" s="30">
        <v>1</v>
      </c>
      <c r="F3650" s="30">
        <v>8000</v>
      </c>
      <c r="G3650" s="30">
        <f>ROUND(F3650*1.2,-2)</f>
        <v>9600</v>
      </c>
      <c r="H3650" s="30">
        <f>ROUND(F3650*1.8,-2)</f>
        <v>14400</v>
      </c>
      <c r="I3650" s="212"/>
      <c r="J3650" s="212"/>
      <c r="K3650" s="212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</row>
    <row r="3651" spans="1:16376" outlineLevel="1">
      <c r="A3651" s="28"/>
      <c r="B3651" s="70" t="s">
        <v>5043</v>
      </c>
      <c r="C3651" s="68" t="s">
        <v>5044</v>
      </c>
      <c r="D3651" s="70" t="s">
        <v>530</v>
      </c>
      <c r="E3651" s="69">
        <v>1</v>
      </c>
      <c r="F3651" s="69">
        <f>F3652+F3653</f>
        <v>16000</v>
      </c>
      <c r="G3651" s="69">
        <f>G3652+G3653</f>
        <v>19200</v>
      </c>
      <c r="H3651" s="69">
        <f>H3652+H3653</f>
        <v>28800</v>
      </c>
      <c r="I3651" s="212"/>
      <c r="J3651" s="212"/>
      <c r="K3651" s="212"/>
    </row>
    <row r="3652" spans="1:16376" s="149" customFormat="1" outlineLevel="1">
      <c r="A3652" s="28"/>
      <c r="B3652" s="28" t="s">
        <v>1251</v>
      </c>
      <c r="C3652" s="29" t="s">
        <v>1252</v>
      </c>
      <c r="D3652" s="28" t="s">
        <v>271</v>
      </c>
      <c r="E3652" s="30">
        <v>1</v>
      </c>
      <c r="F3652" s="30">
        <v>8000</v>
      </c>
      <c r="G3652" s="30">
        <f>ROUND(F3652*1.2,-2)</f>
        <v>9600</v>
      </c>
      <c r="H3652" s="30">
        <f>ROUND(F3652*1.8,-2)</f>
        <v>14400</v>
      </c>
      <c r="I3652" s="212"/>
      <c r="J3652" s="212"/>
      <c r="K3652" s="212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</row>
    <row r="3653" spans="1:16376" s="149" customFormat="1" outlineLevel="1">
      <c r="A3653" s="28"/>
      <c r="B3653" s="28" t="s">
        <v>1354</v>
      </c>
      <c r="C3653" s="29" t="s">
        <v>1355</v>
      </c>
      <c r="D3653" s="28" t="s">
        <v>271</v>
      </c>
      <c r="E3653" s="30">
        <v>1</v>
      </c>
      <c r="F3653" s="30">
        <v>8000</v>
      </c>
      <c r="G3653" s="30">
        <f>ROUND(F3653*1.2,-2)</f>
        <v>9600</v>
      </c>
      <c r="H3653" s="30">
        <f>ROUND(F3653*1.8,-2)</f>
        <v>14400</v>
      </c>
      <c r="I3653" s="212"/>
      <c r="J3653" s="212"/>
      <c r="K3653" s="212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</row>
    <row r="3654" spans="1:16376" outlineLevel="1">
      <c r="A3654" s="28"/>
      <c r="B3654" s="70" t="s">
        <v>5045</v>
      </c>
      <c r="C3654" s="68" t="s">
        <v>5046</v>
      </c>
      <c r="D3654" s="70" t="s">
        <v>530</v>
      </c>
      <c r="E3654" s="69">
        <v>1</v>
      </c>
      <c r="F3654" s="69">
        <f>F3655</f>
        <v>8000</v>
      </c>
      <c r="G3654" s="69">
        <f>G3655</f>
        <v>9600</v>
      </c>
      <c r="H3654" s="69">
        <f>H3655</f>
        <v>14400</v>
      </c>
      <c r="I3654" s="212"/>
      <c r="J3654" s="212"/>
      <c r="K3654" s="212"/>
    </row>
    <row r="3655" spans="1:16376" s="149" customFormat="1" outlineLevel="1">
      <c r="A3655" s="28"/>
      <c r="B3655" s="28" t="s">
        <v>1251</v>
      </c>
      <c r="C3655" s="29" t="s">
        <v>1252</v>
      </c>
      <c r="D3655" s="28" t="s">
        <v>271</v>
      </c>
      <c r="E3655" s="30">
        <v>1</v>
      </c>
      <c r="F3655" s="30">
        <v>8000</v>
      </c>
      <c r="G3655" s="30">
        <f>ROUND(F3655*1.2,-2)</f>
        <v>9600</v>
      </c>
      <c r="H3655" s="30">
        <f>ROUND(F3655*1.8,-2)</f>
        <v>14400</v>
      </c>
      <c r="I3655" s="212"/>
      <c r="J3655" s="212"/>
      <c r="K3655" s="212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</row>
    <row r="3656" spans="1:16376" outlineLevel="1">
      <c r="A3656" s="28"/>
      <c r="B3656" s="70" t="s">
        <v>5047</v>
      </c>
      <c r="C3656" s="68" t="s">
        <v>5048</v>
      </c>
      <c r="D3656" s="70" t="s">
        <v>530</v>
      </c>
      <c r="E3656" s="69">
        <v>1</v>
      </c>
      <c r="F3656" s="69">
        <f>F3657</f>
        <v>8000</v>
      </c>
      <c r="G3656" s="69">
        <f>G3657</f>
        <v>9600</v>
      </c>
      <c r="H3656" s="69">
        <f>H3657</f>
        <v>14400</v>
      </c>
      <c r="I3656" s="212"/>
      <c r="J3656" s="212"/>
      <c r="K3656" s="212"/>
    </row>
    <row r="3657" spans="1:16376" s="149" customFormat="1" outlineLevel="1">
      <c r="A3657" s="28"/>
      <c r="B3657" s="28" t="s">
        <v>1251</v>
      </c>
      <c r="C3657" s="29" t="s">
        <v>1252</v>
      </c>
      <c r="D3657" s="28" t="s">
        <v>271</v>
      </c>
      <c r="E3657" s="30">
        <v>1</v>
      </c>
      <c r="F3657" s="30">
        <v>8000</v>
      </c>
      <c r="G3657" s="30">
        <f>ROUND(F3657*1.2,-2)</f>
        <v>9600</v>
      </c>
      <c r="H3657" s="30">
        <f>ROUND(F3657*1.8,-2)</f>
        <v>14400</v>
      </c>
      <c r="I3657" s="212"/>
      <c r="J3657" s="212"/>
      <c r="K3657" s="212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</row>
    <row r="3658" spans="1:16376" outlineLevel="1">
      <c r="A3658" s="28"/>
      <c r="B3658" s="70" t="s">
        <v>5049</v>
      </c>
      <c r="C3658" s="68" t="s">
        <v>5050</v>
      </c>
      <c r="D3658" s="70" t="s">
        <v>530</v>
      </c>
      <c r="E3658" s="69">
        <v>1</v>
      </c>
      <c r="F3658" s="69">
        <f>SUM(F3659:F3667)</f>
        <v>45300</v>
      </c>
      <c r="G3658" s="69">
        <f>SUM(G3659:G3667)</f>
        <v>54300</v>
      </c>
      <c r="H3658" s="69">
        <f>SUM(H3659:H3667)</f>
        <v>81600</v>
      </c>
      <c r="I3658" s="212"/>
      <c r="J3658" s="212"/>
      <c r="K3658" s="212"/>
    </row>
    <row r="3659" spans="1:16376" s="149" customFormat="1" outlineLevel="1">
      <c r="A3659" s="28"/>
      <c r="B3659" s="28" t="s">
        <v>1251</v>
      </c>
      <c r="C3659" s="29" t="s">
        <v>1252</v>
      </c>
      <c r="D3659" s="28" t="s">
        <v>271</v>
      </c>
      <c r="E3659" s="30">
        <v>1</v>
      </c>
      <c r="F3659" s="30">
        <v>8000</v>
      </c>
      <c r="G3659" s="30">
        <f t="shared" ref="G3659:G3667" si="279">ROUND(F3659*1.2,-2)</f>
        <v>9600</v>
      </c>
      <c r="H3659" s="30">
        <f t="shared" ref="H3659:H3667" si="280">ROUND(F3659*1.8,-2)</f>
        <v>14400</v>
      </c>
      <c r="I3659" s="212"/>
      <c r="J3659" s="212"/>
      <c r="K3659" s="212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</row>
    <row r="3660" spans="1:16376" s="149" customFormat="1" outlineLevel="1">
      <c r="A3660" s="28"/>
      <c r="B3660" s="28" t="s">
        <v>1271</v>
      </c>
      <c r="C3660" s="29" t="s">
        <v>1272</v>
      </c>
      <c r="D3660" s="28" t="s">
        <v>271</v>
      </c>
      <c r="E3660" s="30">
        <v>1</v>
      </c>
      <c r="F3660" s="30">
        <v>8000</v>
      </c>
      <c r="G3660" s="30">
        <f t="shared" si="279"/>
        <v>9600</v>
      </c>
      <c r="H3660" s="30">
        <f t="shared" si="280"/>
        <v>14400</v>
      </c>
      <c r="I3660" s="212"/>
      <c r="J3660" s="212"/>
      <c r="K3660" s="212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</row>
    <row r="3661" spans="1:16376" s="149" customFormat="1" outlineLevel="1">
      <c r="A3661" s="28"/>
      <c r="B3661" s="28" t="s">
        <v>1427</v>
      </c>
      <c r="C3661" s="29" t="s">
        <v>1428</v>
      </c>
      <c r="D3661" s="28" t="s">
        <v>271</v>
      </c>
      <c r="E3661" s="30">
        <v>1</v>
      </c>
      <c r="F3661" s="30">
        <v>8000</v>
      </c>
      <c r="G3661" s="30">
        <f>ROUND(F3661*1.2,-2)</f>
        <v>9600</v>
      </c>
      <c r="H3661" s="30">
        <f>ROUND(F3661*1.8,-2)</f>
        <v>14400</v>
      </c>
      <c r="I3661" s="212"/>
      <c r="J3661" s="212"/>
      <c r="K3661" s="212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  <c r="FK3661" s="1"/>
      <c r="FL3661" s="1"/>
      <c r="FM3661" s="1"/>
      <c r="FN3661" s="1"/>
      <c r="FO3661" s="1"/>
      <c r="FP3661" s="1"/>
      <c r="FQ3661" s="1"/>
      <c r="FR3661" s="1"/>
      <c r="FS3661" s="1"/>
      <c r="FT3661" s="1"/>
      <c r="FU3661" s="1"/>
      <c r="FV3661" s="1"/>
      <c r="FW3661" s="1"/>
      <c r="FX3661" s="1"/>
      <c r="FY3661" s="1"/>
      <c r="FZ3661" s="1"/>
      <c r="GA3661" s="1"/>
      <c r="GB3661" s="1"/>
      <c r="GC3661" s="1"/>
      <c r="GD3661" s="1"/>
      <c r="GE3661" s="1"/>
      <c r="GF3661" s="1"/>
      <c r="GG3661" s="1"/>
      <c r="GH3661" s="1"/>
      <c r="GI3661" s="1"/>
      <c r="GJ3661" s="1"/>
      <c r="GK3661" s="1"/>
      <c r="GL3661" s="1"/>
      <c r="GM3661" s="1"/>
      <c r="GN3661" s="1"/>
      <c r="GO3661" s="1"/>
      <c r="GP3661" s="1"/>
      <c r="GQ3661" s="1"/>
      <c r="GR3661" s="1"/>
      <c r="GS3661" s="1"/>
      <c r="GT3661" s="1"/>
      <c r="GU3661" s="1"/>
      <c r="GV3661" s="1"/>
      <c r="GW3661" s="1"/>
      <c r="GX3661" s="1"/>
      <c r="GY3661" s="1"/>
      <c r="GZ3661" s="1"/>
      <c r="HA3661" s="1"/>
      <c r="HB3661" s="1"/>
      <c r="HC3661" s="1"/>
      <c r="HD3661" s="1"/>
      <c r="HE3661" s="1"/>
      <c r="HF3661" s="1"/>
      <c r="HG3661" s="1"/>
      <c r="HH3661" s="1"/>
      <c r="HI3661" s="1"/>
      <c r="HJ3661" s="1"/>
      <c r="HK3661" s="1"/>
      <c r="HL3661" s="1"/>
      <c r="HM3661" s="1"/>
      <c r="HN3661" s="1"/>
      <c r="HO3661" s="1"/>
      <c r="HP3661" s="1"/>
      <c r="HQ3661" s="1"/>
      <c r="HR3661" s="1"/>
      <c r="HS3661" s="1"/>
      <c r="HT3661" s="1"/>
      <c r="HU3661" s="1"/>
      <c r="HV3661" s="1"/>
      <c r="HW3661" s="1"/>
      <c r="HX3661" s="1"/>
      <c r="HY3661" s="1"/>
      <c r="HZ3661" s="1"/>
      <c r="IA3661" s="1"/>
      <c r="IB3661" s="1"/>
      <c r="IC3661" s="1"/>
      <c r="ID3661" s="1"/>
      <c r="IE3661" s="1"/>
      <c r="IF3661" s="1"/>
      <c r="IG3661" s="1"/>
      <c r="IH3661" s="1"/>
      <c r="II3661" s="1"/>
      <c r="IJ3661" s="1"/>
      <c r="IK3661" s="1"/>
      <c r="IL3661" s="1"/>
      <c r="IM3661" s="1"/>
      <c r="IN3661" s="1"/>
      <c r="IO3661" s="1"/>
      <c r="IP3661" s="1"/>
      <c r="IQ3661" s="1"/>
      <c r="IR3661" s="1"/>
      <c r="IS3661" s="1"/>
      <c r="IT3661" s="1"/>
      <c r="IU3661" s="1"/>
      <c r="IV3661" s="1"/>
      <c r="IW3661" s="1"/>
      <c r="IX3661" s="1"/>
      <c r="IY3661" s="1"/>
      <c r="IZ3661" s="1"/>
      <c r="JA3661" s="1"/>
      <c r="JB3661" s="1"/>
      <c r="JC3661" s="1"/>
      <c r="JD3661" s="1"/>
      <c r="JE3661" s="1"/>
      <c r="JF3661" s="1"/>
      <c r="JG3661" s="1"/>
      <c r="JH3661" s="1"/>
      <c r="JI3661" s="1"/>
      <c r="JJ3661" s="1"/>
      <c r="JK3661" s="1"/>
      <c r="JL3661" s="1"/>
      <c r="JM3661" s="1"/>
      <c r="JN3661" s="1"/>
      <c r="JO3661" s="1"/>
      <c r="JP3661" s="1"/>
      <c r="JQ3661" s="1"/>
      <c r="JR3661" s="1"/>
      <c r="JS3661" s="1"/>
      <c r="JT3661" s="1"/>
      <c r="JU3661" s="1"/>
      <c r="JV3661" s="1"/>
      <c r="JW3661" s="1"/>
      <c r="JX3661" s="1"/>
      <c r="JY3661" s="1"/>
      <c r="JZ3661" s="1"/>
      <c r="KA3661" s="1"/>
      <c r="KB3661" s="1"/>
      <c r="KC3661" s="1"/>
      <c r="KD3661" s="1"/>
      <c r="KE3661" s="1"/>
      <c r="KF3661" s="1"/>
      <c r="KG3661" s="1"/>
      <c r="KH3661" s="1"/>
      <c r="KI3661" s="1"/>
      <c r="KJ3661" s="1"/>
      <c r="KK3661" s="1"/>
      <c r="KL3661" s="1"/>
      <c r="KM3661" s="1"/>
      <c r="KN3661" s="1"/>
      <c r="KO3661" s="1"/>
      <c r="KP3661" s="1"/>
      <c r="KQ3661" s="1"/>
      <c r="KR3661" s="1"/>
      <c r="KS3661" s="1"/>
      <c r="KT3661" s="1"/>
      <c r="KU3661" s="1"/>
      <c r="KV3661" s="1"/>
      <c r="KW3661" s="1"/>
      <c r="KX3661" s="1"/>
      <c r="KY3661" s="1"/>
      <c r="KZ3661" s="1"/>
      <c r="LA3661" s="1"/>
      <c r="LB3661" s="1"/>
      <c r="LC3661" s="1"/>
      <c r="LD3661" s="1"/>
      <c r="LE3661" s="1"/>
      <c r="LF3661" s="1"/>
      <c r="LG3661" s="1"/>
      <c r="LH3661" s="1"/>
      <c r="LI3661" s="1"/>
      <c r="LJ3661" s="1"/>
      <c r="LK3661" s="1"/>
      <c r="LL3661" s="1"/>
      <c r="LM3661" s="1"/>
      <c r="LN3661" s="1"/>
      <c r="LO3661" s="1"/>
      <c r="LP3661" s="1"/>
      <c r="LQ3661" s="1"/>
      <c r="LR3661" s="1"/>
      <c r="LS3661" s="1"/>
      <c r="LT3661" s="1"/>
      <c r="LU3661" s="1"/>
      <c r="LV3661" s="1"/>
      <c r="LW3661" s="1"/>
      <c r="LX3661" s="1"/>
      <c r="LY3661" s="1"/>
      <c r="LZ3661" s="1"/>
      <c r="MA3661" s="1"/>
      <c r="MB3661" s="1"/>
      <c r="MC3661" s="1"/>
      <c r="MD3661" s="1"/>
      <c r="ME3661" s="1"/>
      <c r="MF3661" s="1"/>
      <c r="MG3661" s="1"/>
      <c r="MH3661" s="1"/>
      <c r="MI3661" s="1"/>
      <c r="MJ3661" s="1"/>
      <c r="MK3661" s="1"/>
      <c r="ML3661" s="1"/>
      <c r="MM3661" s="1"/>
      <c r="MN3661" s="1"/>
      <c r="MO3661" s="1"/>
      <c r="MP3661" s="1"/>
      <c r="MQ3661" s="1"/>
      <c r="MR3661" s="1"/>
      <c r="MS3661" s="1"/>
      <c r="MT3661" s="1"/>
      <c r="MU3661" s="1"/>
      <c r="MV3661" s="1"/>
      <c r="MW3661" s="1"/>
      <c r="MX3661" s="1"/>
      <c r="MY3661" s="1"/>
      <c r="MZ3661" s="1"/>
      <c r="NA3661" s="1"/>
      <c r="NB3661" s="1"/>
      <c r="NC3661" s="1"/>
      <c r="ND3661" s="1"/>
      <c r="NE3661" s="1"/>
      <c r="NF3661" s="1"/>
      <c r="NG3661" s="1"/>
      <c r="NH3661" s="1"/>
      <c r="NI3661" s="1"/>
      <c r="NJ3661" s="1"/>
      <c r="NK3661" s="1"/>
      <c r="NL3661" s="1"/>
      <c r="NM3661" s="1"/>
      <c r="NN3661" s="1"/>
      <c r="NO3661" s="1"/>
      <c r="NP3661" s="1"/>
      <c r="NQ3661" s="1"/>
      <c r="NR3661" s="1"/>
      <c r="NS3661" s="1"/>
      <c r="NT3661" s="1"/>
      <c r="NU3661" s="1"/>
      <c r="NV3661" s="1"/>
      <c r="NW3661" s="1"/>
      <c r="NX3661" s="1"/>
      <c r="NY3661" s="1"/>
      <c r="NZ3661" s="1"/>
      <c r="OA3661" s="1"/>
      <c r="OB3661" s="1"/>
      <c r="OC3661" s="1"/>
      <c r="OD3661" s="1"/>
      <c r="OE3661" s="1"/>
      <c r="OF3661" s="1"/>
      <c r="OG3661" s="1"/>
      <c r="OH3661" s="1"/>
      <c r="OI3661" s="1"/>
      <c r="OJ3661" s="1"/>
      <c r="OK3661" s="1"/>
      <c r="OL3661" s="1"/>
      <c r="OM3661" s="1"/>
      <c r="ON3661" s="1"/>
      <c r="OO3661" s="1"/>
      <c r="OP3661" s="1"/>
      <c r="OQ3661" s="1"/>
      <c r="OR3661" s="1"/>
      <c r="OS3661" s="1"/>
      <c r="OT3661" s="1"/>
      <c r="OU3661" s="1"/>
      <c r="OV3661" s="1"/>
      <c r="OW3661" s="1"/>
      <c r="OX3661" s="1"/>
      <c r="OY3661" s="1"/>
      <c r="OZ3661" s="1"/>
      <c r="PA3661" s="1"/>
      <c r="PB3661" s="1"/>
      <c r="PC3661" s="1"/>
      <c r="PD3661" s="1"/>
      <c r="PE3661" s="1"/>
      <c r="PF3661" s="1"/>
      <c r="PG3661" s="1"/>
      <c r="PH3661" s="1"/>
      <c r="PI3661" s="1"/>
      <c r="PJ3661" s="1"/>
      <c r="PK3661" s="1"/>
      <c r="PL3661" s="1"/>
      <c r="PM3661" s="1"/>
      <c r="PN3661" s="1"/>
      <c r="PO3661" s="1"/>
      <c r="PP3661" s="1"/>
      <c r="PQ3661" s="1"/>
      <c r="PR3661" s="1"/>
      <c r="PS3661" s="1"/>
      <c r="PT3661" s="1"/>
      <c r="PU3661" s="1"/>
      <c r="PV3661" s="1"/>
      <c r="PW3661" s="1"/>
      <c r="PX3661" s="1"/>
      <c r="PY3661" s="1"/>
      <c r="PZ3661" s="1"/>
      <c r="QA3661" s="1"/>
      <c r="QB3661" s="1"/>
      <c r="QC3661" s="1"/>
      <c r="QD3661" s="1"/>
      <c r="QE3661" s="1"/>
      <c r="QF3661" s="1"/>
      <c r="QG3661" s="1"/>
      <c r="QH3661" s="1"/>
      <c r="QI3661" s="1"/>
      <c r="QJ3661" s="1"/>
      <c r="QK3661" s="1"/>
      <c r="QL3661" s="1"/>
      <c r="QM3661" s="1"/>
      <c r="QN3661" s="1"/>
      <c r="QO3661" s="1"/>
      <c r="QP3661" s="1"/>
      <c r="QQ3661" s="1"/>
      <c r="QR3661" s="1"/>
      <c r="QS3661" s="1"/>
      <c r="QT3661" s="1"/>
      <c r="QU3661" s="1"/>
      <c r="QV3661" s="1"/>
      <c r="QW3661" s="1"/>
      <c r="QX3661" s="1"/>
      <c r="QY3661" s="1"/>
      <c r="QZ3661" s="1"/>
      <c r="RA3661" s="1"/>
      <c r="RB3661" s="1"/>
      <c r="RC3661" s="1"/>
      <c r="RD3661" s="1"/>
      <c r="RE3661" s="1"/>
      <c r="RF3661" s="1"/>
      <c r="RG3661" s="1"/>
      <c r="RH3661" s="1"/>
      <c r="RI3661" s="1"/>
      <c r="RJ3661" s="1"/>
      <c r="RK3661" s="1"/>
      <c r="RL3661" s="1"/>
      <c r="RM3661" s="1"/>
      <c r="RN3661" s="1"/>
      <c r="RO3661" s="1"/>
      <c r="RP3661" s="1"/>
      <c r="RQ3661" s="1"/>
      <c r="RR3661" s="1"/>
      <c r="RS3661" s="1"/>
      <c r="RT3661" s="1"/>
      <c r="RU3661" s="1"/>
      <c r="RV3661" s="1"/>
      <c r="RW3661" s="1"/>
      <c r="RX3661" s="1"/>
      <c r="RY3661" s="1"/>
      <c r="RZ3661" s="1"/>
      <c r="SA3661" s="1"/>
      <c r="SB3661" s="1"/>
      <c r="SC3661" s="1"/>
      <c r="SD3661" s="1"/>
      <c r="SE3661" s="1"/>
      <c r="SF3661" s="1"/>
      <c r="SG3661" s="1"/>
      <c r="SH3661" s="1"/>
      <c r="SI3661" s="1"/>
      <c r="SJ3661" s="1"/>
      <c r="SK3661" s="1"/>
      <c r="SL3661" s="1"/>
      <c r="SM3661" s="1"/>
      <c r="SN3661" s="1"/>
      <c r="SO3661" s="1"/>
      <c r="SP3661" s="1"/>
      <c r="SQ3661" s="1"/>
      <c r="SR3661" s="1"/>
      <c r="SS3661" s="1"/>
      <c r="ST3661" s="1"/>
      <c r="SU3661" s="1"/>
      <c r="SV3661" s="1"/>
      <c r="SW3661" s="1"/>
      <c r="SX3661" s="1"/>
      <c r="SY3661" s="1"/>
      <c r="SZ3661" s="1"/>
      <c r="TA3661" s="1"/>
      <c r="TB3661" s="1"/>
      <c r="TC3661" s="1"/>
      <c r="TD3661" s="1"/>
      <c r="TE3661" s="1"/>
      <c r="TF3661" s="1"/>
      <c r="TG3661" s="1"/>
      <c r="TH3661" s="1"/>
      <c r="TI3661" s="1"/>
      <c r="TJ3661" s="1"/>
      <c r="TK3661" s="1"/>
      <c r="TL3661" s="1"/>
      <c r="TM3661" s="1"/>
      <c r="TN3661" s="1"/>
      <c r="TO3661" s="1"/>
      <c r="TP3661" s="1"/>
      <c r="TQ3661" s="1"/>
      <c r="TR3661" s="1"/>
      <c r="TS3661" s="1"/>
      <c r="TT3661" s="1"/>
      <c r="TU3661" s="1"/>
      <c r="TV3661" s="1"/>
      <c r="TW3661" s="1"/>
      <c r="TX3661" s="1"/>
      <c r="TY3661" s="1"/>
      <c r="TZ3661" s="1"/>
      <c r="UA3661" s="1"/>
      <c r="UB3661" s="1"/>
      <c r="UC3661" s="1"/>
      <c r="UD3661" s="1"/>
      <c r="UE3661" s="1"/>
      <c r="UF3661" s="1"/>
      <c r="UG3661" s="1"/>
      <c r="UH3661" s="1"/>
      <c r="UI3661" s="1"/>
      <c r="UJ3661" s="1"/>
      <c r="UK3661" s="1"/>
      <c r="UL3661" s="1"/>
      <c r="UM3661" s="1"/>
      <c r="UN3661" s="1"/>
      <c r="UO3661" s="1"/>
      <c r="UP3661" s="1"/>
      <c r="UQ3661" s="1"/>
      <c r="UR3661" s="1"/>
      <c r="US3661" s="1"/>
      <c r="UT3661" s="1"/>
      <c r="UU3661" s="1"/>
      <c r="UV3661" s="1"/>
      <c r="UW3661" s="1"/>
      <c r="UX3661" s="1"/>
      <c r="UY3661" s="1"/>
      <c r="UZ3661" s="1"/>
      <c r="VA3661" s="1"/>
      <c r="VB3661" s="1"/>
      <c r="VC3661" s="1"/>
      <c r="VD3661" s="1"/>
      <c r="VE3661" s="1"/>
      <c r="VF3661" s="1"/>
      <c r="VG3661" s="1"/>
      <c r="VH3661" s="1"/>
      <c r="VI3661" s="1"/>
      <c r="VJ3661" s="1"/>
      <c r="VK3661" s="1"/>
      <c r="VL3661" s="1"/>
      <c r="VM3661" s="1"/>
      <c r="VN3661" s="1"/>
      <c r="VO3661" s="1"/>
      <c r="VP3661" s="1"/>
      <c r="VQ3661" s="1"/>
      <c r="VR3661" s="1"/>
      <c r="VS3661" s="1"/>
      <c r="VT3661" s="1"/>
      <c r="VU3661" s="1"/>
      <c r="VV3661" s="1"/>
      <c r="VW3661" s="1"/>
      <c r="VX3661" s="1"/>
      <c r="VY3661" s="1"/>
      <c r="VZ3661" s="1"/>
      <c r="WA3661" s="1"/>
      <c r="WB3661" s="1"/>
      <c r="WC3661" s="1"/>
      <c r="WD3661" s="1"/>
      <c r="WE3661" s="1"/>
      <c r="WF3661" s="1"/>
      <c r="WG3661" s="1"/>
      <c r="WH3661" s="1"/>
      <c r="WI3661" s="1"/>
      <c r="WJ3661" s="1"/>
      <c r="WK3661" s="1"/>
      <c r="WL3661" s="1"/>
      <c r="WM3661" s="1"/>
      <c r="WN3661" s="1"/>
      <c r="WO3661" s="1"/>
      <c r="WP3661" s="1"/>
      <c r="WQ3661" s="1"/>
      <c r="WR3661" s="1"/>
      <c r="WS3661" s="1"/>
      <c r="WT3661" s="1"/>
      <c r="WU3661" s="1"/>
      <c r="WV3661" s="1"/>
      <c r="WW3661" s="1"/>
      <c r="WX3661" s="1"/>
      <c r="WY3661" s="1"/>
      <c r="WZ3661" s="1"/>
      <c r="XA3661" s="1"/>
      <c r="XB3661" s="1"/>
      <c r="XC3661" s="1"/>
      <c r="XD3661" s="1"/>
      <c r="XE3661" s="1"/>
      <c r="XF3661" s="1"/>
      <c r="XG3661" s="1"/>
      <c r="XH3661" s="1"/>
      <c r="XI3661" s="1"/>
      <c r="XJ3661" s="1"/>
      <c r="XK3661" s="1"/>
      <c r="XL3661" s="1"/>
      <c r="XM3661" s="1"/>
      <c r="XN3661" s="1"/>
      <c r="XO3661" s="1"/>
      <c r="XP3661" s="1"/>
      <c r="XQ3661" s="1"/>
      <c r="XR3661" s="1"/>
      <c r="XS3661" s="1"/>
      <c r="XT3661" s="1"/>
      <c r="XU3661" s="1"/>
      <c r="XV3661" s="1"/>
      <c r="XW3661" s="1"/>
      <c r="XX3661" s="1"/>
      <c r="XY3661" s="1"/>
      <c r="XZ3661" s="1"/>
      <c r="YA3661" s="1"/>
      <c r="YB3661" s="1"/>
      <c r="YC3661" s="1"/>
      <c r="YD3661" s="1"/>
      <c r="YE3661" s="1"/>
      <c r="YF3661" s="1"/>
      <c r="YG3661" s="1"/>
      <c r="YH3661" s="1"/>
      <c r="YI3661" s="1"/>
      <c r="YJ3661" s="1"/>
      <c r="YK3661" s="1"/>
      <c r="YL3661" s="1"/>
      <c r="YM3661" s="1"/>
      <c r="YN3661" s="1"/>
      <c r="YO3661" s="1"/>
      <c r="YP3661" s="1"/>
      <c r="YQ3661" s="1"/>
      <c r="YR3661" s="1"/>
      <c r="YS3661" s="1"/>
      <c r="YT3661" s="1"/>
      <c r="YU3661" s="1"/>
      <c r="YV3661" s="1"/>
      <c r="YW3661" s="1"/>
      <c r="YX3661" s="1"/>
      <c r="YY3661" s="1"/>
      <c r="YZ3661" s="1"/>
      <c r="ZA3661" s="1"/>
      <c r="ZB3661" s="1"/>
      <c r="ZC3661" s="1"/>
      <c r="ZD3661" s="1"/>
      <c r="ZE3661" s="1"/>
      <c r="ZF3661" s="1"/>
      <c r="ZG3661" s="1"/>
      <c r="ZH3661" s="1"/>
      <c r="ZI3661" s="1"/>
      <c r="ZJ3661" s="1"/>
      <c r="ZK3661" s="1"/>
      <c r="ZL3661" s="1"/>
      <c r="ZM3661" s="1"/>
      <c r="ZN3661" s="1"/>
      <c r="ZO3661" s="1"/>
      <c r="ZP3661" s="1"/>
      <c r="ZQ3661" s="1"/>
      <c r="ZR3661" s="1"/>
      <c r="ZS3661" s="1"/>
      <c r="ZT3661" s="1"/>
      <c r="ZU3661" s="1"/>
      <c r="ZV3661" s="1"/>
      <c r="ZW3661" s="1"/>
      <c r="ZX3661" s="1"/>
      <c r="ZY3661" s="1"/>
      <c r="ZZ3661" s="1"/>
      <c r="AAA3661" s="1"/>
      <c r="AAB3661" s="1"/>
      <c r="AAC3661" s="1"/>
      <c r="AAD3661" s="1"/>
      <c r="AAE3661" s="1"/>
      <c r="AAF3661" s="1"/>
      <c r="AAG3661" s="1"/>
      <c r="AAH3661" s="1"/>
      <c r="AAI3661" s="1"/>
      <c r="AAJ3661" s="1"/>
      <c r="AAK3661" s="1"/>
      <c r="AAL3661" s="1"/>
      <c r="AAM3661" s="1"/>
      <c r="AAN3661" s="1"/>
      <c r="AAO3661" s="1"/>
      <c r="AAP3661" s="1"/>
      <c r="AAQ3661" s="1"/>
      <c r="AAR3661" s="1"/>
      <c r="AAS3661" s="1"/>
      <c r="AAT3661" s="1"/>
      <c r="AAU3661" s="1"/>
      <c r="AAV3661" s="1"/>
      <c r="AAW3661" s="1"/>
      <c r="AAX3661" s="1"/>
      <c r="AAY3661" s="1"/>
      <c r="AAZ3661" s="1"/>
      <c r="ABA3661" s="1"/>
      <c r="ABB3661" s="1"/>
      <c r="ABC3661" s="1"/>
      <c r="ABD3661" s="1"/>
      <c r="ABE3661" s="1"/>
      <c r="ABF3661" s="1"/>
      <c r="ABG3661" s="1"/>
      <c r="ABH3661" s="1"/>
      <c r="ABI3661" s="1"/>
      <c r="ABJ3661" s="1"/>
      <c r="ABK3661" s="1"/>
      <c r="ABL3661" s="1"/>
      <c r="ABM3661" s="1"/>
      <c r="ABN3661" s="1"/>
      <c r="ABO3661" s="1"/>
      <c r="ABP3661" s="1"/>
      <c r="ABQ3661" s="1"/>
      <c r="ABR3661" s="1"/>
      <c r="ABS3661" s="1"/>
      <c r="ABT3661" s="1"/>
      <c r="ABU3661" s="1"/>
      <c r="ABV3661" s="1"/>
      <c r="ABW3661" s="1"/>
      <c r="ABX3661" s="1"/>
      <c r="ABY3661" s="1"/>
      <c r="ABZ3661" s="1"/>
      <c r="ACA3661" s="1"/>
      <c r="ACB3661" s="1"/>
      <c r="ACC3661" s="1"/>
      <c r="ACD3661" s="1"/>
      <c r="ACE3661" s="1"/>
      <c r="ACF3661" s="1"/>
      <c r="ACG3661" s="1"/>
      <c r="ACH3661" s="1"/>
      <c r="ACI3661" s="1"/>
      <c r="ACJ3661" s="1"/>
      <c r="ACK3661" s="1"/>
      <c r="ACL3661" s="1"/>
      <c r="ACM3661" s="1"/>
      <c r="ACN3661" s="1"/>
      <c r="ACO3661" s="1"/>
      <c r="ACP3661" s="1"/>
      <c r="ACQ3661" s="1"/>
      <c r="ACR3661" s="1"/>
      <c r="ACS3661" s="1"/>
      <c r="ACT3661" s="1"/>
      <c r="ACU3661" s="1"/>
      <c r="ACV3661" s="1"/>
      <c r="ACW3661" s="1"/>
      <c r="ACX3661" s="1"/>
      <c r="ACY3661" s="1"/>
      <c r="ACZ3661" s="1"/>
      <c r="ADA3661" s="1"/>
      <c r="ADB3661" s="1"/>
      <c r="ADC3661" s="1"/>
      <c r="ADD3661" s="1"/>
      <c r="ADE3661" s="1"/>
      <c r="ADF3661" s="1"/>
      <c r="ADG3661" s="1"/>
      <c r="ADH3661" s="1"/>
      <c r="ADI3661" s="1"/>
      <c r="ADJ3661" s="1"/>
      <c r="ADK3661" s="1"/>
      <c r="ADL3661" s="1"/>
      <c r="ADM3661" s="1"/>
      <c r="ADN3661" s="1"/>
      <c r="ADO3661" s="1"/>
      <c r="ADP3661" s="1"/>
      <c r="ADQ3661" s="1"/>
      <c r="ADR3661" s="1"/>
      <c r="ADS3661" s="1"/>
      <c r="ADT3661" s="1"/>
      <c r="ADU3661" s="1"/>
      <c r="ADV3661" s="1"/>
      <c r="ADW3661" s="1"/>
      <c r="ADX3661" s="1"/>
      <c r="ADY3661" s="1"/>
      <c r="ADZ3661" s="1"/>
      <c r="AEA3661" s="1"/>
      <c r="AEB3661" s="1"/>
      <c r="AEC3661" s="1"/>
      <c r="AED3661" s="1"/>
      <c r="AEE3661" s="1"/>
      <c r="AEF3661" s="1"/>
      <c r="AEG3661" s="1"/>
      <c r="AEH3661" s="1"/>
      <c r="AEI3661" s="1"/>
      <c r="AEJ3661" s="1"/>
      <c r="AEK3661" s="1"/>
      <c r="AEL3661" s="1"/>
      <c r="AEM3661" s="1"/>
      <c r="AEN3661" s="1"/>
      <c r="AEO3661" s="1"/>
      <c r="AEP3661" s="1"/>
      <c r="AEQ3661" s="1"/>
      <c r="AER3661" s="1"/>
      <c r="AES3661" s="1"/>
      <c r="AET3661" s="1"/>
      <c r="AEU3661" s="1"/>
      <c r="AEV3661" s="1"/>
      <c r="AEW3661" s="1"/>
      <c r="AEX3661" s="1"/>
      <c r="AEY3661" s="1"/>
      <c r="AEZ3661" s="1"/>
      <c r="AFA3661" s="1"/>
      <c r="AFB3661" s="1"/>
      <c r="AFC3661" s="1"/>
      <c r="AFD3661" s="1"/>
      <c r="AFE3661" s="1"/>
      <c r="AFF3661" s="1"/>
      <c r="AFG3661" s="1"/>
      <c r="AFH3661" s="1"/>
      <c r="AFI3661" s="1"/>
      <c r="AFJ3661" s="1"/>
      <c r="AFK3661" s="1"/>
      <c r="AFL3661" s="1"/>
      <c r="AFM3661" s="1"/>
      <c r="AFN3661" s="1"/>
      <c r="AFO3661" s="1"/>
      <c r="AFP3661" s="1"/>
      <c r="AFQ3661" s="1"/>
      <c r="AFR3661" s="1"/>
      <c r="AFS3661" s="1"/>
      <c r="AFT3661" s="1"/>
      <c r="AFU3661" s="1"/>
      <c r="AFV3661" s="1"/>
      <c r="AFW3661" s="1"/>
      <c r="AFX3661" s="1"/>
      <c r="AFY3661" s="1"/>
      <c r="AFZ3661" s="1"/>
      <c r="AGA3661" s="1"/>
      <c r="AGB3661" s="1"/>
      <c r="AGC3661" s="1"/>
      <c r="AGD3661" s="1"/>
      <c r="AGE3661" s="1"/>
      <c r="AGF3661" s="1"/>
      <c r="AGG3661" s="1"/>
      <c r="AGH3661" s="1"/>
      <c r="AGI3661" s="1"/>
      <c r="AGJ3661" s="1"/>
      <c r="AGK3661" s="1"/>
      <c r="AGL3661" s="1"/>
      <c r="AGM3661" s="1"/>
      <c r="AGN3661" s="1"/>
      <c r="AGO3661" s="1"/>
      <c r="AGP3661" s="1"/>
      <c r="AGQ3661" s="1"/>
      <c r="AGR3661" s="1"/>
      <c r="AGS3661" s="1"/>
      <c r="AGT3661" s="1"/>
      <c r="AGU3661" s="1"/>
      <c r="AGV3661" s="1"/>
      <c r="AGW3661" s="1"/>
      <c r="AGX3661" s="1"/>
      <c r="AGY3661" s="1"/>
      <c r="AGZ3661" s="1"/>
      <c r="AHA3661" s="1"/>
      <c r="AHB3661" s="1"/>
      <c r="AHC3661" s="1"/>
      <c r="AHD3661" s="1"/>
      <c r="AHE3661" s="1"/>
      <c r="AHF3661" s="1"/>
      <c r="AHG3661" s="1"/>
      <c r="AHH3661" s="1"/>
      <c r="AHI3661" s="1"/>
      <c r="AHJ3661" s="1"/>
      <c r="AHK3661" s="1"/>
      <c r="AHL3661" s="1"/>
      <c r="AHM3661" s="1"/>
      <c r="AHN3661" s="1"/>
      <c r="AHO3661" s="1"/>
      <c r="AHP3661" s="1"/>
      <c r="AHQ3661" s="1"/>
      <c r="AHR3661" s="1"/>
      <c r="AHS3661" s="1"/>
      <c r="AHT3661" s="1"/>
      <c r="AHU3661" s="1"/>
      <c r="AHV3661" s="1"/>
      <c r="AHW3661" s="1"/>
      <c r="AHX3661" s="1"/>
      <c r="AHY3661" s="1"/>
      <c r="AHZ3661" s="1"/>
      <c r="AIA3661" s="1"/>
      <c r="AIB3661" s="1"/>
      <c r="AIC3661" s="1"/>
      <c r="AID3661" s="1"/>
      <c r="AIE3661" s="1"/>
      <c r="AIF3661" s="1"/>
      <c r="AIG3661" s="1"/>
      <c r="AIH3661" s="1"/>
      <c r="AII3661" s="1"/>
      <c r="AIJ3661" s="1"/>
      <c r="AIK3661" s="1"/>
      <c r="AIL3661" s="1"/>
      <c r="AIM3661" s="1"/>
      <c r="AIN3661" s="1"/>
      <c r="AIO3661" s="1"/>
      <c r="AIP3661" s="1"/>
      <c r="AIQ3661" s="1"/>
      <c r="AIR3661" s="1"/>
      <c r="AIS3661" s="1"/>
      <c r="AIT3661" s="1"/>
      <c r="AIU3661" s="1"/>
      <c r="AIV3661" s="1"/>
      <c r="AIW3661" s="1"/>
      <c r="AIX3661" s="1"/>
      <c r="AIY3661" s="1"/>
      <c r="AIZ3661" s="1"/>
      <c r="AJA3661" s="1"/>
      <c r="AJB3661" s="1"/>
      <c r="AJC3661" s="1"/>
      <c r="AJD3661" s="1"/>
      <c r="AJE3661" s="1"/>
      <c r="AJF3661" s="1"/>
      <c r="AJG3661" s="1"/>
      <c r="AJH3661" s="1"/>
      <c r="AJI3661" s="1"/>
      <c r="AJJ3661" s="1"/>
      <c r="AJK3661" s="1"/>
      <c r="AJL3661" s="1"/>
      <c r="AJM3661" s="1"/>
      <c r="AJN3661" s="1"/>
      <c r="AJO3661" s="1"/>
      <c r="AJP3661" s="1"/>
      <c r="AJQ3661" s="1"/>
      <c r="AJR3661" s="1"/>
      <c r="AJS3661" s="1"/>
      <c r="AJT3661" s="1"/>
      <c r="AJU3661" s="1"/>
      <c r="AJV3661" s="1"/>
      <c r="AJW3661" s="1"/>
      <c r="AJX3661" s="1"/>
      <c r="AJY3661" s="1"/>
      <c r="AJZ3661" s="1"/>
      <c r="AKA3661" s="1"/>
      <c r="AKB3661" s="1"/>
      <c r="AKC3661" s="1"/>
      <c r="AKD3661" s="1"/>
      <c r="AKE3661" s="1"/>
      <c r="AKF3661" s="1"/>
      <c r="AKG3661" s="1"/>
      <c r="AKH3661" s="1"/>
      <c r="AKI3661" s="1"/>
      <c r="AKJ3661" s="1"/>
      <c r="AKK3661" s="1"/>
      <c r="AKL3661" s="1"/>
      <c r="AKM3661" s="1"/>
      <c r="AKN3661" s="1"/>
      <c r="AKO3661" s="1"/>
      <c r="AKP3661" s="1"/>
      <c r="AKQ3661" s="1"/>
      <c r="AKR3661" s="1"/>
      <c r="AKS3661" s="1"/>
      <c r="AKT3661" s="1"/>
      <c r="AKU3661" s="1"/>
      <c r="AKV3661" s="1"/>
      <c r="AKW3661" s="1"/>
      <c r="AKX3661" s="1"/>
      <c r="AKY3661" s="1"/>
      <c r="AKZ3661" s="1"/>
      <c r="ALA3661" s="1"/>
      <c r="ALB3661" s="1"/>
      <c r="ALC3661" s="1"/>
      <c r="ALD3661" s="1"/>
      <c r="ALE3661" s="1"/>
      <c r="ALF3661" s="1"/>
      <c r="ALG3661" s="1"/>
      <c r="ALH3661" s="1"/>
      <c r="ALI3661" s="1"/>
      <c r="ALJ3661" s="1"/>
      <c r="ALK3661" s="1"/>
      <c r="ALL3661" s="1"/>
      <c r="ALM3661" s="1"/>
      <c r="ALN3661" s="1"/>
      <c r="ALO3661" s="1"/>
      <c r="ALP3661" s="1"/>
      <c r="ALQ3661" s="1"/>
      <c r="ALR3661" s="1"/>
      <c r="ALS3661" s="1"/>
      <c r="ALT3661" s="1"/>
      <c r="ALU3661" s="1"/>
      <c r="ALV3661" s="1"/>
      <c r="ALW3661" s="1"/>
      <c r="ALX3661" s="1"/>
      <c r="ALY3661" s="1"/>
      <c r="ALZ3661" s="1"/>
      <c r="AMA3661" s="1"/>
      <c r="AMB3661" s="1"/>
      <c r="AMC3661" s="1"/>
      <c r="AMD3661" s="1"/>
      <c r="AME3661" s="1"/>
      <c r="AMF3661" s="1"/>
      <c r="AMG3661" s="1"/>
      <c r="AMH3661" s="1"/>
      <c r="AMI3661" s="1"/>
      <c r="AMJ3661" s="1"/>
      <c r="AMK3661" s="1"/>
      <c r="AML3661" s="1"/>
      <c r="AMM3661" s="1"/>
      <c r="AMN3661" s="1"/>
      <c r="AMO3661" s="1"/>
      <c r="AMP3661" s="1"/>
      <c r="AMQ3661" s="1"/>
      <c r="AMR3661" s="1"/>
      <c r="AMS3661" s="1"/>
      <c r="AMT3661" s="1"/>
      <c r="AMU3661" s="1"/>
      <c r="AMV3661" s="1"/>
      <c r="AMW3661" s="1"/>
      <c r="AMX3661" s="1"/>
      <c r="AMY3661" s="1"/>
      <c r="AMZ3661" s="1"/>
      <c r="ANA3661" s="1"/>
      <c r="ANB3661" s="1"/>
      <c r="ANC3661" s="1"/>
      <c r="AND3661" s="1"/>
      <c r="ANE3661" s="1"/>
      <c r="ANF3661" s="1"/>
      <c r="ANG3661" s="1"/>
      <c r="ANH3661" s="1"/>
      <c r="ANI3661" s="1"/>
      <c r="ANJ3661" s="1"/>
      <c r="ANK3661" s="1"/>
      <c r="ANL3661" s="1"/>
      <c r="ANM3661" s="1"/>
      <c r="ANN3661" s="1"/>
      <c r="ANO3661" s="1"/>
      <c r="ANP3661" s="1"/>
      <c r="ANQ3661" s="1"/>
      <c r="ANR3661" s="1"/>
      <c r="ANS3661" s="1"/>
      <c r="ANT3661" s="1"/>
      <c r="ANU3661" s="1"/>
      <c r="ANV3661" s="1"/>
      <c r="ANW3661" s="1"/>
      <c r="ANX3661" s="1"/>
      <c r="ANY3661" s="1"/>
      <c r="ANZ3661" s="1"/>
      <c r="AOA3661" s="1"/>
      <c r="AOB3661" s="1"/>
      <c r="AOC3661" s="1"/>
      <c r="AOD3661" s="1"/>
      <c r="AOE3661" s="1"/>
      <c r="AOF3661" s="1"/>
      <c r="AOG3661" s="1"/>
      <c r="AOH3661" s="1"/>
      <c r="AOI3661" s="1"/>
      <c r="AOJ3661" s="1"/>
      <c r="AOK3661" s="1"/>
      <c r="AOL3661" s="1"/>
      <c r="AOM3661" s="1"/>
      <c r="AON3661" s="1"/>
      <c r="AOO3661" s="1"/>
      <c r="AOP3661" s="1"/>
      <c r="AOQ3661" s="1"/>
      <c r="AOR3661" s="1"/>
      <c r="AOS3661" s="1"/>
      <c r="AOT3661" s="1"/>
      <c r="AOU3661" s="1"/>
      <c r="AOV3661" s="1"/>
      <c r="AOW3661" s="1"/>
      <c r="AOX3661" s="1"/>
      <c r="AOY3661" s="1"/>
      <c r="AOZ3661" s="1"/>
      <c r="APA3661" s="1"/>
      <c r="APB3661" s="1"/>
      <c r="APC3661" s="1"/>
      <c r="APD3661" s="1"/>
      <c r="APE3661" s="1"/>
      <c r="APF3661" s="1"/>
      <c r="APG3661" s="1"/>
      <c r="APH3661" s="1"/>
      <c r="API3661" s="1"/>
      <c r="APJ3661" s="1"/>
      <c r="APK3661" s="1"/>
      <c r="APL3661" s="1"/>
      <c r="APM3661" s="1"/>
      <c r="APN3661" s="1"/>
      <c r="APO3661" s="1"/>
      <c r="APP3661" s="1"/>
      <c r="APQ3661" s="1"/>
      <c r="APR3661" s="1"/>
      <c r="APS3661" s="1"/>
      <c r="APT3661" s="1"/>
      <c r="APU3661" s="1"/>
      <c r="APV3661" s="1"/>
      <c r="APW3661" s="1"/>
      <c r="APX3661" s="1"/>
      <c r="APY3661" s="1"/>
      <c r="APZ3661" s="1"/>
      <c r="AQA3661" s="1"/>
      <c r="AQB3661" s="1"/>
      <c r="AQC3661" s="1"/>
      <c r="AQD3661" s="1"/>
      <c r="AQE3661" s="1"/>
      <c r="AQF3661" s="1"/>
      <c r="AQG3661" s="1"/>
      <c r="AQH3661" s="1"/>
      <c r="AQI3661" s="1"/>
      <c r="AQJ3661" s="1"/>
      <c r="AQK3661" s="1"/>
      <c r="AQL3661" s="1"/>
      <c r="AQM3661" s="1"/>
      <c r="AQN3661" s="1"/>
      <c r="AQO3661" s="1"/>
      <c r="AQP3661" s="1"/>
      <c r="AQQ3661" s="1"/>
      <c r="AQR3661" s="1"/>
      <c r="AQS3661" s="1"/>
      <c r="AQT3661" s="1"/>
      <c r="AQU3661" s="1"/>
      <c r="AQV3661" s="1"/>
      <c r="AQW3661" s="1"/>
      <c r="AQX3661" s="1"/>
      <c r="AQY3661" s="1"/>
      <c r="AQZ3661" s="1"/>
      <c r="ARA3661" s="1"/>
      <c r="ARB3661" s="1"/>
      <c r="ARC3661" s="1"/>
      <c r="ARD3661" s="1"/>
      <c r="ARE3661" s="1"/>
      <c r="ARF3661" s="1"/>
      <c r="ARG3661" s="1"/>
      <c r="ARH3661" s="1"/>
      <c r="ARI3661" s="1"/>
      <c r="ARJ3661" s="1"/>
      <c r="ARK3661" s="1"/>
      <c r="ARL3661" s="1"/>
      <c r="ARM3661" s="1"/>
      <c r="ARN3661" s="1"/>
      <c r="ARO3661" s="1"/>
      <c r="ARP3661" s="1"/>
      <c r="ARQ3661" s="1"/>
      <c r="ARR3661" s="1"/>
      <c r="ARS3661" s="1"/>
      <c r="ART3661" s="1"/>
      <c r="ARU3661" s="1"/>
      <c r="ARV3661" s="1"/>
      <c r="ARW3661" s="1"/>
      <c r="ARX3661" s="1"/>
      <c r="ARY3661" s="1"/>
      <c r="ARZ3661" s="1"/>
      <c r="ASA3661" s="1"/>
      <c r="ASB3661" s="1"/>
      <c r="ASC3661" s="1"/>
      <c r="ASD3661" s="1"/>
      <c r="ASE3661" s="1"/>
      <c r="ASF3661" s="1"/>
      <c r="ASG3661" s="1"/>
      <c r="ASH3661" s="1"/>
      <c r="ASI3661" s="1"/>
      <c r="ASJ3661" s="1"/>
      <c r="ASK3661" s="1"/>
      <c r="ASL3661" s="1"/>
      <c r="ASM3661" s="1"/>
      <c r="ASN3661" s="1"/>
      <c r="ASO3661" s="1"/>
      <c r="ASP3661" s="1"/>
      <c r="ASQ3661" s="1"/>
      <c r="ASR3661" s="1"/>
      <c r="ASS3661" s="1"/>
      <c r="AST3661" s="1"/>
      <c r="ASU3661" s="1"/>
      <c r="ASV3661" s="1"/>
      <c r="ASW3661" s="1"/>
      <c r="ASX3661" s="1"/>
      <c r="ASY3661" s="1"/>
      <c r="ASZ3661" s="1"/>
      <c r="ATA3661" s="1"/>
      <c r="ATB3661" s="1"/>
      <c r="ATC3661" s="1"/>
      <c r="ATD3661" s="1"/>
      <c r="ATE3661" s="1"/>
      <c r="ATF3661" s="1"/>
      <c r="ATG3661" s="1"/>
      <c r="ATH3661" s="1"/>
      <c r="ATI3661" s="1"/>
      <c r="ATJ3661" s="1"/>
      <c r="ATK3661" s="1"/>
      <c r="ATL3661" s="1"/>
      <c r="ATM3661" s="1"/>
      <c r="ATN3661" s="1"/>
      <c r="ATO3661" s="1"/>
      <c r="ATP3661" s="1"/>
      <c r="ATQ3661" s="1"/>
      <c r="ATR3661" s="1"/>
      <c r="ATS3661" s="1"/>
      <c r="ATT3661" s="1"/>
      <c r="ATU3661" s="1"/>
      <c r="ATV3661" s="1"/>
      <c r="ATW3661" s="1"/>
      <c r="ATX3661" s="1"/>
      <c r="ATY3661" s="1"/>
      <c r="ATZ3661" s="1"/>
      <c r="AUA3661" s="1"/>
      <c r="AUB3661" s="1"/>
      <c r="AUC3661" s="1"/>
      <c r="AUD3661" s="1"/>
      <c r="AUE3661" s="1"/>
      <c r="AUF3661" s="1"/>
      <c r="AUG3661" s="1"/>
      <c r="AUH3661" s="1"/>
      <c r="AUI3661" s="1"/>
      <c r="AUJ3661" s="1"/>
      <c r="AUK3661" s="1"/>
      <c r="AUL3661" s="1"/>
      <c r="AUM3661" s="1"/>
      <c r="AUN3661" s="1"/>
      <c r="AUO3661" s="1"/>
      <c r="AUP3661" s="1"/>
      <c r="AUQ3661" s="1"/>
      <c r="AUR3661" s="1"/>
      <c r="AUS3661" s="1"/>
      <c r="AUT3661" s="1"/>
      <c r="AUU3661" s="1"/>
      <c r="AUV3661" s="1"/>
      <c r="AUW3661" s="1"/>
      <c r="AUX3661" s="1"/>
      <c r="AUY3661" s="1"/>
      <c r="AUZ3661" s="1"/>
      <c r="AVA3661" s="1"/>
      <c r="AVB3661" s="1"/>
      <c r="AVC3661" s="1"/>
      <c r="AVD3661" s="1"/>
      <c r="AVE3661" s="1"/>
      <c r="AVF3661" s="1"/>
      <c r="AVG3661" s="1"/>
      <c r="AVH3661" s="1"/>
      <c r="AVI3661" s="1"/>
      <c r="AVJ3661" s="1"/>
      <c r="AVK3661" s="1"/>
      <c r="AVL3661" s="1"/>
      <c r="AVM3661" s="1"/>
      <c r="AVN3661" s="1"/>
      <c r="AVO3661" s="1"/>
      <c r="AVP3661" s="1"/>
      <c r="AVQ3661" s="1"/>
      <c r="AVR3661" s="1"/>
      <c r="AVS3661" s="1"/>
      <c r="AVT3661" s="1"/>
      <c r="AVU3661" s="1"/>
      <c r="AVV3661" s="1"/>
      <c r="AVW3661" s="1"/>
      <c r="AVX3661" s="1"/>
      <c r="AVY3661" s="1"/>
      <c r="AVZ3661" s="1"/>
      <c r="AWA3661" s="1"/>
      <c r="AWB3661" s="1"/>
      <c r="AWC3661" s="1"/>
      <c r="AWD3661" s="1"/>
      <c r="AWE3661" s="1"/>
      <c r="AWF3661" s="1"/>
      <c r="AWG3661" s="1"/>
      <c r="AWH3661" s="1"/>
      <c r="AWI3661" s="1"/>
      <c r="AWJ3661" s="1"/>
      <c r="AWK3661" s="1"/>
      <c r="AWL3661" s="1"/>
      <c r="AWM3661" s="1"/>
      <c r="AWN3661" s="1"/>
      <c r="AWO3661" s="1"/>
      <c r="AWP3661" s="1"/>
      <c r="AWQ3661" s="1"/>
      <c r="AWR3661" s="1"/>
      <c r="AWS3661" s="1"/>
      <c r="AWT3661" s="1"/>
      <c r="AWU3661" s="1"/>
      <c r="AWV3661" s="1"/>
      <c r="AWW3661" s="1"/>
      <c r="AWX3661" s="1"/>
      <c r="AWY3661" s="1"/>
      <c r="AWZ3661" s="1"/>
      <c r="AXA3661" s="1"/>
      <c r="AXB3661" s="1"/>
      <c r="AXC3661" s="1"/>
      <c r="AXD3661" s="1"/>
      <c r="AXE3661" s="1"/>
      <c r="AXF3661" s="1"/>
      <c r="AXG3661" s="1"/>
      <c r="AXH3661" s="1"/>
      <c r="AXI3661" s="1"/>
      <c r="AXJ3661" s="1"/>
      <c r="AXK3661" s="1"/>
      <c r="AXL3661" s="1"/>
      <c r="AXM3661" s="1"/>
      <c r="AXN3661" s="1"/>
      <c r="AXO3661" s="1"/>
      <c r="AXP3661" s="1"/>
      <c r="AXQ3661" s="1"/>
      <c r="AXR3661" s="1"/>
      <c r="AXS3661" s="1"/>
      <c r="AXT3661" s="1"/>
      <c r="AXU3661" s="1"/>
      <c r="AXV3661" s="1"/>
      <c r="AXW3661" s="1"/>
      <c r="AXX3661" s="1"/>
      <c r="AXY3661" s="1"/>
      <c r="AXZ3661" s="1"/>
      <c r="AYA3661" s="1"/>
      <c r="AYB3661" s="1"/>
      <c r="AYC3661" s="1"/>
      <c r="AYD3661" s="1"/>
      <c r="AYE3661" s="1"/>
      <c r="AYF3661" s="1"/>
      <c r="AYG3661" s="1"/>
      <c r="AYH3661" s="1"/>
      <c r="AYI3661" s="1"/>
      <c r="AYJ3661" s="1"/>
      <c r="AYK3661" s="1"/>
      <c r="AYL3661" s="1"/>
      <c r="AYM3661" s="1"/>
      <c r="AYN3661" s="1"/>
      <c r="AYO3661" s="1"/>
      <c r="AYP3661" s="1"/>
      <c r="AYQ3661" s="1"/>
      <c r="AYR3661" s="1"/>
      <c r="AYS3661" s="1"/>
      <c r="AYT3661" s="1"/>
      <c r="AYU3661" s="1"/>
      <c r="AYV3661" s="1"/>
      <c r="AYW3661" s="1"/>
      <c r="AYX3661" s="1"/>
      <c r="AYY3661" s="1"/>
      <c r="AYZ3661" s="1"/>
      <c r="AZA3661" s="1"/>
      <c r="AZB3661" s="1"/>
      <c r="AZC3661" s="1"/>
      <c r="AZD3661" s="1"/>
      <c r="AZE3661" s="1"/>
      <c r="AZF3661" s="1"/>
      <c r="AZG3661" s="1"/>
      <c r="AZH3661" s="1"/>
      <c r="AZI3661" s="1"/>
      <c r="AZJ3661" s="1"/>
      <c r="AZK3661" s="1"/>
      <c r="AZL3661" s="1"/>
      <c r="AZM3661" s="1"/>
      <c r="AZN3661" s="1"/>
      <c r="AZO3661" s="1"/>
      <c r="AZP3661" s="1"/>
      <c r="AZQ3661" s="1"/>
      <c r="AZR3661" s="1"/>
      <c r="AZS3661" s="1"/>
      <c r="AZT3661" s="1"/>
      <c r="AZU3661" s="1"/>
      <c r="AZV3661" s="1"/>
      <c r="AZW3661" s="1"/>
      <c r="AZX3661" s="1"/>
      <c r="AZY3661" s="1"/>
      <c r="AZZ3661" s="1"/>
      <c r="BAA3661" s="1"/>
      <c r="BAB3661" s="1"/>
      <c r="BAC3661" s="1"/>
      <c r="BAD3661" s="1"/>
      <c r="BAE3661" s="1"/>
      <c r="BAF3661" s="1"/>
      <c r="BAG3661" s="1"/>
      <c r="BAH3661" s="1"/>
      <c r="BAI3661" s="1"/>
      <c r="BAJ3661" s="1"/>
      <c r="BAK3661" s="1"/>
      <c r="BAL3661" s="1"/>
      <c r="BAM3661" s="1"/>
      <c r="BAN3661" s="1"/>
      <c r="BAO3661" s="1"/>
      <c r="BAP3661" s="1"/>
      <c r="BAQ3661" s="1"/>
      <c r="BAR3661" s="1"/>
      <c r="BAS3661" s="1"/>
      <c r="BAT3661" s="1"/>
      <c r="BAU3661" s="1"/>
      <c r="BAV3661" s="1"/>
      <c r="BAW3661" s="1"/>
      <c r="BAX3661" s="1"/>
      <c r="BAY3661" s="1"/>
      <c r="BAZ3661" s="1"/>
      <c r="BBA3661" s="1"/>
      <c r="BBB3661" s="1"/>
      <c r="BBC3661" s="1"/>
      <c r="BBD3661" s="1"/>
      <c r="BBE3661" s="1"/>
      <c r="BBF3661" s="1"/>
      <c r="BBG3661" s="1"/>
      <c r="BBH3661" s="1"/>
      <c r="BBI3661" s="1"/>
      <c r="BBJ3661" s="1"/>
      <c r="BBK3661" s="1"/>
      <c r="BBL3661" s="1"/>
      <c r="BBM3661" s="1"/>
      <c r="BBN3661" s="1"/>
      <c r="BBO3661" s="1"/>
      <c r="BBP3661" s="1"/>
      <c r="BBQ3661" s="1"/>
      <c r="BBR3661" s="1"/>
      <c r="BBS3661" s="1"/>
      <c r="BBT3661" s="1"/>
      <c r="BBU3661" s="1"/>
      <c r="BBV3661" s="1"/>
      <c r="BBW3661" s="1"/>
      <c r="BBX3661" s="1"/>
      <c r="BBY3661" s="1"/>
      <c r="BBZ3661" s="1"/>
      <c r="BCA3661" s="1"/>
      <c r="BCB3661" s="1"/>
      <c r="BCC3661" s="1"/>
      <c r="BCD3661" s="1"/>
      <c r="BCE3661" s="1"/>
      <c r="BCF3661" s="1"/>
      <c r="BCG3661" s="1"/>
      <c r="BCH3661" s="1"/>
      <c r="BCI3661" s="1"/>
      <c r="BCJ3661" s="1"/>
      <c r="BCK3661" s="1"/>
      <c r="BCL3661" s="1"/>
      <c r="BCM3661" s="1"/>
      <c r="BCN3661" s="1"/>
      <c r="BCO3661" s="1"/>
      <c r="BCP3661" s="1"/>
      <c r="BCQ3661" s="1"/>
      <c r="BCR3661" s="1"/>
      <c r="BCS3661" s="1"/>
      <c r="BCT3661" s="1"/>
      <c r="BCU3661" s="1"/>
      <c r="BCV3661" s="1"/>
      <c r="BCW3661" s="1"/>
      <c r="BCX3661" s="1"/>
      <c r="BCY3661" s="1"/>
      <c r="BCZ3661" s="1"/>
      <c r="BDA3661" s="1"/>
      <c r="BDB3661" s="1"/>
      <c r="BDC3661" s="1"/>
      <c r="BDD3661" s="1"/>
      <c r="BDE3661" s="1"/>
      <c r="BDF3661" s="1"/>
      <c r="BDG3661" s="1"/>
      <c r="BDH3661" s="1"/>
      <c r="BDI3661" s="1"/>
      <c r="BDJ3661" s="1"/>
      <c r="BDK3661" s="1"/>
      <c r="BDL3661" s="1"/>
      <c r="BDM3661" s="1"/>
      <c r="BDN3661" s="1"/>
      <c r="BDO3661" s="1"/>
      <c r="BDP3661" s="1"/>
      <c r="BDQ3661" s="1"/>
      <c r="BDR3661" s="1"/>
      <c r="BDS3661" s="1"/>
      <c r="BDT3661" s="1"/>
      <c r="BDU3661" s="1"/>
      <c r="BDV3661" s="1"/>
      <c r="BDW3661" s="1"/>
      <c r="BDX3661" s="1"/>
      <c r="BDY3661" s="1"/>
      <c r="BDZ3661" s="1"/>
      <c r="BEA3661" s="1"/>
      <c r="BEB3661" s="1"/>
      <c r="BEC3661" s="1"/>
      <c r="BED3661" s="1"/>
      <c r="BEE3661" s="1"/>
      <c r="BEF3661" s="1"/>
      <c r="BEG3661" s="1"/>
      <c r="BEH3661" s="1"/>
      <c r="BEI3661" s="1"/>
      <c r="BEJ3661" s="1"/>
      <c r="BEK3661" s="1"/>
      <c r="BEL3661" s="1"/>
      <c r="BEM3661" s="1"/>
      <c r="BEN3661" s="1"/>
      <c r="BEO3661" s="1"/>
      <c r="BEP3661" s="1"/>
      <c r="BEQ3661" s="1"/>
      <c r="BER3661" s="1"/>
      <c r="BES3661" s="1"/>
      <c r="BET3661" s="1"/>
      <c r="BEU3661" s="1"/>
      <c r="BEV3661" s="1"/>
      <c r="BEW3661" s="1"/>
      <c r="BEX3661" s="1"/>
      <c r="BEY3661" s="1"/>
      <c r="BEZ3661" s="1"/>
      <c r="BFA3661" s="1"/>
      <c r="BFB3661" s="1"/>
      <c r="BFC3661" s="1"/>
      <c r="BFD3661" s="1"/>
      <c r="BFE3661" s="1"/>
      <c r="BFF3661" s="1"/>
      <c r="BFG3661" s="1"/>
      <c r="BFH3661" s="1"/>
      <c r="BFI3661" s="1"/>
      <c r="BFJ3661" s="1"/>
      <c r="BFK3661" s="1"/>
      <c r="BFL3661" s="1"/>
      <c r="BFM3661" s="1"/>
      <c r="BFN3661" s="1"/>
      <c r="BFO3661" s="1"/>
      <c r="BFP3661" s="1"/>
      <c r="BFQ3661" s="1"/>
      <c r="BFR3661" s="1"/>
      <c r="BFS3661" s="1"/>
      <c r="BFT3661" s="1"/>
      <c r="BFU3661" s="1"/>
      <c r="BFV3661" s="1"/>
      <c r="BFW3661" s="1"/>
      <c r="BFX3661" s="1"/>
      <c r="BFY3661" s="1"/>
      <c r="BFZ3661" s="1"/>
      <c r="BGA3661" s="1"/>
      <c r="BGB3661" s="1"/>
      <c r="BGC3661" s="1"/>
      <c r="BGD3661" s="1"/>
      <c r="BGE3661" s="1"/>
      <c r="BGF3661" s="1"/>
      <c r="BGG3661" s="1"/>
      <c r="BGH3661" s="1"/>
      <c r="BGI3661" s="1"/>
      <c r="BGJ3661" s="1"/>
      <c r="BGK3661" s="1"/>
      <c r="BGL3661" s="1"/>
      <c r="BGM3661" s="1"/>
      <c r="BGN3661" s="1"/>
      <c r="BGO3661" s="1"/>
      <c r="BGP3661" s="1"/>
      <c r="BGQ3661" s="1"/>
      <c r="BGR3661" s="1"/>
      <c r="BGS3661" s="1"/>
      <c r="BGT3661" s="1"/>
      <c r="BGU3661" s="1"/>
      <c r="BGV3661" s="1"/>
      <c r="BGW3661" s="1"/>
      <c r="BGX3661" s="1"/>
      <c r="BGY3661" s="1"/>
      <c r="BGZ3661" s="1"/>
      <c r="BHA3661" s="1"/>
      <c r="BHB3661" s="1"/>
      <c r="BHC3661" s="1"/>
      <c r="BHD3661" s="1"/>
      <c r="BHE3661" s="1"/>
      <c r="BHF3661" s="1"/>
      <c r="BHG3661" s="1"/>
      <c r="BHH3661" s="1"/>
      <c r="BHI3661" s="1"/>
      <c r="BHJ3661" s="1"/>
      <c r="BHK3661" s="1"/>
      <c r="BHL3661" s="1"/>
      <c r="BHM3661" s="1"/>
      <c r="BHN3661" s="1"/>
      <c r="BHO3661" s="1"/>
      <c r="BHP3661" s="1"/>
      <c r="BHQ3661" s="1"/>
      <c r="BHR3661" s="1"/>
      <c r="BHS3661" s="1"/>
      <c r="BHT3661" s="1"/>
      <c r="BHU3661" s="1"/>
      <c r="BHV3661" s="1"/>
      <c r="BHW3661" s="1"/>
      <c r="BHX3661" s="1"/>
      <c r="BHY3661" s="1"/>
      <c r="BHZ3661" s="1"/>
      <c r="BIA3661" s="1"/>
      <c r="BIB3661" s="1"/>
      <c r="BIC3661" s="1"/>
      <c r="BID3661" s="1"/>
      <c r="BIE3661" s="1"/>
      <c r="BIF3661" s="1"/>
      <c r="BIG3661" s="1"/>
      <c r="BIH3661" s="1"/>
      <c r="BII3661" s="1"/>
      <c r="BIJ3661" s="1"/>
      <c r="BIK3661" s="1"/>
      <c r="BIL3661" s="1"/>
      <c r="BIM3661" s="1"/>
      <c r="BIN3661" s="1"/>
      <c r="BIO3661" s="1"/>
      <c r="BIP3661" s="1"/>
      <c r="BIQ3661" s="1"/>
      <c r="BIR3661" s="1"/>
      <c r="BIS3661" s="1"/>
      <c r="BIT3661" s="1"/>
      <c r="BIU3661" s="1"/>
      <c r="BIV3661" s="1"/>
      <c r="BIW3661" s="1"/>
      <c r="BIX3661" s="1"/>
      <c r="BIY3661" s="1"/>
      <c r="BIZ3661" s="1"/>
      <c r="BJA3661" s="1"/>
      <c r="BJB3661" s="1"/>
      <c r="BJC3661" s="1"/>
      <c r="BJD3661" s="1"/>
      <c r="BJE3661" s="1"/>
      <c r="BJF3661" s="1"/>
      <c r="BJG3661" s="1"/>
      <c r="BJH3661" s="1"/>
      <c r="BJI3661" s="1"/>
      <c r="BJJ3661" s="1"/>
      <c r="BJK3661" s="1"/>
      <c r="BJL3661" s="1"/>
      <c r="BJM3661" s="1"/>
      <c r="BJN3661" s="1"/>
      <c r="BJO3661" s="1"/>
      <c r="BJP3661" s="1"/>
      <c r="BJQ3661" s="1"/>
      <c r="BJR3661" s="1"/>
      <c r="BJS3661" s="1"/>
      <c r="BJT3661" s="1"/>
      <c r="BJU3661" s="1"/>
      <c r="BJV3661" s="1"/>
      <c r="BJW3661" s="1"/>
      <c r="BJX3661" s="1"/>
      <c r="BJY3661" s="1"/>
      <c r="BJZ3661" s="1"/>
      <c r="BKA3661" s="1"/>
      <c r="BKB3661" s="1"/>
      <c r="BKC3661" s="1"/>
      <c r="BKD3661" s="1"/>
      <c r="BKE3661" s="1"/>
      <c r="BKF3661" s="1"/>
      <c r="BKG3661" s="1"/>
      <c r="BKH3661" s="1"/>
      <c r="BKI3661" s="1"/>
      <c r="BKJ3661" s="1"/>
      <c r="BKK3661" s="1"/>
      <c r="BKL3661" s="1"/>
      <c r="BKM3661" s="1"/>
      <c r="BKN3661" s="1"/>
      <c r="BKO3661" s="1"/>
      <c r="BKP3661" s="1"/>
      <c r="BKQ3661" s="1"/>
      <c r="BKR3661" s="1"/>
      <c r="BKS3661" s="1"/>
      <c r="BKT3661" s="1"/>
      <c r="BKU3661" s="1"/>
      <c r="BKV3661" s="1"/>
      <c r="BKW3661" s="1"/>
      <c r="BKX3661" s="1"/>
      <c r="BKY3661" s="1"/>
      <c r="BKZ3661" s="1"/>
      <c r="BLA3661" s="1"/>
      <c r="BLB3661" s="1"/>
      <c r="BLC3661" s="1"/>
      <c r="BLD3661" s="1"/>
      <c r="BLE3661" s="1"/>
      <c r="BLF3661" s="1"/>
      <c r="BLG3661" s="1"/>
      <c r="BLH3661" s="1"/>
      <c r="BLI3661" s="1"/>
      <c r="BLJ3661" s="1"/>
      <c r="BLK3661" s="1"/>
      <c r="BLL3661" s="1"/>
      <c r="BLM3661" s="1"/>
      <c r="BLN3661" s="1"/>
      <c r="BLO3661" s="1"/>
      <c r="BLP3661" s="1"/>
      <c r="BLQ3661" s="1"/>
      <c r="BLR3661" s="1"/>
      <c r="BLS3661" s="1"/>
      <c r="BLT3661" s="1"/>
      <c r="BLU3661" s="1"/>
      <c r="BLV3661" s="1"/>
      <c r="BLW3661" s="1"/>
      <c r="BLX3661" s="1"/>
      <c r="BLY3661" s="1"/>
      <c r="BLZ3661" s="1"/>
      <c r="BMA3661" s="1"/>
      <c r="BMB3661" s="1"/>
      <c r="BMC3661" s="1"/>
      <c r="BMD3661" s="1"/>
      <c r="BME3661" s="1"/>
      <c r="BMF3661" s="1"/>
      <c r="BMG3661" s="1"/>
      <c r="BMH3661" s="1"/>
      <c r="BMI3661" s="1"/>
      <c r="BMJ3661" s="1"/>
      <c r="BMK3661" s="1"/>
      <c r="BML3661" s="1"/>
      <c r="BMM3661" s="1"/>
      <c r="BMN3661" s="1"/>
      <c r="BMO3661" s="1"/>
      <c r="BMP3661" s="1"/>
      <c r="BMQ3661" s="1"/>
      <c r="BMR3661" s="1"/>
      <c r="BMS3661" s="1"/>
      <c r="BMT3661" s="1"/>
      <c r="BMU3661" s="1"/>
      <c r="BMV3661" s="1"/>
      <c r="BMW3661" s="1"/>
      <c r="BMX3661" s="1"/>
      <c r="BMY3661" s="1"/>
      <c r="BMZ3661" s="1"/>
      <c r="BNA3661" s="1"/>
      <c r="BNB3661" s="1"/>
      <c r="BNC3661" s="1"/>
      <c r="BND3661" s="1"/>
      <c r="BNE3661" s="1"/>
      <c r="BNF3661" s="1"/>
      <c r="BNG3661" s="1"/>
      <c r="BNH3661" s="1"/>
      <c r="BNI3661" s="1"/>
      <c r="BNJ3661" s="1"/>
      <c r="BNK3661" s="1"/>
      <c r="BNL3661" s="1"/>
      <c r="BNM3661" s="1"/>
      <c r="BNN3661" s="1"/>
      <c r="BNO3661" s="1"/>
      <c r="BNP3661" s="1"/>
      <c r="BNQ3661" s="1"/>
      <c r="BNR3661" s="1"/>
      <c r="BNS3661" s="1"/>
      <c r="BNT3661" s="1"/>
      <c r="BNU3661" s="1"/>
      <c r="BNV3661" s="1"/>
      <c r="BNW3661" s="1"/>
      <c r="BNX3661" s="1"/>
      <c r="BNY3661" s="1"/>
      <c r="BNZ3661" s="1"/>
      <c r="BOA3661" s="1"/>
      <c r="BOB3661" s="1"/>
      <c r="BOC3661" s="1"/>
      <c r="BOD3661" s="1"/>
      <c r="BOE3661" s="1"/>
      <c r="BOF3661" s="1"/>
      <c r="BOG3661" s="1"/>
      <c r="BOH3661" s="1"/>
      <c r="BOI3661" s="1"/>
      <c r="BOJ3661" s="1"/>
      <c r="BOK3661" s="1"/>
      <c r="BOL3661" s="1"/>
      <c r="BOM3661" s="1"/>
      <c r="BON3661" s="1"/>
      <c r="BOO3661" s="1"/>
      <c r="BOP3661" s="1"/>
      <c r="BOQ3661" s="1"/>
      <c r="BOR3661" s="1"/>
      <c r="BOS3661" s="1"/>
      <c r="BOT3661" s="1"/>
      <c r="BOU3661" s="1"/>
      <c r="BOV3661" s="1"/>
      <c r="BOW3661" s="1"/>
      <c r="BOX3661" s="1"/>
      <c r="BOY3661" s="1"/>
      <c r="BOZ3661" s="1"/>
      <c r="BPA3661" s="1"/>
      <c r="BPB3661" s="1"/>
      <c r="BPC3661" s="1"/>
      <c r="BPD3661" s="1"/>
      <c r="BPE3661" s="1"/>
      <c r="BPF3661" s="1"/>
      <c r="BPG3661" s="1"/>
      <c r="BPH3661" s="1"/>
      <c r="BPI3661" s="1"/>
      <c r="BPJ3661" s="1"/>
      <c r="BPK3661" s="1"/>
      <c r="BPL3661" s="1"/>
      <c r="BPM3661" s="1"/>
      <c r="BPN3661" s="1"/>
      <c r="BPO3661" s="1"/>
      <c r="BPP3661" s="1"/>
      <c r="BPQ3661" s="1"/>
      <c r="BPR3661" s="1"/>
      <c r="BPS3661" s="1"/>
      <c r="BPT3661" s="1"/>
      <c r="BPU3661" s="1"/>
      <c r="BPV3661" s="1"/>
      <c r="BPW3661" s="1"/>
      <c r="BPX3661" s="1"/>
      <c r="BPY3661" s="1"/>
      <c r="BPZ3661" s="1"/>
      <c r="BQA3661" s="1"/>
      <c r="BQB3661" s="1"/>
      <c r="BQC3661" s="1"/>
      <c r="BQD3661" s="1"/>
      <c r="BQE3661" s="1"/>
      <c r="BQF3661" s="1"/>
      <c r="BQG3661" s="1"/>
      <c r="BQH3661" s="1"/>
      <c r="BQI3661" s="1"/>
      <c r="BQJ3661" s="1"/>
      <c r="BQK3661" s="1"/>
      <c r="BQL3661" s="1"/>
      <c r="BQM3661" s="1"/>
      <c r="BQN3661" s="1"/>
      <c r="BQO3661" s="1"/>
      <c r="BQP3661" s="1"/>
      <c r="BQQ3661" s="1"/>
      <c r="BQR3661" s="1"/>
      <c r="BQS3661" s="1"/>
      <c r="BQT3661" s="1"/>
      <c r="BQU3661" s="1"/>
      <c r="BQV3661" s="1"/>
      <c r="BQW3661" s="1"/>
      <c r="BQX3661" s="1"/>
      <c r="BQY3661" s="1"/>
      <c r="BQZ3661" s="1"/>
      <c r="BRA3661" s="1"/>
      <c r="BRB3661" s="1"/>
      <c r="BRC3661" s="1"/>
      <c r="BRD3661" s="1"/>
      <c r="BRE3661" s="1"/>
      <c r="BRF3661" s="1"/>
      <c r="BRG3661" s="1"/>
      <c r="BRH3661" s="1"/>
      <c r="BRI3661" s="1"/>
      <c r="BRJ3661" s="1"/>
      <c r="BRK3661" s="1"/>
      <c r="BRL3661" s="1"/>
      <c r="BRM3661" s="1"/>
      <c r="BRN3661" s="1"/>
      <c r="BRO3661" s="1"/>
      <c r="BRP3661" s="1"/>
      <c r="BRQ3661" s="1"/>
      <c r="BRR3661" s="1"/>
      <c r="BRS3661" s="1"/>
      <c r="BRT3661" s="1"/>
      <c r="BRU3661" s="1"/>
      <c r="BRV3661" s="1"/>
      <c r="BRW3661" s="1"/>
      <c r="BRX3661" s="1"/>
      <c r="BRY3661" s="1"/>
      <c r="BRZ3661" s="1"/>
      <c r="BSA3661" s="1"/>
      <c r="BSB3661" s="1"/>
      <c r="BSC3661" s="1"/>
      <c r="BSD3661" s="1"/>
      <c r="BSE3661" s="1"/>
      <c r="BSF3661" s="1"/>
      <c r="BSG3661" s="1"/>
      <c r="BSH3661" s="1"/>
      <c r="BSI3661" s="1"/>
      <c r="BSJ3661" s="1"/>
      <c r="BSK3661" s="1"/>
      <c r="BSL3661" s="1"/>
      <c r="BSM3661" s="1"/>
      <c r="BSN3661" s="1"/>
      <c r="BSO3661" s="1"/>
      <c r="BSP3661" s="1"/>
      <c r="BSQ3661" s="1"/>
      <c r="BSR3661" s="1"/>
      <c r="BSS3661" s="1"/>
      <c r="BST3661" s="1"/>
      <c r="BSU3661" s="1"/>
      <c r="BSV3661" s="1"/>
      <c r="BSW3661" s="1"/>
      <c r="BSX3661" s="1"/>
      <c r="BSY3661" s="1"/>
      <c r="BSZ3661" s="1"/>
      <c r="BTA3661" s="1"/>
      <c r="BTB3661" s="1"/>
      <c r="BTC3661" s="1"/>
      <c r="BTD3661" s="1"/>
      <c r="BTE3661" s="1"/>
      <c r="BTF3661" s="1"/>
      <c r="BTG3661" s="1"/>
      <c r="BTH3661" s="1"/>
      <c r="BTI3661" s="1"/>
      <c r="BTJ3661" s="1"/>
      <c r="BTK3661" s="1"/>
      <c r="BTL3661" s="1"/>
      <c r="BTM3661" s="1"/>
      <c r="BTN3661" s="1"/>
      <c r="BTO3661" s="1"/>
      <c r="BTP3661" s="1"/>
      <c r="BTQ3661" s="1"/>
      <c r="BTR3661" s="1"/>
      <c r="BTS3661" s="1"/>
      <c r="BTT3661" s="1"/>
      <c r="BTU3661" s="1"/>
      <c r="BTV3661" s="1"/>
      <c r="BTW3661" s="1"/>
      <c r="BTX3661" s="1"/>
      <c r="BTY3661" s="1"/>
      <c r="BTZ3661" s="1"/>
      <c r="BUA3661" s="1"/>
      <c r="BUB3661" s="1"/>
      <c r="BUC3661" s="1"/>
      <c r="BUD3661" s="1"/>
      <c r="BUE3661" s="1"/>
      <c r="BUF3661" s="1"/>
      <c r="BUG3661" s="1"/>
      <c r="BUH3661" s="1"/>
      <c r="BUI3661" s="1"/>
      <c r="BUJ3661" s="1"/>
      <c r="BUK3661" s="1"/>
      <c r="BUL3661" s="1"/>
      <c r="BUM3661" s="1"/>
      <c r="BUN3661" s="1"/>
      <c r="BUO3661" s="1"/>
      <c r="BUP3661" s="1"/>
      <c r="BUQ3661" s="1"/>
      <c r="BUR3661" s="1"/>
      <c r="BUS3661" s="1"/>
      <c r="BUT3661" s="1"/>
      <c r="BUU3661" s="1"/>
      <c r="BUV3661" s="1"/>
      <c r="BUW3661" s="1"/>
      <c r="BUX3661" s="1"/>
      <c r="BUY3661" s="1"/>
      <c r="BUZ3661" s="1"/>
      <c r="BVA3661" s="1"/>
      <c r="BVB3661" s="1"/>
      <c r="BVC3661" s="1"/>
      <c r="BVD3661" s="1"/>
      <c r="BVE3661" s="1"/>
      <c r="BVF3661" s="1"/>
      <c r="BVG3661" s="1"/>
      <c r="BVH3661" s="1"/>
      <c r="BVI3661" s="1"/>
      <c r="BVJ3661" s="1"/>
      <c r="BVK3661" s="1"/>
      <c r="BVL3661" s="1"/>
      <c r="BVM3661" s="1"/>
      <c r="BVN3661" s="1"/>
      <c r="BVO3661" s="1"/>
      <c r="BVP3661" s="1"/>
      <c r="BVQ3661" s="1"/>
      <c r="BVR3661" s="1"/>
      <c r="BVS3661" s="1"/>
      <c r="BVT3661" s="1"/>
      <c r="BVU3661" s="1"/>
      <c r="BVV3661" s="1"/>
      <c r="BVW3661" s="1"/>
      <c r="BVX3661" s="1"/>
      <c r="BVY3661" s="1"/>
      <c r="BVZ3661" s="1"/>
      <c r="BWA3661" s="1"/>
      <c r="BWB3661" s="1"/>
      <c r="BWC3661" s="1"/>
      <c r="BWD3661" s="1"/>
      <c r="BWE3661" s="1"/>
      <c r="BWF3661" s="1"/>
      <c r="BWG3661" s="1"/>
      <c r="BWH3661" s="1"/>
      <c r="BWI3661" s="1"/>
      <c r="BWJ3661" s="1"/>
      <c r="BWK3661" s="1"/>
      <c r="BWL3661" s="1"/>
      <c r="BWM3661" s="1"/>
      <c r="BWN3661" s="1"/>
      <c r="BWO3661" s="1"/>
      <c r="BWP3661" s="1"/>
      <c r="BWQ3661" s="1"/>
      <c r="BWR3661" s="1"/>
      <c r="BWS3661" s="1"/>
      <c r="BWT3661" s="1"/>
      <c r="BWU3661" s="1"/>
      <c r="BWV3661" s="1"/>
      <c r="BWW3661" s="1"/>
      <c r="BWX3661" s="1"/>
      <c r="BWY3661" s="1"/>
      <c r="BWZ3661" s="1"/>
      <c r="BXA3661" s="1"/>
      <c r="BXB3661" s="1"/>
      <c r="BXC3661" s="1"/>
      <c r="BXD3661" s="1"/>
      <c r="BXE3661" s="1"/>
      <c r="BXF3661" s="1"/>
      <c r="BXG3661" s="1"/>
      <c r="BXH3661" s="1"/>
      <c r="BXI3661" s="1"/>
      <c r="BXJ3661" s="1"/>
      <c r="BXK3661" s="1"/>
      <c r="BXL3661" s="1"/>
      <c r="BXM3661" s="1"/>
      <c r="BXN3661" s="1"/>
      <c r="BXO3661" s="1"/>
      <c r="BXP3661" s="1"/>
      <c r="BXQ3661" s="1"/>
      <c r="BXR3661" s="1"/>
      <c r="BXS3661" s="1"/>
      <c r="BXT3661" s="1"/>
      <c r="BXU3661" s="1"/>
      <c r="BXV3661" s="1"/>
      <c r="BXW3661" s="1"/>
      <c r="BXX3661" s="1"/>
      <c r="BXY3661" s="1"/>
      <c r="BXZ3661" s="1"/>
      <c r="BYA3661" s="1"/>
      <c r="BYB3661" s="1"/>
      <c r="BYC3661" s="1"/>
      <c r="BYD3661" s="1"/>
      <c r="BYE3661" s="1"/>
      <c r="BYF3661" s="1"/>
      <c r="BYG3661" s="1"/>
      <c r="BYH3661" s="1"/>
      <c r="BYI3661" s="1"/>
      <c r="BYJ3661" s="1"/>
      <c r="BYK3661" s="1"/>
      <c r="BYL3661" s="1"/>
      <c r="BYM3661" s="1"/>
      <c r="BYN3661" s="1"/>
      <c r="BYO3661" s="1"/>
      <c r="BYP3661" s="1"/>
      <c r="BYQ3661" s="1"/>
      <c r="BYR3661" s="1"/>
      <c r="BYS3661" s="1"/>
      <c r="BYT3661" s="1"/>
      <c r="BYU3661" s="1"/>
      <c r="BYV3661" s="1"/>
      <c r="BYW3661" s="1"/>
      <c r="BYX3661" s="1"/>
      <c r="BYY3661" s="1"/>
      <c r="BYZ3661" s="1"/>
      <c r="BZA3661" s="1"/>
      <c r="BZB3661" s="1"/>
      <c r="BZC3661" s="1"/>
      <c r="BZD3661" s="1"/>
      <c r="BZE3661" s="1"/>
      <c r="BZF3661" s="1"/>
      <c r="BZG3661" s="1"/>
      <c r="BZH3661" s="1"/>
      <c r="BZI3661" s="1"/>
      <c r="BZJ3661" s="1"/>
      <c r="BZK3661" s="1"/>
      <c r="BZL3661" s="1"/>
      <c r="BZM3661" s="1"/>
      <c r="BZN3661" s="1"/>
      <c r="BZO3661" s="1"/>
      <c r="BZP3661" s="1"/>
      <c r="BZQ3661" s="1"/>
      <c r="BZR3661" s="1"/>
      <c r="BZS3661" s="1"/>
      <c r="BZT3661" s="1"/>
      <c r="BZU3661" s="1"/>
      <c r="BZV3661" s="1"/>
      <c r="BZW3661" s="1"/>
      <c r="BZX3661" s="1"/>
      <c r="BZY3661" s="1"/>
      <c r="BZZ3661" s="1"/>
      <c r="CAA3661" s="1"/>
      <c r="CAB3661" s="1"/>
      <c r="CAC3661" s="1"/>
      <c r="CAD3661" s="1"/>
      <c r="CAE3661" s="1"/>
      <c r="CAF3661" s="1"/>
      <c r="CAG3661" s="1"/>
      <c r="CAH3661" s="1"/>
      <c r="CAI3661" s="1"/>
      <c r="CAJ3661" s="1"/>
      <c r="CAK3661" s="1"/>
      <c r="CAL3661" s="1"/>
      <c r="CAM3661" s="1"/>
      <c r="CAN3661" s="1"/>
      <c r="CAO3661" s="1"/>
      <c r="CAP3661" s="1"/>
      <c r="CAQ3661" s="1"/>
      <c r="CAR3661" s="1"/>
      <c r="CAS3661" s="1"/>
      <c r="CAT3661" s="1"/>
      <c r="CAU3661" s="1"/>
      <c r="CAV3661" s="1"/>
      <c r="CAW3661" s="1"/>
      <c r="CAX3661" s="1"/>
      <c r="CAY3661" s="1"/>
      <c r="CAZ3661" s="1"/>
      <c r="CBA3661" s="1"/>
      <c r="CBB3661" s="1"/>
      <c r="CBC3661" s="1"/>
      <c r="CBD3661" s="1"/>
      <c r="CBE3661" s="1"/>
      <c r="CBF3661" s="1"/>
      <c r="CBG3661" s="1"/>
      <c r="CBH3661" s="1"/>
      <c r="CBI3661" s="1"/>
      <c r="CBJ3661" s="1"/>
      <c r="CBK3661" s="1"/>
      <c r="CBL3661" s="1"/>
      <c r="CBM3661" s="1"/>
      <c r="CBN3661" s="1"/>
      <c r="CBO3661" s="1"/>
      <c r="CBP3661" s="1"/>
      <c r="CBQ3661" s="1"/>
      <c r="CBR3661" s="1"/>
      <c r="CBS3661" s="1"/>
      <c r="CBT3661" s="1"/>
      <c r="CBU3661" s="1"/>
      <c r="CBV3661" s="1"/>
      <c r="CBW3661" s="1"/>
      <c r="CBX3661" s="1"/>
      <c r="CBY3661" s="1"/>
      <c r="CBZ3661" s="1"/>
      <c r="CCA3661" s="1"/>
      <c r="CCB3661" s="1"/>
      <c r="CCC3661" s="1"/>
      <c r="CCD3661" s="1"/>
      <c r="CCE3661" s="1"/>
      <c r="CCF3661" s="1"/>
      <c r="CCG3661" s="1"/>
      <c r="CCH3661" s="1"/>
      <c r="CCI3661" s="1"/>
      <c r="CCJ3661" s="1"/>
      <c r="CCK3661" s="1"/>
      <c r="CCL3661" s="1"/>
      <c r="CCM3661" s="1"/>
      <c r="CCN3661" s="1"/>
      <c r="CCO3661" s="1"/>
      <c r="CCP3661" s="1"/>
      <c r="CCQ3661" s="1"/>
      <c r="CCR3661" s="1"/>
      <c r="CCS3661" s="1"/>
      <c r="CCT3661" s="1"/>
      <c r="CCU3661" s="1"/>
      <c r="CCV3661" s="1"/>
      <c r="CCW3661" s="1"/>
      <c r="CCX3661" s="1"/>
      <c r="CCY3661" s="1"/>
      <c r="CCZ3661" s="1"/>
      <c r="CDA3661" s="1"/>
      <c r="CDB3661" s="1"/>
      <c r="CDC3661" s="1"/>
      <c r="CDD3661" s="1"/>
      <c r="CDE3661" s="1"/>
      <c r="CDF3661" s="1"/>
      <c r="CDG3661" s="1"/>
      <c r="CDH3661" s="1"/>
      <c r="CDI3661" s="1"/>
      <c r="CDJ3661" s="1"/>
      <c r="CDK3661" s="1"/>
      <c r="CDL3661" s="1"/>
      <c r="CDM3661" s="1"/>
      <c r="CDN3661" s="1"/>
      <c r="CDO3661" s="1"/>
      <c r="CDP3661" s="1"/>
      <c r="CDQ3661" s="1"/>
      <c r="CDR3661" s="1"/>
      <c r="CDS3661" s="1"/>
      <c r="CDT3661" s="1"/>
      <c r="CDU3661" s="1"/>
      <c r="CDV3661" s="1"/>
      <c r="CDW3661" s="1"/>
      <c r="CDX3661" s="1"/>
      <c r="CDY3661" s="1"/>
      <c r="CDZ3661" s="1"/>
      <c r="CEA3661" s="1"/>
      <c r="CEB3661" s="1"/>
      <c r="CEC3661" s="1"/>
      <c r="CED3661" s="1"/>
      <c r="CEE3661" s="1"/>
      <c r="CEF3661" s="1"/>
      <c r="CEG3661" s="1"/>
      <c r="CEH3661" s="1"/>
      <c r="CEI3661" s="1"/>
      <c r="CEJ3661" s="1"/>
      <c r="CEK3661" s="1"/>
      <c r="CEL3661" s="1"/>
      <c r="CEM3661" s="1"/>
      <c r="CEN3661" s="1"/>
      <c r="CEO3661" s="1"/>
      <c r="CEP3661" s="1"/>
      <c r="CEQ3661" s="1"/>
      <c r="CER3661" s="1"/>
      <c r="CES3661" s="1"/>
      <c r="CET3661" s="1"/>
      <c r="CEU3661" s="1"/>
      <c r="CEV3661" s="1"/>
      <c r="CEW3661" s="1"/>
      <c r="CEX3661" s="1"/>
      <c r="CEY3661" s="1"/>
      <c r="CEZ3661" s="1"/>
      <c r="CFA3661" s="1"/>
      <c r="CFB3661" s="1"/>
      <c r="CFC3661" s="1"/>
      <c r="CFD3661" s="1"/>
      <c r="CFE3661" s="1"/>
      <c r="CFF3661" s="1"/>
      <c r="CFG3661" s="1"/>
      <c r="CFH3661" s="1"/>
      <c r="CFI3661" s="1"/>
      <c r="CFJ3661" s="1"/>
      <c r="CFK3661" s="1"/>
      <c r="CFL3661" s="1"/>
      <c r="CFM3661" s="1"/>
      <c r="CFN3661" s="1"/>
      <c r="CFO3661" s="1"/>
      <c r="CFP3661" s="1"/>
      <c r="CFQ3661" s="1"/>
      <c r="CFR3661" s="1"/>
      <c r="CFS3661" s="1"/>
      <c r="CFT3661" s="1"/>
      <c r="CFU3661" s="1"/>
      <c r="CFV3661" s="1"/>
      <c r="CFW3661" s="1"/>
      <c r="CFX3661" s="1"/>
      <c r="CFY3661" s="1"/>
      <c r="CFZ3661" s="1"/>
      <c r="CGA3661" s="1"/>
      <c r="CGB3661" s="1"/>
      <c r="CGC3661" s="1"/>
      <c r="CGD3661" s="1"/>
      <c r="CGE3661" s="1"/>
      <c r="CGF3661" s="1"/>
      <c r="CGG3661" s="1"/>
      <c r="CGH3661" s="1"/>
      <c r="CGI3661" s="1"/>
      <c r="CGJ3661" s="1"/>
      <c r="CGK3661" s="1"/>
      <c r="CGL3661" s="1"/>
      <c r="CGM3661" s="1"/>
      <c r="CGN3661" s="1"/>
      <c r="CGO3661" s="1"/>
      <c r="CGP3661" s="1"/>
      <c r="CGQ3661" s="1"/>
      <c r="CGR3661" s="1"/>
      <c r="CGS3661" s="1"/>
      <c r="CGT3661" s="1"/>
      <c r="CGU3661" s="1"/>
      <c r="CGV3661" s="1"/>
      <c r="CGW3661" s="1"/>
      <c r="CGX3661" s="1"/>
      <c r="CGY3661" s="1"/>
      <c r="CGZ3661" s="1"/>
      <c r="CHA3661" s="1"/>
      <c r="CHB3661" s="1"/>
      <c r="CHC3661" s="1"/>
      <c r="CHD3661" s="1"/>
      <c r="CHE3661" s="1"/>
      <c r="CHF3661" s="1"/>
      <c r="CHG3661" s="1"/>
      <c r="CHH3661" s="1"/>
      <c r="CHI3661" s="1"/>
      <c r="CHJ3661" s="1"/>
      <c r="CHK3661" s="1"/>
      <c r="CHL3661" s="1"/>
      <c r="CHM3661" s="1"/>
      <c r="CHN3661" s="1"/>
      <c r="CHO3661" s="1"/>
      <c r="CHP3661" s="1"/>
      <c r="CHQ3661" s="1"/>
      <c r="CHR3661" s="1"/>
      <c r="CHS3661" s="1"/>
      <c r="CHT3661" s="1"/>
      <c r="CHU3661" s="1"/>
      <c r="CHV3661" s="1"/>
      <c r="CHW3661" s="1"/>
      <c r="CHX3661" s="1"/>
      <c r="CHY3661" s="1"/>
      <c r="CHZ3661" s="1"/>
      <c r="CIA3661" s="1"/>
      <c r="CIB3661" s="1"/>
      <c r="CIC3661" s="1"/>
      <c r="CID3661" s="1"/>
      <c r="CIE3661" s="1"/>
      <c r="CIF3661" s="1"/>
      <c r="CIG3661" s="1"/>
      <c r="CIH3661" s="1"/>
      <c r="CII3661" s="1"/>
      <c r="CIJ3661" s="1"/>
      <c r="CIK3661" s="1"/>
      <c r="CIL3661" s="1"/>
      <c r="CIM3661" s="1"/>
      <c r="CIN3661" s="1"/>
      <c r="CIO3661" s="1"/>
      <c r="CIP3661" s="1"/>
      <c r="CIQ3661" s="1"/>
      <c r="CIR3661" s="1"/>
      <c r="CIS3661" s="1"/>
      <c r="CIT3661" s="1"/>
      <c r="CIU3661" s="1"/>
      <c r="CIV3661" s="1"/>
      <c r="CIW3661" s="1"/>
      <c r="CIX3661" s="1"/>
      <c r="CIY3661" s="1"/>
      <c r="CIZ3661" s="1"/>
      <c r="CJA3661" s="1"/>
      <c r="CJB3661" s="1"/>
      <c r="CJC3661" s="1"/>
      <c r="CJD3661" s="1"/>
      <c r="CJE3661" s="1"/>
      <c r="CJF3661" s="1"/>
      <c r="CJG3661" s="1"/>
      <c r="CJH3661" s="1"/>
      <c r="CJI3661" s="1"/>
      <c r="CJJ3661" s="1"/>
      <c r="CJK3661" s="1"/>
      <c r="CJL3661" s="1"/>
      <c r="CJM3661" s="1"/>
      <c r="CJN3661" s="1"/>
      <c r="CJO3661" s="1"/>
      <c r="CJP3661" s="1"/>
      <c r="CJQ3661" s="1"/>
      <c r="CJR3661" s="1"/>
      <c r="CJS3661" s="1"/>
      <c r="CJT3661" s="1"/>
      <c r="CJU3661" s="1"/>
      <c r="CJV3661" s="1"/>
      <c r="CJW3661" s="1"/>
      <c r="CJX3661" s="1"/>
      <c r="CJY3661" s="1"/>
      <c r="CJZ3661" s="1"/>
      <c r="CKA3661" s="1"/>
      <c r="CKB3661" s="1"/>
      <c r="CKC3661" s="1"/>
      <c r="CKD3661" s="1"/>
      <c r="CKE3661" s="1"/>
      <c r="CKF3661" s="1"/>
      <c r="CKG3661" s="1"/>
      <c r="CKH3661" s="1"/>
      <c r="CKI3661" s="1"/>
      <c r="CKJ3661" s="1"/>
      <c r="CKK3661" s="1"/>
      <c r="CKL3661" s="1"/>
      <c r="CKM3661" s="1"/>
      <c r="CKN3661" s="1"/>
      <c r="CKO3661" s="1"/>
      <c r="CKP3661" s="1"/>
      <c r="CKQ3661" s="1"/>
      <c r="CKR3661" s="1"/>
      <c r="CKS3661" s="1"/>
      <c r="CKT3661" s="1"/>
      <c r="CKU3661" s="1"/>
      <c r="CKV3661" s="1"/>
      <c r="CKW3661" s="1"/>
      <c r="CKX3661" s="1"/>
      <c r="CKY3661" s="1"/>
      <c r="CKZ3661" s="1"/>
      <c r="CLA3661" s="1"/>
      <c r="CLB3661" s="1"/>
      <c r="CLC3661" s="1"/>
      <c r="CLD3661" s="1"/>
      <c r="CLE3661" s="1"/>
      <c r="CLF3661" s="1"/>
      <c r="CLG3661" s="1"/>
      <c r="CLH3661" s="1"/>
      <c r="CLI3661" s="1"/>
      <c r="CLJ3661" s="1"/>
      <c r="CLK3661" s="1"/>
      <c r="CLL3661" s="1"/>
      <c r="CLM3661" s="1"/>
      <c r="CLN3661" s="1"/>
      <c r="CLO3661" s="1"/>
      <c r="CLP3661" s="1"/>
      <c r="CLQ3661" s="1"/>
      <c r="CLR3661" s="1"/>
      <c r="CLS3661" s="1"/>
      <c r="CLT3661" s="1"/>
      <c r="CLU3661" s="1"/>
      <c r="CLV3661" s="1"/>
      <c r="CLW3661" s="1"/>
      <c r="CLX3661" s="1"/>
      <c r="CLY3661" s="1"/>
      <c r="CLZ3661" s="1"/>
      <c r="CMA3661" s="1"/>
      <c r="CMB3661" s="1"/>
      <c r="CMC3661" s="1"/>
      <c r="CMD3661" s="1"/>
      <c r="CME3661" s="1"/>
      <c r="CMF3661" s="1"/>
      <c r="CMG3661" s="1"/>
      <c r="CMH3661" s="1"/>
      <c r="CMI3661" s="1"/>
      <c r="CMJ3661" s="1"/>
      <c r="CMK3661" s="1"/>
      <c r="CML3661" s="1"/>
      <c r="CMM3661" s="1"/>
      <c r="CMN3661" s="1"/>
      <c r="CMO3661" s="1"/>
      <c r="CMP3661" s="1"/>
      <c r="CMQ3661" s="1"/>
      <c r="CMR3661" s="1"/>
      <c r="CMS3661" s="1"/>
      <c r="CMT3661" s="1"/>
      <c r="CMU3661" s="1"/>
      <c r="CMV3661" s="1"/>
      <c r="CMW3661" s="1"/>
      <c r="CMX3661" s="1"/>
      <c r="CMY3661" s="1"/>
      <c r="CMZ3661" s="1"/>
      <c r="CNA3661" s="1"/>
      <c r="CNB3661" s="1"/>
      <c r="CNC3661" s="1"/>
      <c r="CND3661" s="1"/>
      <c r="CNE3661" s="1"/>
      <c r="CNF3661" s="1"/>
      <c r="CNG3661" s="1"/>
      <c r="CNH3661" s="1"/>
      <c r="CNI3661" s="1"/>
      <c r="CNJ3661" s="1"/>
      <c r="CNK3661" s="1"/>
      <c r="CNL3661" s="1"/>
      <c r="CNM3661" s="1"/>
      <c r="CNN3661" s="1"/>
      <c r="CNO3661" s="1"/>
      <c r="CNP3661" s="1"/>
      <c r="CNQ3661" s="1"/>
      <c r="CNR3661" s="1"/>
      <c r="CNS3661" s="1"/>
      <c r="CNT3661" s="1"/>
      <c r="CNU3661" s="1"/>
      <c r="CNV3661" s="1"/>
      <c r="CNW3661" s="1"/>
      <c r="CNX3661" s="1"/>
      <c r="CNY3661" s="1"/>
      <c r="CNZ3661" s="1"/>
      <c r="COA3661" s="1"/>
      <c r="COB3661" s="1"/>
      <c r="COC3661" s="1"/>
      <c r="COD3661" s="1"/>
      <c r="COE3661" s="1"/>
      <c r="COF3661" s="1"/>
      <c r="COG3661" s="1"/>
      <c r="COH3661" s="1"/>
      <c r="COI3661" s="1"/>
      <c r="COJ3661" s="1"/>
      <c r="COK3661" s="1"/>
      <c r="COL3661" s="1"/>
      <c r="COM3661" s="1"/>
      <c r="CON3661" s="1"/>
      <c r="COO3661" s="1"/>
      <c r="COP3661" s="1"/>
      <c r="COQ3661" s="1"/>
      <c r="COR3661" s="1"/>
      <c r="COS3661" s="1"/>
      <c r="COT3661" s="1"/>
      <c r="COU3661" s="1"/>
      <c r="COV3661" s="1"/>
      <c r="COW3661" s="1"/>
      <c r="COX3661" s="1"/>
      <c r="COY3661" s="1"/>
      <c r="COZ3661" s="1"/>
      <c r="CPA3661" s="1"/>
      <c r="CPB3661" s="1"/>
      <c r="CPC3661" s="1"/>
      <c r="CPD3661" s="1"/>
      <c r="CPE3661" s="1"/>
      <c r="CPF3661" s="1"/>
      <c r="CPG3661" s="1"/>
      <c r="CPH3661" s="1"/>
      <c r="CPI3661" s="1"/>
      <c r="CPJ3661" s="1"/>
      <c r="CPK3661" s="1"/>
      <c r="CPL3661" s="1"/>
      <c r="CPM3661" s="1"/>
      <c r="CPN3661" s="1"/>
      <c r="CPO3661" s="1"/>
      <c r="CPP3661" s="1"/>
      <c r="CPQ3661" s="1"/>
      <c r="CPR3661" s="1"/>
      <c r="CPS3661" s="1"/>
      <c r="CPT3661" s="1"/>
      <c r="CPU3661" s="1"/>
      <c r="CPV3661" s="1"/>
      <c r="CPW3661" s="1"/>
      <c r="CPX3661" s="1"/>
      <c r="CPY3661" s="1"/>
      <c r="CPZ3661" s="1"/>
      <c r="CQA3661" s="1"/>
      <c r="CQB3661" s="1"/>
      <c r="CQC3661" s="1"/>
      <c r="CQD3661" s="1"/>
      <c r="CQE3661" s="1"/>
      <c r="CQF3661" s="1"/>
      <c r="CQG3661" s="1"/>
      <c r="CQH3661" s="1"/>
      <c r="CQI3661" s="1"/>
      <c r="CQJ3661" s="1"/>
      <c r="CQK3661" s="1"/>
      <c r="CQL3661" s="1"/>
      <c r="CQM3661" s="1"/>
      <c r="CQN3661" s="1"/>
      <c r="CQO3661" s="1"/>
      <c r="CQP3661" s="1"/>
      <c r="CQQ3661" s="1"/>
      <c r="CQR3661" s="1"/>
      <c r="CQS3661" s="1"/>
      <c r="CQT3661" s="1"/>
      <c r="CQU3661" s="1"/>
      <c r="CQV3661" s="1"/>
      <c r="CQW3661" s="1"/>
      <c r="CQX3661" s="1"/>
      <c r="CQY3661" s="1"/>
      <c r="CQZ3661" s="1"/>
      <c r="CRA3661" s="1"/>
      <c r="CRB3661" s="1"/>
      <c r="CRC3661" s="1"/>
      <c r="CRD3661" s="1"/>
      <c r="CRE3661" s="1"/>
      <c r="CRF3661" s="1"/>
      <c r="CRG3661" s="1"/>
      <c r="CRH3661" s="1"/>
      <c r="CRI3661" s="1"/>
      <c r="CRJ3661" s="1"/>
      <c r="CRK3661" s="1"/>
      <c r="CRL3661" s="1"/>
      <c r="CRM3661" s="1"/>
      <c r="CRN3661" s="1"/>
      <c r="CRO3661" s="1"/>
      <c r="CRP3661" s="1"/>
      <c r="CRQ3661" s="1"/>
      <c r="CRR3661" s="1"/>
      <c r="CRS3661" s="1"/>
      <c r="CRT3661" s="1"/>
      <c r="CRU3661" s="1"/>
      <c r="CRV3661" s="1"/>
      <c r="CRW3661" s="1"/>
      <c r="CRX3661" s="1"/>
      <c r="CRY3661" s="1"/>
      <c r="CRZ3661" s="1"/>
      <c r="CSA3661" s="1"/>
      <c r="CSB3661" s="1"/>
      <c r="CSC3661" s="1"/>
      <c r="CSD3661" s="1"/>
      <c r="CSE3661" s="1"/>
      <c r="CSF3661" s="1"/>
      <c r="CSG3661" s="1"/>
      <c r="CSH3661" s="1"/>
      <c r="CSI3661" s="1"/>
      <c r="CSJ3661" s="1"/>
      <c r="CSK3661" s="1"/>
      <c r="CSL3661" s="1"/>
      <c r="CSM3661" s="1"/>
      <c r="CSN3661" s="1"/>
      <c r="CSO3661" s="1"/>
      <c r="CSP3661" s="1"/>
      <c r="CSQ3661" s="1"/>
      <c r="CSR3661" s="1"/>
      <c r="CSS3661" s="1"/>
      <c r="CST3661" s="1"/>
      <c r="CSU3661" s="1"/>
      <c r="CSV3661" s="1"/>
      <c r="CSW3661" s="1"/>
      <c r="CSX3661" s="1"/>
      <c r="CSY3661" s="1"/>
      <c r="CSZ3661" s="1"/>
      <c r="CTA3661" s="1"/>
      <c r="CTB3661" s="1"/>
      <c r="CTC3661" s="1"/>
      <c r="CTD3661" s="1"/>
      <c r="CTE3661" s="1"/>
      <c r="CTF3661" s="1"/>
      <c r="CTG3661" s="1"/>
      <c r="CTH3661" s="1"/>
      <c r="CTI3661" s="1"/>
      <c r="CTJ3661" s="1"/>
      <c r="CTK3661" s="1"/>
      <c r="CTL3661" s="1"/>
      <c r="CTM3661" s="1"/>
      <c r="CTN3661" s="1"/>
      <c r="CTO3661" s="1"/>
      <c r="CTP3661" s="1"/>
      <c r="CTQ3661" s="1"/>
      <c r="CTR3661" s="1"/>
      <c r="CTS3661" s="1"/>
      <c r="CTT3661" s="1"/>
      <c r="CTU3661" s="1"/>
      <c r="CTV3661" s="1"/>
      <c r="CTW3661" s="1"/>
      <c r="CTX3661" s="1"/>
      <c r="CTY3661" s="1"/>
      <c r="CTZ3661" s="1"/>
      <c r="CUA3661" s="1"/>
      <c r="CUB3661" s="1"/>
      <c r="CUC3661" s="1"/>
      <c r="CUD3661" s="1"/>
      <c r="CUE3661" s="1"/>
      <c r="CUF3661" s="1"/>
      <c r="CUG3661" s="1"/>
      <c r="CUH3661" s="1"/>
      <c r="CUI3661" s="1"/>
      <c r="CUJ3661" s="1"/>
      <c r="CUK3661" s="1"/>
      <c r="CUL3661" s="1"/>
      <c r="CUM3661" s="1"/>
      <c r="CUN3661" s="1"/>
      <c r="CUO3661" s="1"/>
      <c r="CUP3661" s="1"/>
      <c r="CUQ3661" s="1"/>
      <c r="CUR3661" s="1"/>
      <c r="CUS3661" s="1"/>
      <c r="CUT3661" s="1"/>
      <c r="CUU3661" s="1"/>
      <c r="CUV3661" s="1"/>
      <c r="CUW3661" s="1"/>
      <c r="CUX3661" s="1"/>
      <c r="CUY3661" s="1"/>
      <c r="CUZ3661" s="1"/>
      <c r="CVA3661" s="1"/>
      <c r="CVB3661" s="1"/>
      <c r="CVC3661" s="1"/>
      <c r="CVD3661" s="1"/>
      <c r="CVE3661" s="1"/>
      <c r="CVF3661" s="1"/>
      <c r="CVG3661" s="1"/>
      <c r="CVH3661" s="1"/>
      <c r="CVI3661" s="1"/>
      <c r="CVJ3661" s="1"/>
      <c r="CVK3661" s="1"/>
      <c r="CVL3661" s="1"/>
      <c r="CVM3661" s="1"/>
      <c r="CVN3661" s="1"/>
      <c r="CVO3661" s="1"/>
      <c r="CVP3661" s="1"/>
      <c r="CVQ3661" s="1"/>
      <c r="CVR3661" s="1"/>
      <c r="CVS3661" s="1"/>
      <c r="CVT3661" s="1"/>
      <c r="CVU3661" s="1"/>
      <c r="CVV3661" s="1"/>
      <c r="CVW3661" s="1"/>
      <c r="CVX3661" s="1"/>
      <c r="CVY3661" s="1"/>
      <c r="CVZ3661" s="1"/>
      <c r="CWA3661" s="1"/>
      <c r="CWB3661" s="1"/>
      <c r="CWC3661" s="1"/>
      <c r="CWD3661" s="1"/>
      <c r="CWE3661" s="1"/>
      <c r="CWF3661" s="1"/>
      <c r="CWG3661" s="1"/>
      <c r="CWH3661" s="1"/>
      <c r="CWI3661" s="1"/>
      <c r="CWJ3661" s="1"/>
      <c r="CWK3661" s="1"/>
      <c r="CWL3661" s="1"/>
      <c r="CWM3661" s="1"/>
      <c r="CWN3661" s="1"/>
      <c r="CWO3661" s="1"/>
      <c r="CWP3661" s="1"/>
      <c r="CWQ3661" s="1"/>
      <c r="CWR3661" s="1"/>
      <c r="CWS3661" s="1"/>
      <c r="CWT3661" s="1"/>
      <c r="CWU3661" s="1"/>
      <c r="CWV3661" s="1"/>
      <c r="CWW3661" s="1"/>
      <c r="CWX3661" s="1"/>
      <c r="CWY3661" s="1"/>
      <c r="CWZ3661" s="1"/>
      <c r="CXA3661" s="1"/>
      <c r="CXB3661" s="1"/>
      <c r="CXC3661" s="1"/>
      <c r="CXD3661" s="1"/>
      <c r="CXE3661" s="1"/>
      <c r="CXF3661" s="1"/>
      <c r="CXG3661" s="1"/>
      <c r="CXH3661" s="1"/>
      <c r="CXI3661" s="1"/>
      <c r="CXJ3661" s="1"/>
      <c r="CXK3661" s="1"/>
      <c r="CXL3661" s="1"/>
      <c r="CXM3661" s="1"/>
      <c r="CXN3661" s="1"/>
      <c r="CXO3661" s="1"/>
      <c r="CXP3661" s="1"/>
      <c r="CXQ3661" s="1"/>
      <c r="CXR3661" s="1"/>
      <c r="CXS3661" s="1"/>
      <c r="CXT3661" s="1"/>
      <c r="CXU3661" s="1"/>
      <c r="CXV3661" s="1"/>
      <c r="CXW3661" s="1"/>
      <c r="CXX3661" s="1"/>
      <c r="CXY3661" s="1"/>
      <c r="CXZ3661" s="1"/>
      <c r="CYA3661" s="1"/>
      <c r="CYB3661" s="1"/>
      <c r="CYC3661" s="1"/>
      <c r="CYD3661" s="1"/>
      <c r="CYE3661" s="1"/>
      <c r="CYF3661" s="1"/>
      <c r="CYG3661" s="1"/>
      <c r="CYH3661" s="1"/>
      <c r="CYI3661" s="1"/>
      <c r="CYJ3661" s="1"/>
      <c r="CYK3661" s="1"/>
      <c r="CYL3661" s="1"/>
      <c r="CYM3661" s="1"/>
      <c r="CYN3661" s="1"/>
      <c r="CYO3661" s="1"/>
      <c r="CYP3661" s="1"/>
      <c r="CYQ3661" s="1"/>
      <c r="CYR3661" s="1"/>
      <c r="CYS3661" s="1"/>
      <c r="CYT3661" s="1"/>
      <c r="CYU3661" s="1"/>
      <c r="CYV3661" s="1"/>
      <c r="CYW3661" s="1"/>
      <c r="CYX3661" s="1"/>
      <c r="CYY3661" s="1"/>
      <c r="CYZ3661" s="1"/>
      <c r="CZA3661" s="1"/>
      <c r="CZB3661" s="1"/>
      <c r="CZC3661" s="1"/>
      <c r="CZD3661" s="1"/>
      <c r="CZE3661" s="1"/>
      <c r="CZF3661" s="1"/>
      <c r="CZG3661" s="1"/>
      <c r="CZH3661" s="1"/>
      <c r="CZI3661" s="1"/>
      <c r="CZJ3661" s="1"/>
      <c r="CZK3661" s="1"/>
      <c r="CZL3661" s="1"/>
      <c r="CZM3661" s="1"/>
      <c r="CZN3661" s="1"/>
      <c r="CZO3661" s="1"/>
      <c r="CZP3661" s="1"/>
      <c r="CZQ3661" s="1"/>
      <c r="CZR3661" s="1"/>
      <c r="CZS3661" s="1"/>
      <c r="CZT3661" s="1"/>
      <c r="CZU3661" s="1"/>
      <c r="CZV3661" s="1"/>
      <c r="CZW3661" s="1"/>
      <c r="CZX3661" s="1"/>
      <c r="CZY3661" s="1"/>
      <c r="CZZ3661" s="1"/>
      <c r="DAA3661" s="1"/>
      <c r="DAB3661" s="1"/>
      <c r="DAC3661" s="1"/>
      <c r="DAD3661" s="1"/>
      <c r="DAE3661" s="1"/>
      <c r="DAF3661" s="1"/>
      <c r="DAG3661" s="1"/>
      <c r="DAH3661" s="1"/>
      <c r="DAI3661" s="1"/>
      <c r="DAJ3661" s="1"/>
      <c r="DAK3661" s="1"/>
      <c r="DAL3661" s="1"/>
      <c r="DAM3661" s="1"/>
      <c r="DAN3661" s="1"/>
      <c r="DAO3661" s="1"/>
      <c r="DAP3661" s="1"/>
      <c r="DAQ3661" s="1"/>
      <c r="DAR3661" s="1"/>
      <c r="DAS3661" s="1"/>
      <c r="DAT3661" s="1"/>
      <c r="DAU3661" s="1"/>
      <c r="DAV3661" s="1"/>
      <c r="DAW3661" s="1"/>
      <c r="DAX3661" s="1"/>
      <c r="DAY3661" s="1"/>
      <c r="DAZ3661" s="1"/>
      <c r="DBA3661" s="1"/>
      <c r="DBB3661" s="1"/>
      <c r="DBC3661" s="1"/>
      <c r="DBD3661" s="1"/>
      <c r="DBE3661" s="1"/>
      <c r="DBF3661" s="1"/>
      <c r="DBG3661" s="1"/>
      <c r="DBH3661" s="1"/>
      <c r="DBI3661" s="1"/>
      <c r="DBJ3661" s="1"/>
      <c r="DBK3661" s="1"/>
      <c r="DBL3661" s="1"/>
      <c r="DBM3661" s="1"/>
      <c r="DBN3661" s="1"/>
      <c r="DBO3661" s="1"/>
      <c r="DBP3661" s="1"/>
      <c r="DBQ3661" s="1"/>
      <c r="DBR3661" s="1"/>
      <c r="DBS3661" s="1"/>
      <c r="DBT3661" s="1"/>
      <c r="DBU3661" s="1"/>
      <c r="DBV3661" s="1"/>
      <c r="DBW3661" s="1"/>
      <c r="DBX3661" s="1"/>
      <c r="DBY3661" s="1"/>
      <c r="DBZ3661" s="1"/>
      <c r="DCA3661" s="1"/>
      <c r="DCB3661" s="1"/>
      <c r="DCC3661" s="1"/>
      <c r="DCD3661" s="1"/>
      <c r="DCE3661" s="1"/>
      <c r="DCF3661" s="1"/>
      <c r="DCG3661" s="1"/>
      <c r="DCH3661" s="1"/>
      <c r="DCI3661" s="1"/>
      <c r="DCJ3661" s="1"/>
      <c r="DCK3661" s="1"/>
      <c r="DCL3661" s="1"/>
      <c r="DCM3661" s="1"/>
      <c r="DCN3661" s="1"/>
      <c r="DCO3661" s="1"/>
      <c r="DCP3661" s="1"/>
      <c r="DCQ3661" s="1"/>
      <c r="DCR3661" s="1"/>
      <c r="DCS3661" s="1"/>
      <c r="DCT3661" s="1"/>
      <c r="DCU3661" s="1"/>
      <c r="DCV3661" s="1"/>
      <c r="DCW3661" s="1"/>
      <c r="DCX3661" s="1"/>
      <c r="DCY3661" s="1"/>
      <c r="DCZ3661" s="1"/>
      <c r="DDA3661" s="1"/>
      <c r="DDB3661" s="1"/>
      <c r="DDC3661" s="1"/>
      <c r="DDD3661" s="1"/>
      <c r="DDE3661" s="1"/>
      <c r="DDF3661" s="1"/>
      <c r="DDG3661" s="1"/>
      <c r="DDH3661" s="1"/>
      <c r="DDI3661" s="1"/>
      <c r="DDJ3661" s="1"/>
      <c r="DDK3661" s="1"/>
      <c r="DDL3661" s="1"/>
      <c r="DDM3661" s="1"/>
      <c r="DDN3661" s="1"/>
      <c r="DDO3661" s="1"/>
      <c r="DDP3661" s="1"/>
      <c r="DDQ3661" s="1"/>
      <c r="DDR3661" s="1"/>
      <c r="DDS3661" s="1"/>
      <c r="DDT3661" s="1"/>
      <c r="DDU3661" s="1"/>
      <c r="DDV3661" s="1"/>
      <c r="DDW3661" s="1"/>
      <c r="DDX3661" s="1"/>
      <c r="DDY3661" s="1"/>
      <c r="DDZ3661" s="1"/>
      <c r="DEA3661" s="1"/>
      <c r="DEB3661" s="1"/>
      <c r="DEC3661" s="1"/>
      <c r="DED3661" s="1"/>
      <c r="DEE3661" s="1"/>
      <c r="DEF3661" s="1"/>
      <c r="DEG3661" s="1"/>
      <c r="DEH3661" s="1"/>
      <c r="DEI3661" s="1"/>
      <c r="DEJ3661" s="1"/>
      <c r="DEK3661" s="1"/>
      <c r="DEL3661" s="1"/>
      <c r="DEM3661" s="1"/>
      <c r="DEN3661" s="1"/>
      <c r="DEO3661" s="1"/>
      <c r="DEP3661" s="1"/>
      <c r="DEQ3661" s="1"/>
      <c r="DER3661" s="1"/>
      <c r="DES3661" s="1"/>
      <c r="DET3661" s="1"/>
      <c r="DEU3661" s="1"/>
      <c r="DEV3661" s="1"/>
      <c r="DEW3661" s="1"/>
      <c r="DEX3661" s="1"/>
      <c r="DEY3661" s="1"/>
      <c r="DEZ3661" s="1"/>
      <c r="DFA3661" s="1"/>
      <c r="DFB3661" s="1"/>
      <c r="DFC3661" s="1"/>
      <c r="DFD3661" s="1"/>
      <c r="DFE3661" s="1"/>
      <c r="DFF3661" s="1"/>
      <c r="DFG3661" s="1"/>
      <c r="DFH3661" s="1"/>
      <c r="DFI3661" s="1"/>
      <c r="DFJ3661" s="1"/>
      <c r="DFK3661" s="1"/>
      <c r="DFL3661" s="1"/>
      <c r="DFM3661" s="1"/>
      <c r="DFN3661" s="1"/>
      <c r="DFO3661" s="1"/>
      <c r="DFP3661" s="1"/>
      <c r="DFQ3661" s="1"/>
      <c r="DFR3661" s="1"/>
      <c r="DFS3661" s="1"/>
      <c r="DFT3661" s="1"/>
      <c r="DFU3661" s="1"/>
      <c r="DFV3661" s="1"/>
      <c r="DFW3661" s="1"/>
      <c r="DFX3661" s="1"/>
      <c r="DFY3661" s="1"/>
      <c r="DFZ3661" s="1"/>
      <c r="DGA3661" s="1"/>
      <c r="DGB3661" s="1"/>
      <c r="DGC3661" s="1"/>
      <c r="DGD3661" s="1"/>
      <c r="DGE3661" s="1"/>
      <c r="DGF3661" s="1"/>
      <c r="DGG3661" s="1"/>
      <c r="DGH3661" s="1"/>
      <c r="DGI3661" s="1"/>
      <c r="DGJ3661" s="1"/>
      <c r="DGK3661" s="1"/>
      <c r="DGL3661" s="1"/>
      <c r="DGM3661" s="1"/>
      <c r="DGN3661" s="1"/>
      <c r="DGO3661" s="1"/>
      <c r="DGP3661" s="1"/>
      <c r="DGQ3661" s="1"/>
      <c r="DGR3661" s="1"/>
      <c r="DGS3661" s="1"/>
      <c r="DGT3661" s="1"/>
      <c r="DGU3661" s="1"/>
      <c r="DGV3661" s="1"/>
      <c r="DGW3661" s="1"/>
      <c r="DGX3661" s="1"/>
      <c r="DGY3661" s="1"/>
      <c r="DGZ3661" s="1"/>
      <c r="DHA3661" s="1"/>
      <c r="DHB3661" s="1"/>
      <c r="DHC3661" s="1"/>
      <c r="DHD3661" s="1"/>
      <c r="DHE3661" s="1"/>
      <c r="DHF3661" s="1"/>
      <c r="DHG3661" s="1"/>
      <c r="DHH3661" s="1"/>
      <c r="DHI3661" s="1"/>
      <c r="DHJ3661" s="1"/>
      <c r="DHK3661" s="1"/>
      <c r="DHL3661" s="1"/>
      <c r="DHM3661" s="1"/>
      <c r="DHN3661" s="1"/>
      <c r="DHO3661" s="1"/>
      <c r="DHP3661" s="1"/>
      <c r="DHQ3661" s="1"/>
      <c r="DHR3661" s="1"/>
      <c r="DHS3661" s="1"/>
      <c r="DHT3661" s="1"/>
      <c r="DHU3661" s="1"/>
      <c r="DHV3661" s="1"/>
      <c r="DHW3661" s="1"/>
      <c r="DHX3661" s="1"/>
      <c r="DHY3661" s="1"/>
      <c r="DHZ3661" s="1"/>
      <c r="DIA3661" s="1"/>
      <c r="DIB3661" s="1"/>
      <c r="DIC3661" s="1"/>
      <c r="DID3661" s="1"/>
      <c r="DIE3661" s="1"/>
      <c r="DIF3661" s="1"/>
      <c r="DIG3661" s="1"/>
      <c r="DIH3661" s="1"/>
      <c r="DII3661" s="1"/>
      <c r="DIJ3661" s="1"/>
      <c r="DIK3661" s="1"/>
      <c r="DIL3661" s="1"/>
      <c r="DIM3661" s="1"/>
      <c r="DIN3661" s="1"/>
      <c r="DIO3661" s="1"/>
      <c r="DIP3661" s="1"/>
      <c r="DIQ3661" s="1"/>
      <c r="DIR3661" s="1"/>
      <c r="DIS3661" s="1"/>
      <c r="DIT3661" s="1"/>
      <c r="DIU3661" s="1"/>
      <c r="DIV3661" s="1"/>
      <c r="DIW3661" s="1"/>
      <c r="DIX3661" s="1"/>
      <c r="DIY3661" s="1"/>
      <c r="DIZ3661" s="1"/>
      <c r="DJA3661" s="1"/>
      <c r="DJB3661" s="1"/>
      <c r="DJC3661" s="1"/>
      <c r="DJD3661" s="1"/>
      <c r="DJE3661" s="1"/>
      <c r="DJF3661" s="1"/>
      <c r="DJG3661" s="1"/>
      <c r="DJH3661" s="1"/>
      <c r="DJI3661" s="1"/>
      <c r="DJJ3661" s="1"/>
      <c r="DJK3661" s="1"/>
      <c r="DJL3661" s="1"/>
      <c r="DJM3661" s="1"/>
      <c r="DJN3661" s="1"/>
      <c r="DJO3661" s="1"/>
      <c r="DJP3661" s="1"/>
      <c r="DJQ3661" s="1"/>
      <c r="DJR3661" s="1"/>
      <c r="DJS3661" s="1"/>
      <c r="DJT3661" s="1"/>
      <c r="DJU3661" s="1"/>
      <c r="DJV3661" s="1"/>
      <c r="DJW3661" s="1"/>
      <c r="DJX3661" s="1"/>
      <c r="DJY3661" s="1"/>
      <c r="DJZ3661" s="1"/>
      <c r="DKA3661" s="1"/>
      <c r="DKB3661" s="1"/>
      <c r="DKC3661" s="1"/>
      <c r="DKD3661" s="1"/>
      <c r="DKE3661" s="1"/>
      <c r="DKF3661" s="1"/>
      <c r="DKG3661" s="1"/>
      <c r="DKH3661" s="1"/>
      <c r="DKI3661" s="1"/>
      <c r="DKJ3661" s="1"/>
      <c r="DKK3661" s="1"/>
      <c r="DKL3661" s="1"/>
      <c r="DKM3661" s="1"/>
      <c r="DKN3661" s="1"/>
      <c r="DKO3661" s="1"/>
      <c r="DKP3661" s="1"/>
      <c r="DKQ3661" s="1"/>
      <c r="DKR3661" s="1"/>
      <c r="DKS3661" s="1"/>
      <c r="DKT3661" s="1"/>
      <c r="DKU3661" s="1"/>
      <c r="DKV3661" s="1"/>
      <c r="DKW3661" s="1"/>
      <c r="DKX3661" s="1"/>
      <c r="DKY3661" s="1"/>
      <c r="DKZ3661" s="1"/>
      <c r="DLA3661" s="1"/>
      <c r="DLB3661" s="1"/>
      <c r="DLC3661" s="1"/>
      <c r="DLD3661" s="1"/>
      <c r="DLE3661" s="1"/>
      <c r="DLF3661" s="1"/>
      <c r="DLG3661" s="1"/>
      <c r="DLH3661" s="1"/>
      <c r="DLI3661" s="1"/>
      <c r="DLJ3661" s="1"/>
      <c r="DLK3661" s="1"/>
      <c r="DLL3661" s="1"/>
      <c r="DLM3661" s="1"/>
      <c r="DLN3661" s="1"/>
      <c r="DLO3661" s="1"/>
      <c r="DLP3661" s="1"/>
      <c r="DLQ3661" s="1"/>
      <c r="DLR3661" s="1"/>
      <c r="DLS3661" s="1"/>
      <c r="DLT3661" s="1"/>
      <c r="DLU3661" s="1"/>
      <c r="DLV3661" s="1"/>
      <c r="DLW3661" s="1"/>
      <c r="DLX3661" s="1"/>
      <c r="DLY3661" s="1"/>
      <c r="DLZ3661" s="1"/>
      <c r="DMA3661" s="1"/>
      <c r="DMB3661" s="1"/>
      <c r="DMC3661" s="1"/>
      <c r="DMD3661" s="1"/>
      <c r="DME3661" s="1"/>
      <c r="DMF3661" s="1"/>
      <c r="DMG3661" s="1"/>
      <c r="DMH3661" s="1"/>
      <c r="DMI3661" s="1"/>
      <c r="DMJ3661" s="1"/>
      <c r="DMK3661" s="1"/>
      <c r="DML3661" s="1"/>
      <c r="DMM3661" s="1"/>
      <c r="DMN3661" s="1"/>
      <c r="DMO3661" s="1"/>
      <c r="DMP3661" s="1"/>
      <c r="DMQ3661" s="1"/>
      <c r="DMR3661" s="1"/>
      <c r="DMS3661" s="1"/>
      <c r="DMT3661" s="1"/>
      <c r="DMU3661" s="1"/>
      <c r="DMV3661" s="1"/>
      <c r="DMW3661" s="1"/>
      <c r="DMX3661" s="1"/>
      <c r="DMY3661" s="1"/>
      <c r="DMZ3661" s="1"/>
      <c r="DNA3661" s="1"/>
      <c r="DNB3661" s="1"/>
      <c r="DNC3661" s="1"/>
      <c r="DND3661" s="1"/>
      <c r="DNE3661" s="1"/>
      <c r="DNF3661" s="1"/>
      <c r="DNG3661" s="1"/>
      <c r="DNH3661" s="1"/>
      <c r="DNI3661" s="1"/>
      <c r="DNJ3661" s="1"/>
      <c r="DNK3661" s="1"/>
      <c r="DNL3661" s="1"/>
      <c r="DNM3661" s="1"/>
      <c r="DNN3661" s="1"/>
      <c r="DNO3661" s="1"/>
      <c r="DNP3661" s="1"/>
      <c r="DNQ3661" s="1"/>
      <c r="DNR3661" s="1"/>
      <c r="DNS3661" s="1"/>
      <c r="DNT3661" s="1"/>
      <c r="DNU3661" s="1"/>
      <c r="DNV3661" s="1"/>
      <c r="DNW3661" s="1"/>
      <c r="DNX3661" s="1"/>
      <c r="DNY3661" s="1"/>
      <c r="DNZ3661" s="1"/>
      <c r="DOA3661" s="1"/>
      <c r="DOB3661" s="1"/>
      <c r="DOC3661" s="1"/>
      <c r="DOD3661" s="1"/>
      <c r="DOE3661" s="1"/>
      <c r="DOF3661" s="1"/>
      <c r="DOG3661" s="1"/>
      <c r="DOH3661" s="1"/>
      <c r="DOI3661" s="1"/>
      <c r="DOJ3661" s="1"/>
      <c r="DOK3661" s="1"/>
      <c r="DOL3661" s="1"/>
      <c r="DOM3661" s="1"/>
      <c r="DON3661" s="1"/>
      <c r="DOO3661" s="1"/>
      <c r="DOP3661" s="1"/>
      <c r="DOQ3661" s="1"/>
      <c r="DOR3661" s="1"/>
      <c r="DOS3661" s="1"/>
      <c r="DOT3661" s="1"/>
      <c r="DOU3661" s="1"/>
      <c r="DOV3661" s="1"/>
      <c r="DOW3661" s="1"/>
      <c r="DOX3661" s="1"/>
      <c r="DOY3661" s="1"/>
      <c r="DOZ3661" s="1"/>
      <c r="DPA3661" s="1"/>
      <c r="DPB3661" s="1"/>
      <c r="DPC3661" s="1"/>
      <c r="DPD3661" s="1"/>
      <c r="DPE3661" s="1"/>
      <c r="DPF3661" s="1"/>
      <c r="DPG3661" s="1"/>
      <c r="DPH3661" s="1"/>
      <c r="DPI3661" s="1"/>
      <c r="DPJ3661" s="1"/>
      <c r="DPK3661" s="1"/>
      <c r="DPL3661" s="1"/>
      <c r="DPM3661" s="1"/>
      <c r="DPN3661" s="1"/>
      <c r="DPO3661" s="1"/>
      <c r="DPP3661" s="1"/>
      <c r="DPQ3661" s="1"/>
      <c r="DPR3661" s="1"/>
      <c r="DPS3661" s="1"/>
      <c r="DPT3661" s="1"/>
      <c r="DPU3661" s="1"/>
      <c r="DPV3661" s="1"/>
      <c r="DPW3661" s="1"/>
      <c r="DPX3661" s="1"/>
      <c r="DPY3661" s="1"/>
      <c r="DPZ3661" s="1"/>
      <c r="DQA3661" s="1"/>
      <c r="DQB3661" s="1"/>
      <c r="DQC3661" s="1"/>
      <c r="DQD3661" s="1"/>
      <c r="DQE3661" s="1"/>
      <c r="DQF3661" s="1"/>
      <c r="DQG3661" s="1"/>
      <c r="DQH3661" s="1"/>
      <c r="DQI3661" s="1"/>
      <c r="DQJ3661" s="1"/>
      <c r="DQK3661" s="1"/>
      <c r="DQL3661" s="1"/>
      <c r="DQM3661" s="1"/>
      <c r="DQN3661" s="1"/>
      <c r="DQO3661" s="1"/>
      <c r="DQP3661" s="1"/>
      <c r="DQQ3661" s="1"/>
      <c r="DQR3661" s="1"/>
      <c r="DQS3661" s="1"/>
      <c r="DQT3661" s="1"/>
      <c r="DQU3661" s="1"/>
      <c r="DQV3661" s="1"/>
      <c r="DQW3661" s="1"/>
      <c r="DQX3661" s="1"/>
      <c r="DQY3661" s="1"/>
      <c r="DQZ3661" s="1"/>
      <c r="DRA3661" s="1"/>
      <c r="DRB3661" s="1"/>
      <c r="DRC3661" s="1"/>
      <c r="DRD3661" s="1"/>
      <c r="DRE3661" s="1"/>
      <c r="DRF3661" s="1"/>
      <c r="DRG3661" s="1"/>
      <c r="DRH3661" s="1"/>
      <c r="DRI3661" s="1"/>
      <c r="DRJ3661" s="1"/>
      <c r="DRK3661" s="1"/>
      <c r="DRL3661" s="1"/>
      <c r="DRM3661" s="1"/>
      <c r="DRN3661" s="1"/>
      <c r="DRO3661" s="1"/>
      <c r="DRP3661" s="1"/>
      <c r="DRQ3661" s="1"/>
      <c r="DRR3661" s="1"/>
      <c r="DRS3661" s="1"/>
      <c r="DRT3661" s="1"/>
      <c r="DRU3661" s="1"/>
      <c r="DRV3661" s="1"/>
      <c r="DRW3661" s="1"/>
      <c r="DRX3661" s="1"/>
      <c r="DRY3661" s="1"/>
      <c r="DRZ3661" s="1"/>
      <c r="DSA3661" s="1"/>
      <c r="DSB3661" s="1"/>
      <c r="DSC3661" s="1"/>
      <c r="DSD3661" s="1"/>
      <c r="DSE3661" s="1"/>
      <c r="DSF3661" s="1"/>
      <c r="DSG3661" s="1"/>
      <c r="DSH3661" s="1"/>
      <c r="DSI3661" s="1"/>
      <c r="DSJ3661" s="1"/>
      <c r="DSK3661" s="1"/>
      <c r="DSL3661" s="1"/>
      <c r="DSM3661" s="1"/>
      <c r="DSN3661" s="1"/>
      <c r="DSO3661" s="1"/>
      <c r="DSP3661" s="1"/>
      <c r="DSQ3661" s="1"/>
      <c r="DSR3661" s="1"/>
      <c r="DSS3661" s="1"/>
      <c r="DST3661" s="1"/>
      <c r="DSU3661" s="1"/>
      <c r="DSV3661" s="1"/>
      <c r="DSW3661" s="1"/>
      <c r="DSX3661" s="1"/>
      <c r="DSY3661" s="1"/>
      <c r="DSZ3661" s="1"/>
      <c r="DTA3661" s="1"/>
      <c r="DTB3661" s="1"/>
      <c r="DTC3661" s="1"/>
      <c r="DTD3661" s="1"/>
      <c r="DTE3661" s="1"/>
      <c r="DTF3661" s="1"/>
      <c r="DTG3661" s="1"/>
      <c r="DTH3661" s="1"/>
      <c r="DTI3661" s="1"/>
      <c r="DTJ3661" s="1"/>
      <c r="DTK3661" s="1"/>
      <c r="DTL3661" s="1"/>
      <c r="DTM3661" s="1"/>
      <c r="DTN3661" s="1"/>
      <c r="DTO3661" s="1"/>
      <c r="DTP3661" s="1"/>
      <c r="DTQ3661" s="1"/>
      <c r="DTR3661" s="1"/>
      <c r="DTS3661" s="1"/>
      <c r="DTT3661" s="1"/>
      <c r="DTU3661" s="1"/>
      <c r="DTV3661" s="1"/>
      <c r="DTW3661" s="1"/>
      <c r="DTX3661" s="1"/>
      <c r="DTY3661" s="1"/>
      <c r="DTZ3661" s="1"/>
      <c r="DUA3661" s="1"/>
      <c r="DUB3661" s="1"/>
      <c r="DUC3661" s="1"/>
      <c r="DUD3661" s="1"/>
      <c r="DUE3661" s="1"/>
      <c r="DUF3661" s="1"/>
      <c r="DUG3661" s="1"/>
      <c r="DUH3661" s="1"/>
      <c r="DUI3661" s="1"/>
      <c r="DUJ3661" s="1"/>
      <c r="DUK3661" s="1"/>
      <c r="DUL3661" s="1"/>
      <c r="DUM3661" s="1"/>
      <c r="DUN3661" s="1"/>
      <c r="DUO3661" s="1"/>
      <c r="DUP3661" s="1"/>
      <c r="DUQ3661" s="1"/>
      <c r="DUR3661" s="1"/>
      <c r="DUS3661" s="1"/>
      <c r="DUT3661" s="1"/>
      <c r="DUU3661" s="1"/>
      <c r="DUV3661" s="1"/>
      <c r="DUW3661" s="1"/>
      <c r="DUX3661" s="1"/>
      <c r="DUY3661" s="1"/>
      <c r="DUZ3661" s="1"/>
      <c r="DVA3661" s="1"/>
      <c r="DVB3661" s="1"/>
      <c r="DVC3661" s="1"/>
      <c r="DVD3661" s="1"/>
      <c r="DVE3661" s="1"/>
      <c r="DVF3661" s="1"/>
      <c r="DVG3661" s="1"/>
      <c r="DVH3661" s="1"/>
      <c r="DVI3661" s="1"/>
      <c r="DVJ3661" s="1"/>
      <c r="DVK3661" s="1"/>
      <c r="DVL3661" s="1"/>
      <c r="DVM3661" s="1"/>
      <c r="DVN3661" s="1"/>
      <c r="DVO3661" s="1"/>
      <c r="DVP3661" s="1"/>
      <c r="DVQ3661" s="1"/>
      <c r="DVR3661" s="1"/>
      <c r="DVS3661" s="1"/>
      <c r="DVT3661" s="1"/>
      <c r="DVU3661" s="1"/>
      <c r="DVV3661" s="1"/>
      <c r="DVW3661" s="1"/>
      <c r="DVX3661" s="1"/>
      <c r="DVY3661" s="1"/>
      <c r="DVZ3661" s="1"/>
      <c r="DWA3661" s="1"/>
      <c r="DWB3661" s="1"/>
      <c r="DWC3661" s="1"/>
      <c r="DWD3661" s="1"/>
      <c r="DWE3661" s="1"/>
      <c r="DWF3661" s="1"/>
      <c r="DWG3661" s="1"/>
      <c r="DWH3661" s="1"/>
      <c r="DWI3661" s="1"/>
      <c r="DWJ3661" s="1"/>
      <c r="DWK3661" s="1"/>
      <c r="DWL3661" s="1"/>
      <c r="DWM3661" s="1"/>
      <c r="DWN3661" s="1"/>
      <c r="DWO3661" s="1"/>
      <c r="DWP3661" s="1"/>
      <c r="DWQ3661" s="1"/>
      <c r="DWR3661" s="1"/>
      <c r="DWS3661" s="1"/>
      <c r="DWT3661" s="1"/>
      <c r="DWU3661" s="1"/>
      <c r="DWV3661" s="1"/>
      <c r="DWW3661" s="1"/>
      <c r="DWX3661" s="1"/>
      <c r="DWY3661" s="1"/>
      <c r="DWZ3661" s="1"/>
      <c r="DXA3661" s="1"/>
      <c r="DXB3661" s="1"/>
      <c r="DXC3661" s="1"/>
      <c r="DXD3661" s="1"/>
      <c r="DXE3661" s="1"/>
      <c r="DXF3661" s="1"/>
      <c r="DXG3661" s="1"/>
      <c r="DXH3661" s="1"/>
      <c r="DXI3661" s="1"/>
      <c r="DXJ3661" s="1"/>
      <c r="DXK3661" s="1"/>
      <c r="DXL3661" s="1"/>
      <c r="DXM3661" s="1"/>
      <c r="DXN3661" s="1"/>
      <c r="DXO3661" s="1"/>
      <c r="DXP3661" s="1"/>
      <c r="DXQ3661" s="1"/>
      <c r="DXR3661" s="1"/>
      <c r="DXS3661" s="1"/>
      <c r="DXT3661" s="1"/>
      <c r="DXU3661" s="1"/>
      <c r="DXV3661" s="1"/>
      <c r="DXW3661" s="1"/>
      <c r="DXX3661" s="1"/>
      <c r="DXY3661" s="1"/>
      <c r="DXZ3661" s="1"/>
      <c r="DYA3661" s="1"/>
      <c r="DYB3661" s="1"/>
      <c r="DYC3661" s="1"/>
      <c r="DYD3661" s="1"/>
      <c r="DYE3661" s="1"/>
      <c r="DYF3661" s="1"/>
      <c r="DYG3661" s="1"/>
      <c r="DYH3661" s="1"/>
      <c r="DYI3661" s="1"/>
      <c r="DYJ3661" s="1"/>
      <c r="DYK3661" s="1"/>
      <c r="DYL3661" s="1"/>
      <c r="DYM3661" s="1"/>
      <c r="DYN3661" s="1"/>
      <c r="DYO3661" s="1"/>
      <c r="DYP3661" s="1"/>
      <c r="DYQ3661" s="1"/>
      <c r="DYR3661" s="1"/>
      <c r="DYS3661" s="1"/>
      <c r="DYT3661" s="1"/>
      <c r="DYU3661" s="1"/>
      <c r="DYV3661" s="1"/>
      <c r="DYW3661" s="1"/>
      <c r="DYX3661" s="1"/>
      <c r="DYY3661" s="1"/>
      <c r="DYZ3661" s="1"/>
      <c r="DZA3661" s="1"/>
      <c r="DZB3661" s="1"/>
      <c r="DZC3661" s="1"/>
      <c r="DZD3661" s="1"/>
      <c r="DZE3661" s="1"/>
      <c r="DZF3661" s="1"/>
      <c r="DZG3661" s="1"/>
      <c r="DZH3661" s="1"/>
      <c r="DZI3661" s="1"/>
      <c r="DZJ3661" s="1"/>
      <c r="DZK3661" s="1"/>
      <c r="DZL3661" s="1"/>
      <c r="DZM3661" s="1"/>
      <c r="DZN3661" s="1"/>
      <c r="DZO3661" s="1"/>
      <c r="DZP3661" s="1"/>
      <c r="DZQ3661" s="1"/>
      <c r="DZR3661" s="1"/>
      <c r="DZS3661" s="1"/>
      <c r="DZT3661" s="1"/>
      <c r="DZU3661" s="1"/>
      <c r="DZV3661" s="1"/>
      <c r="DZW3661" s="1"/>
      <c r="DZX3661" s="1"/>
      <c r="DZY3661" s="1"/>
      <c r="DZZ3661" s="1"/>
      <c r="EAA3661" s="1"/>
      <c r="EAB3661" s="1"/>
      <c r="EAC3661" s="1"/>
      <c r="EAD3661" s="1"/>
      <c r="EAE3661" s="1"/>
      <c r="EAF3661" s="1"/>
      <c r="EAG3661" s="1"/>
      <c r="EAH3661" s="1"/>
      <c r="EAI3661" s="1"/>
      <c r="EAJ3661" s="1"/>
      <c r="EAK3661" s="1"/>
      <c r="EAL3661" s="1"/>
      <c r="EAM3661" s="1"/>
      <c r="EAN3661" s="1"/>
      <c r="EAO3661" s="1"/>
      <c r="EAP3661" s="1"/>
      <c r="EAQ3661" s="1"/>
      <c r="EAR3661" s="1"/>
      <c r="EAS3661" s="1"/>
      <c r="EAT3661" s="1"/>
      <c r="EAU3661" s="1"/>
      <c r="EAV3661" s="1"/>
      <c r="EAW3661" s="1"/>
      <c r="EAX3661" s="1"/>
      <c r="EAY3661" s="1"/>
      <c r="EAZ3661" s="1"/>
      <c r="EBA3661" s="1"/>
      <c r="EBB3661" s="1"/>
      <c r="EBC3661" s="1"/>
      <c r="EBD3661" s="1"/>
      <c r="EBE3661" s="1"/>
      <c r="EBF3661" s="1"/>
      <c r="EBG3661" s="1"/>
      <c r="EBH3661" s="1"/>
      <c r="EBI3661" s="1"/>
      <c r="EBJ3661" s="1"/>
      <c r="EBK3661" s="1"/>
      <c r="EBL3661" s="1"/>
      <c r="EBM3661" s="1"/>
      <c r="EBN3661" s="1"/>
      <c r="EBO3661" s="1"/>
      <c r="EBP3661" s="1"/>
      <c r="EBQ3661" s="1"/>
      <c r="EBR3661" s="1"/>
      <c r="EBS3661" s="1"/>
      <c r="EBT3661" s="1"/>
      <c r="EBU3661" s="1"/>
      <c r="EBV3661" s="1"/>
      <c r="EBW3661" s="1"/>
      <c r="EBX3661" s="1"/>
      <c r="EBY3661" s="1"/>
      <c r="EBZ3661" s="1"/>
      <c r="ECA3661" s="1"/>
      <c r="ECB3661" s="1"/>
      <c r="ECC3661" s="1"/>
      <c r="ECD3661" s="1"/>
      <c r="ECE3661" s="1"/>
      <c r="ECF3661" s="1"/>
      <c r="ECG3661" s="1"/>
      <c r="ECH3661" s="1"/>
      <c r="ECI3661" s="1"/>
      <c r="ECJ3661" s="1"/>
      <c r="ECK3661" s="1"/>
      <c r="ECL3661" s="1"/>
      <c r="ECM3661" s="1"/>
      <c r="ECN3661" s="1"/>
      <c r="ECO3661" s="1"/>
      <c r="ECP3661" s="1"/>
      <c r="ECQ3661" s="1"/>
      <c r="ECR3661" s="1"/>
      <c r="ECS3661" s="1"/>
      <c r="ECT3661" s="1"/>
      <c r="ECU3661" s="1"/>
      <c r="ECV3661" s="1"/>
      <c r="ECW3661" s="1"/>
      <c r="ECX3661" s="1"/>
      <c r="ECY3661" s="1"/>
      <c r="ECZ3661" s="1"/>
      <c r="EDA3661" s="1"/>
      <c r="EDB3661" s="1"/>
      <c r="EDC3661" s="1"/>
      <c r="EDD3661" s="1"/>
      <c r="EDE3661" s="1"/>
      <c r="EDF3661" s="1"/>
      <c r="EDG3661" s="1"/>
      <c r="EDH3661" s="1"/>
      <c r="EDI3661" s="1"/>
      <c r="EDJ3661" s="1"/>
      <c r="EDK3661" s="1"/>
      <c r="EDL3661" s="1"/>
      <c r="EDM3661" s="1"/>
      <c r="EDN3661" s="1"/>
      <c r="EDO3661" s="1"/>
      <c r="EDP3661" s="1"/>
      <c r="EDQ3661" s="1"/>
      <c r="EDR3661" s="1"/>
      <c r="EDS3661" s="1"/>
      <c r="EDT3661" s="1"/>
      <c r="EDU3661" s="1"/>
      <c r="EDV3661" s="1"/>
      <c r="EDW3661" s="1"/>
      <c r="EDX3661" s="1"/>
      <c r="EDY3661" s="1"/>
      <c r="EDZ3661" s="1"/>
      <c r="EEA3661" s="1"/>
      <c r="EEB3661" s="1"/>
      <c r="EEC3661" s="1"/>
      <c r="EED3661" s="1"/>
      <c r="EEE3661" s="1"/>
      <c r="EEF3661" s="1"/>
      <c r="EEG3661" s="1"/>
      <c r="EEH3661" s="1"/>
      <c r="EEI3661" s="1"/>
      <c r="EEJ3661" s="1"/>
      <c r="EEK3661" s="1"/>
      <c r="EEL3661" s="1"/>
      <c r="EEM3661" s="1"/>
      <c r="EEN3661" s="1"/>
      <c r="EEO3661" s="1"/>
      <c r="EEP3661" s="1"/>
      <c r="EEQ3661" s="1"/>
      <c r="EER3661" s="1"/>
      <c r="EES3661" s="1"/>
      <c r="EET3661" s="1"/>
      <c r="EEU3661" s="1"/>
      <c r="EEV3661" s="1"/>
      <c r="EEW3661" s="1"/>
      <c r="EEX3661" s="1"/>
      <c r="EEY3661" s="1"/>
      <c r="EEZ3661" s="1"/>
      <c r="EFA3661" s="1"/>
      <c r="EFB3661" s="1"/>
      <c r="EFC3661" s="1"/>
      <c r="EFD3661" s="1"/>
      <c r="EFE3661" s="1"/>
      <c r="EFF3661" s="1"/>
      <c r="EFG3661" s="1"/>
      <c r="EFH3661" s="1"/>
      <c r="EFI3661" s="1"/>
      <c r="EFJ3661" s="1"/>
      <c r="EFK3661" s="1"/>
      <c r="EFL3661" s="1"/>
      <c r="EFM3661" s="1"/>
      <c r="EFN3661" s="1"/>
      <c r="EFO3661" s="1"/>
      <c r="EFP3661" s="1"/>
      <c r="EFQ3661" s="1"/>
      <c r="EFR3661" s="1"/>
      <c r="EFS3661" s="1"/>
      <c r="EFT3661" s="1"/>
      <c r="EFU3661" s="1"/>
      <c r="EFV3661" s="1"/>
      <c r="EFW3661" s="1"/>
      <c r="EFX3661" s="1"/>
      <c r="EFY3661" s="1"/>
      <c r="EFZ3661" s="1"/>
      <c r="EGA3661" s="1"/>
      <c r="EGB3661" s="1"/>
      <c r="EGC3661" s="1"/>
      <c r="EGD3661" s="1"/>
      <c r="EGE3661" s="1"/>
      <c r="EGF3661" s="1"/>
      <c r="EGG3661" s="1"/>
      <c r="EGH3661" s="1"/>
      <c r="EGI3661" s="1"/>
      <c r="EGJ3661" s="1"/>
      <c r="EGK3661" s="1"/>
      <c r="EGL3661" s="1"/>
      <c r="EGM3661" s="1"/>
      <c r="EGN3661" s="1"/>
      <c r="EGO3661" s="1"/>
      <c r="EGP3661" s="1"/>
      <c r="EGQ3661" s="1"/>
      <c r="EGR3661" s="1"/>
      <c r="EGS3661" s="1"/>
      <c r="EGT3661" s="1"/>
      <c r="EGU3661" s="1"/>
      <c r="EGV3661" s="1"/>
      <c r="EGW3661" s="1"/>
      <c r="EGX3661" s="1"/>
      <c r="EGY3661" s="1"/>
      <c r="EGZ3661" s="1"/>
      <c r="EHA3661" s="1"/>
      <c r="EHB3661" s="1"/>
      <c r="EHC3661" s="1"/>
      <c r="EHD3661" s="1"/>
      <c r="EHE3661" s="1"/>
      <c r="EHF3661" s="1"/>
      <c r="EHG3661" s="1"/>
      <c r="EHH3661" s="1"/>
      <c r="EHI3661" s="1"/>
      <c r="EHJ3661" s="1"/>
      <c r="EHK3661" s="1"/>
      <c r="EHL3661" s="1"/>
      <c r="EHM3661" s="1"/>
      <c r="EHN3661" s="1"/>
      <c r="EHO3661" s="1"/>
      <c r="EHP3661" s="1"/>
      <c r="EHQ3661" s="1"/>
      <c r="EHR3661" s="1"/>
      <c r="EHS3661" s="1"/>
      <c r="EHT3661" s="1"/>
      <c r="EHU3661" s="1"/>
      <c r="EHV3661" s="1"/>
      <c r="EHW3661" s="1"/>
      <c r="EHX3661" s="1"/>
      <c r="EHY3661" s="1"/>
      <c r="EHZ3661" s="1"/>
      <c r="EIA3661" s="1"/>
      <c r="EIB3661" s="1"/>
      <c r="EIC3661" s="1"/>
      <c r="EID3661" s="1"/>
      <c r="EIE3661" s="1"/>
      <c r="EIF3661" s="1"/>
      <c r="EIG3661" s="1"/>
      <c r="EIH3661" s="1"/>
      <c r="EII3661" s="1"/>
      <c r="EIJ3661" s="1"/>
      <c r="EIK3661" s="1"/>
      <c r="EIL3661" s="1"/>
      <c r="EIM3661" s="1"/>
      <c r="EIN3661" s="1"/>
      <c r="EIO3661" s="1"/>
      <c r="EIP3661" s="1"/>
      <c r="EIQ3661" s="1"/>
      <c r="EIR3661" s="1"/>
      <c r="EIS3661" s="1"/>
      <c r="EIT3661" s="1"/>
      <c r="EIU3661" s="1"/>
      <c r="EIV3661" s="1"/>
      <c r="EIW3661" s="1"/>
      <c r="EIX3661" s="1"/>
      <c r="EIY3661" s="1"/>
      <c r="EIZ3661" s="1"/>
      <c r="EJA3661" s="1"/>
      <c r="EJB3661" s="1"/>
      <c r="EJC3661" s="1"/>
      <c r="EJD3661" s="1"/>
      <c r="EJE3661" s="1"/>
      <c r="EJF3661" s="1"/>
      <c r="EJG3661" s="1"/>
      <c r="EJH3661" s="1"/>
      <c r="EJI3661" s="1"/>
      <c r="EJJ3661" s="1"/>
      <c r="EJK3661" s="1"/>
      <c r="EJL3661" s="1"/>
      <c r="EJM3661" s="1"/>
      <c r="EJN3661" s="1"/>
      <c r="EJO3661" s="1"/>
      <c r="EJP3661" s="1"/>
      <c r="EJQ3661" s="1"/>
      <c r="EJR3661" s="1"/>
      <c r="EJS3661" s="1"/>
      <c r="EJT3661" s="1"/>
      <c r="EJU3661" s="1"/>
      <c r="EJV3661" s="1"/>
      <c r="EJW3661" s="1"/>
      <c r="EJX3661" s="1"/>
      <c r="EJY3661" s="1"/>
      <c r="EJZ3661" s="1"/>
      <c r="EKA3661" s="1"/>
      <c r="EKB3661" s="1"/>
      <c r="EKC3661" s="1"/>
      <c r="EKD3661" s="1"/>
      <c r="EKE3661" s="1"/>
      <c r="EKF3661" s="1"/>
      <c r="EKG3661" s="1"/>
      <c r="EKH3661" s="1"/>
      <c r="EKI3661" s="1"/>
      <c r="EKJ3661" s="1"/>
      <c r="EKK3661" s="1"/>
      <c r="EKL3661" s="1"/>
      <c r="EKM3661" s="1"/>
      <c r="EKN3661" s="1"/>
      <c r="EKO3661" s="1"/>
      <c r="EKP3661" s="1"/>
      <c r="EKQ3661" s="1"/>
      <c r="EKR3661" s="1"/>
      <c r="EKS3661" s="1"/>
      <c r="EKT3661" s="1"/>
      <c r="EKU3661" s="1"/>
      <c r="EKV3661" s="1"/>
      <c r="EKW3661" s="1"/>
      <c r="EKX3661" s="1"/>
      <c r="EKY3661" s="1"/>
      <c r="EKZ3661" s="1"/>
      <c r="ELA3661" s="1"/>
      <c r="ELB3661" s="1"/>
      <c r="ELC3661" s="1"/>
      <c r="ELD3661" s="1"/>
      <c r="ELE3661" s="1"/>
      <c r="ELF3661" s="1"/>
      <c r="ELG3661" s="1"/>
      <c r="ELH3661" s="1"/>
      <c r="ELI3661" s="1"/>
      <c r="ELJ3661" s="1"/>
      <c r="ELK3661" s="1"/>
      <c r="ELL3661" s="1"/>
      <c r="ELM3661" s="1"/>
      <c r="ELN3661" s="1"/>
      <c r="ELO3661" s="1"/>
      <c r="ELP3661" s="1"/>
      <c r="ELQ3661" s="1"/>
      <c r="ELR3661" s="1"/>
      <c r="ELS3661" s="1"/>
      <c r="ELT3661" s="1"/>
      <c r="ELU3661" s="1"/>
      <c r="ELV3661" s="1"/>
      <c r="ELW3661" s="1"/>
      <c r="ELX3661" s="1"/>
      <c r="ELY3661" s="1"/>
      <c r="ELZ3661" s="1"/>
      <c r="EMA3661" s="1"/>
      <c r="EMB3661" s="1"/>
      <c r="EMC3661" s="1"/>
      <c r="EMD3661" s="1"/>
      <c r="EME3661" s="1"/>
      <c r="EMF3661" s="1"/>
      <c r="EMG3661" s="1"/>
      <c r="EMH3661" s="1"/>
      <c r="EMI3661" s="1"/>
      <c r="EMJ3661" s="1"/>
      <c r="EMK3661" s="1"/>
      <c r="EML3661" s="1"/>
      <c r="EMM3661" s="1"/>
      <c r="EMN3661" s="1"/>
      <c r="EMO3661" s="1"/>
      <c r="EMP3661" s="1"/>
      <c r="EMQ3661" s="1"/>
      <c r="EMR3661" s="1"/>
      <c r="EMS3661" s="1"/>
      <c r="EMT3661" s="1"/>
      <c r="EMU3661" s="1"/>
      <c r="EMV3661" s="1"/>
      <c r="EMW3661" s="1"/>
      <c r="EMX3661" s="1"/>
      <c r="EMY3661" s="1"/>
      <c r="EMZ3661" s="1"/>
      <c r="ENA3661" s="1"/>
      <c r="ENB3661" s="1"/>
      <c r="ENC3661" s="1"/>
      <c r="END3661" s="1"/>
      <c r="ENE3661" s="1"/>
      <c r="ENF3661" s="1"/>
      <c r="ENG3661" s="1"/>
      <c r="ENH3661" s="1"/>
      <c r="ENI3661" s="1"/>
      <c r="ENJ3661" s="1"/>
      <c r="ENK3661" s="1"/>
      <c r="ENL3661" s="1"/>
      <c r="ENM3661" s="1"/>
      <c r="ENN3661" s="1"/>
      <c r="ENO3661" s="1"/>
      <c r="ENP3661" s="1"/>
      <c r="ENQ3661" s="1"/>
      <c r="ENR3661" s="1"/>
      <c r="ENS3661" s="1"/>
      <c r="ENT3661" s="1"/>
      <c r="ENU3661" s="1"/>
      <c r="ENV3661" s="1"/>
      <c r="ENW3661" s="1"/>
      <c r="ENX3661" s="1"/>
      <c r="ENY3661" s="1"/>
      <c r="ENZ3661" s="1"/>
      <c r="EOA3661" s="1"/>
      <c r="EOB3661" s="1"/>
      <c r="EOC3661" s="1"/>
      <c r="EOD3661" s="1"/>
      <c r="EOE3661" s="1"/>
      <c r="EOF3661" s="1"/>
      <c r="EOG3661" s="1"/>
      <c r="EOH3661" s="1"/>
      <c r="EOI3661" s="1"/>
      <c r="EOJ3661" s="1"/>
      <c r="EOK3661" s="1"/>
      <c r="EOL3661" s="1"/>
      <c r="EOM3661" s="1"/>
      <c r="EON3661" s="1"/>
      <c r="EOO3661" s="1"/>
      <c r="EOP3661" s="1"/>
      <c r="EOQ3661" s="1"/>
      <c r="EOR3661" s="1"/>
      <c r="EOS3661" s="1"/>
      <c r="EOT3661" s="1"/>
      <c r="EOU3661" s="1"/>
      <c r="EOV3661" s="1"/>
      <c r="EOW3661" s="1"/>
      <c r="EOX3661" s="1"/>
      <c r="EOY3661" s="1"/>
      <c r="EOZ3661" s="1"/>
      <c r="EPA3661" s="1"/>
      <c r="EPB3661" s="1"/>
      <c r="EPC3661" s="1"/>
      <c r="EPD3661" s="1"/>
      <c r="EPE3661" s="1"/>
      <c r="EPF3661" s="1"/>
      <c r="EPG3661" s="1"/>
      <c r="EPH3661" s="1"/>
      <c r="EPI3661" s="1"/>
      <c r="EPJ3661" s="1"/>
      <c r="EPK3661" s="1"/>
      <c r="EPL3661" s="1"/>
      <c r="EPM3661" s="1"/>
      <c r="EPN3661" s="1"/>
      <c r="EPO3661" s="1"/>
      <c r="EPP3661" s="1"/>
      <c r="EPQ3661" s="1"/>
      <c r="EPR3661" s="1"/>
      <c r="EPS3661" s="1"/>
      <c r="EPT3661" s="1"/>
      <c r="EPU3661" s="1"/>
      <c r="EPV3661" s="1"/>
      <c r="EPW3661" s="1"/>
      <c r="EPX3661" s="1"/>
      <c r="EPY3661" s="1"/>
      <c r="EPZ3661" s="1"/>
      <c r="EQA3661" s="1"/>
      <c r="EQB3661" s="1"/>
      <c r="EQC3661" s="1"/>
      <c r="EQD3661" s="1"/>
      <c r="EQE3661" s="1"/>
      <c r="EQF3661" s="1"/>
      <c r="EQG3661" s="1"/>
      <c r="EQH3661" s="1"/>
      <c r="EQI3661" s="1"/>
      <c r="EQJ3661" s="1"/>
      <c r="EQK3661" s="1"/>
      <c r="EQL3661" s="1"/>
      <c r="EQM3661" s="1"/>
      <c r="EQN3661" s="1"/>
      <c r="EQO3661" s="1"/>
      <c r="EQP3661" s="1"/>
      <c r="EQQ3661" s="1"/>
      <c r="EQR3661" s="1"/>
      <c r="EQS3661" s="1"/>
      <c r="EQT3661" s="1"/>
      <c r="EQU3661" s="1"/>
      <c r="EQV3661" s="1"/>
      <c r="EQW3661" s="1"/>
      <c r="EQX3661" s="1"/>
      <c r="EQY3661" s="1"/>
      <c r="EQZ3661" s="1"/>
      <c r="ERA3661" s="1"/>
      <c r="ERB3661" s="1"/>
      <c r="ERC3661" s="1"/>
      <c r="ERD3661" s="1"/>
      <c r="ERE3661" s="1"/>
      <c r="ERF3661" s="1"/>
      <c r="ERG3661" s="1"/>
      <c r="ERH3661" s="1"/>
      <c r="ERI3661" s="1"/>
      <c r="ERJ3661" s="1"/>
      <c r="ERK3661" s="1"/>
      <c r="ERL3661" s="1"/>
      <c r="ERM3661" s="1"/>
      <c r="ERN3661" s="1"/>
      <c r="ERO3661" s="1"/>
      <c r="ERP3661" s="1"/>
      <c r="ERQ3661" s="1"/>
      <c r="ERR3661" s="1"/>
      <c r="ERS3661" s="1"/>
      <c r="ERT3661" s="1"/>
      <c r="ERU3661" s="1"/>
      <c r="ERV3661" s="1"/>
      <c r="ERW3661" s="1"/>
      <c r="ERX3661" s="1"/>
      <c r="ERY3661" s="1"/>
      <c r="ERZ3661" s="1"/>
      <c r="ESA3661" s="1"/>
      <c r="ESB3661" s="1"/>
      <c r="ESC3661" s="1"/>
      <c r="ESD3661" s="1"/>
      <c r="ESE3661" s="1"/>
      <c r="ESF3661" s="1"/>
      <c r="ESG3661" s="1"/>
      <c r="ESH3661" s="1"/>
      <c r="ESI3661" s="1"/>
      <c r="ESJ3661" s="1"/>
      <c r="ESK3661" s="1"/>
      <c r="ESL3661" s="1"/>
      <c r="ESM3661" s="1"/>
      <c r="ESN3661" s="1"/>
      <c r="ESO3661" s="1"/>
      <c r="ESP3661" s="1"/>
      <c r="ESQ3661" s="1"/>
      <c r="ESR3661" s="1"/>
      <c r="ESS3661" s="1"/>
      <c r="EST3661" s="1"/>
      <c r="ESU3661" s="1"/>
      <c r="ESV3661" s="1"/>
      <c r="ESW3661" s="1"/>
      <c r="ESX3661" s="1"/>
      <c r="ESY3661" s="1"/>
      <c r="ESZ3661" s="1"/>
      <c r="ETA3661" s="1"/>
      <c r="ETB3661" s="1"/>
      <c r="ETC3661" s="1"/>
      <c r="ETD3661" s="1"/>
      <c r="ETE3661" s="1"/>
      <c r="ETF3661" s="1"/>
      <c r="ETG3661" s="1"/>
      <c r="ETH3661" s="1"/>
      <c r="ETI3661" s="1"/>
      <c r="ETJ3661" s="1"/>
      <c r="ETK3661" s="1"/>
      <c r="ETL3661" s="1"/>
      <c r="ETM3661" s="1"/>
      <c r="ETN3661" s="1"/>
      <c r="ETO3661" s="1"/>
      <c r="ETP3661" s="1"/>
      <c r="ETQ3661" s="1"/>
      <c r="ETR3661" s="1"/>
      <c r="ETS3661" s="1"/>
      <c r="ETT3661" s="1"/>
      <c r="ETU3661" s="1"/>
      <c r="ETV3661" s="1"/>
      <c r="ETW3661" s="1"/>
      <c r="ETX3661" s="1"/>
      <c r="ETY3661" s="1"/>
      <c r="ETZ3661" s="1"/>
      <c r="EUA3661" s="1"/>
      <c r="EUB3661" s="1"/>
      <c r="EUC3661" s="1"/>
      <c r="EUD3661" s="1"/>
      <c r="EUE3661" s="1"/>
      <c r="EUF3661" s="1"/>
      <c r="EUG3661" s="1"/>
      <c r="EUH3661" s="1"/>
      <c r="EUI3661" s="1"/>
      <c r="EUJ3661" s="1"/>
      <c r="EUK3661" s="1"/>
      <c r="EUL3661" s="1"/>
      <c r="EUM3661" s="1"/>
      <c r="EUN3661" s="1"/>
      <c r="EUO3661" s="1"/>
      <c r="EUP3661" s="1"/>
      <c r="EUQ3661" s="1"/>
      <c r="EUR3661" s="1"/>
      <c r="EUS3661" s="1"/>
      <c r="EUT3661" s="1"/>
      <c r="EUU3661" s="1"/>
      <c r="EUV3661" s="1"/>
      <c r="EUW3661" s="1"/>
      <c r="EUX3661" s="1"/>
      <c r="EUY3661" s="1"/>
      <c r="EUZ3661" s="1"/>
      <c r="EVA3661" s="1"/>
      <c r="EVB3661" s="1"/>
      <c r="EVC3661" s="1"/>
      <c r="EVD3661" s="1"/>
      <c r="EVE3661" s="1"/>
      <c r="EVF3661" s="1"/>
      <c r="EVG3661" s="1"/>
      <c r="EVH3661" s="1"/>
      <c r="EVI3661" s="1"/>
      <c r="EVJ3661" s="1"/>
      <c r="EVK3661" s="1"/>
      <c r="EVL3661" s="1"/>
      <c r="EVM3661" s="1"/>
      <c r="EVN3661" s="1"/>
      <c r="EVO3661" s="1"/>
      <c r="EVP3661" s="1"/>
      <c r="EVQ3661" s="1"/>
      <c r="EVR3661" s="1"/>
      <c r="EVS3661" s="1"/>
      <c r="EVT3661" s="1"/>
      <c r="EVU3661" s="1"/>
      <c r="EVV3661" s="1"/>
      <c r="EVW3661" s="1"/>
      <c r="EVX3661" s="1"/>
      <c r="EVY3661" s="1"/>
      <c r="EVZ3661" s="1"/>
      <c r="EWA3661" s="1"/>
      <c r="EWB3661" s="1"/>
      <c r="EWC3661" s="1"/>
      <c r="EWD3661" s="1"/>
      <c r="EWE3661" s="1"/>
      <c r="EWF3661" s="1"/>
      <c r="EWG3661" s="1"/>
      <c r="EWH3661" s="1"/>
      <c r="EWI3661" s="1"/>
      <c r="EWJ3661" s="1"/>
      <c r="EWK3661" s="1"/>
      <c r="EWL3661" s="1"/>
      <c r="EWM3661" s="1"/>
      <c r="EWN3661" s="1"/>
      <c r="EWO3661" s="1"/>
      <c r="EWP3661" s="1"/>
      <c r="EWQ3661" s="1"/>
      <c r="EWR3661" s="1"/>
      <c r="EWS3661" s="1"/>
      <c r="EWT3661" s="1"/>
      <c r="EWU3661" s="1"/>
      <c r="EWV3661" s="1"/>
      <c r="EWW3661" s="1"/>
      <c r="EWX3661" s="1"/>
      <c r="EWY3661" s="1"/>
      <c r="EWZ3661" s="1"/>
      <c r="EXA3661" s="1"/>
      <c r="EXB3661" s="1"/>
      <c r="EXC3661" s="1"/>
      <c r="EXD3661" s="1"/>
      <c r="EXE3661" s="1"/>
      <c r="EXF3661" s="1"/>
      <c r="EXG3661" s="1"/>
      <c r="EXH3661" s="1"/>
      <c r="EXI3661" s="1"/>
      <c r="EXJ3661" s="1"/>
      <c r="EXK3661" s="1"/>
      <c r="EXL3661" s="1"/>
      <c r="EXM3661" s="1"/>
      <c r="EXN3661" s="1"/>
      <c r="EXO3661" s="1"/>
      <c r="EXP3661" s="1"/>
      <c r="EXQ3661" s="1"/>
      <c r="EXR3661" s="1"/>
      <c r="EXS3661" s="1"/>
      <c r="EXT3661" s="1"/>
      <c r="EXU3661" s="1"/>
      <c r="EXV3661" s="1"/>
      <c r="EXW3661" s="1"/>
      <c r="EXX3661" s="1"/>
      <c r="EXY3661" s="1"/>
      <c r="EXZ3661" s="1"/>
      <c r="EYA3661" s="1"/>
      <c r="EYB3661" s="1"/>
      <c r="EYC3661" s="1"/>
      <c r="EYD3661" s="1"/>
      <c r="EYE3661" s="1"/>
      <c r="EYF3661" s="1"/>
      <c r="EYG3661" s="1"/>
      <c r="EYH3661" s="1"/>
      <c r="EYI3661" s="1"/>
      <c r="EYJ3661" s="1"/>
      <c r="EYK3661" s="1"/>
      <c r="EYL3661" s="1"/>
      <c r="EYM3661" s="1"/>
      <c r="EYN3661" s="1"/>
      <c r="EYO3661" s="1"/>
      <c r="EYP3661" s="1"/>
      <c r="EYQ3661" s="1"/>
      <c r="EYR3661" s="1"/>
      <c r="EYS3661" s="1"/>
      <c r="EYT3661" s="1"/>
      <c r="EYU3661" s="1"/>
      <c r="EYV3661" s="1"/>
      <c r="EYW3661" s="1"/>
      <c r="EYX3661" s="1"/>
      <c r="EYY3661" s="1"/>
      <c r="EYZ3661" s="1"/>
      <c r="EZA3661" s="1"/>
      <c r="EZB3661" s="1"/>
      <c r="EZC3661" s="1"/>
      <c r="EZD3661" s="1"/>
      <c r="EZE3661" s="1"/>
      <c r="EZF3661" s="1"/>
      <c r="EZG3661" s="1"/>
      <c r="EZH3661" s="1"/>
      <c r="EZI3661" s="1"/>
      <c r="EZJ3661" s="1"/>
      <c r="EZK3661" s="1"/>
      <c r="EZL3661" s="1"/>
      <c r="EZM3661" s="1"/>
      <c r="EZN3661" s="1"/>
      <c r="EZO3661" s="1"/>
      <c r="EZP3661" s="1"/>
      <c r="EZQ3661" s="1"/>
      <c r="EZR3661" s="1"/>
      <c r="EZS3661" s="1"/>
      <c r="EZT3661" s="1"/>
      <c r="EZU3661" s="1"/>
      <c r="EZV3661" s="1"/>
      <c r="EZW3661" s="1"/>
      <c r="EZX3661" s="1"/>
      <c r="EZY3661" s="1"/>
      <c r="EZZ3661" s="1"/>
      <c r="FAA3661" s="1"/>
      <c r="FAB3661" s="1"/>
      <c r="FAC3661" s="1"/>
      <c r="FAD3661" s="1"/>
      <c r="FAE3661" s="1"/>
      <c r="FAF3661" s="1"/>
      <c r="FAG3661" s="1"/>
      <c r="FAH3661" s="1"/>
      <c r="FAI3661" s="1"/>
      <c r="FAJ3661" s="1"/>
      <c r="FAK3661" s="1"/>
      <c r="FAL3661" s="1"/>
      <c r="FAM3661" s="1"/>
      <c r="FAN3661" s="1"/>
      <c r="FAO3661" s="1"/>
      <c r="FAP3661" s="1"/>
      <c r="FAQ3661" s="1"/>
      <c r="FAR3661" s="1"/>
      <c r="FAS3661" s="1"/>
      <c r="FAT3661" s="1"/>
      <c r="FAU3661" s="1"/>
      <c r="FAV3661" s="1"/>
      <c r="FAW3661" s="1"/>
      <c r="FAX3661" s="1"/>
      <c r="FAY3661" s="1"/>
      <c r="FAZ3661" s="1"/>
      <c r="FBA3661" s="1"/>
      <c r="FBB3661" s="1"/>
      <c r="FBC3661" s="1"/>
      <c r="FBD3661" s="1"/>
      <c r="FBE3661" s="1"/>
      <c r="FBF3661" s="1"/>
      <c r="FBG3661" s="1"/>
      <c r="FBH3661" s="1"/>
      <c r="FBI3661" s="1"/>
      <c r="FBJ3661" s="1"/>
      <c r="FBK3661" s="1"/>
      <c r="FBL3661" s="1"/>
      <c r="FBM3661" s="1"/>
      <c r="FBN3661" s="1"/>
      <c r="FBO3661" s="1"/>
      <c r="FBP3661" s="1"/>
      <c r="FBQ3661" s="1"/>
      <c r="FBR3661" s="1"/>
      <c r="FBS3661" s="1"/>
      <c r="FBT3661" s="1"/>
      <c r="FBU3661" s="1"/>
      <c r="FBV3661" s="1"/>
      <c r="FBW3661" s="1"/>
      <c r="FBX3661" s="1"/>
      <c r="FBY3661" s="1"/>
      <c r="FBZ3661" s="1"/>
      <c r="FCA3661" s="1"/>
      <c r="FCB3661" s="1"/>
      <c r="FCC3661" s="1"/>
      <c r="FCD3661" s="1"/>
      <c r="FCE3661" s="1"/>
      <c r="FCF3661" s="1"/>
      <c r="FCG3661" s="1"/>
      <c r="FCH3661" s="1"/>
      <c r="FCI3661" s="1"/>
      <c r="FCJ3661" s="1"/>
      <c r="FCK3661" s="1"/>
      <c r="FCL3661" s="1"/>
      <c r="FCM3661" s="1"/>
      <c r="FCN3661" s="1"/>
      <c r="FCO3661" s="1"/>
      <c r="FCP3661" s="1"/>
      <c r="FCQ3661" s="1"/>
      <c r="FCR3661" s="1"/>
      <c r="FCS3661" s="1"/>
      <c r="FCT3661" s="1"/>
      <c r="FCU3661" s="1"/>
      <c r="FCV3661" s="1"/>
      <c r="FCW3661" s="1"/>
      <c r="FCX3661" s="1"/>
      <c r="FCY3661" s="1"/>
      <c r="FCZ3661" s="1"/>
      <c r="FDA3661" s="1"/>
      <c r="FDB3661" s="1"/>
      <c r="FDC3661" s="1"/>
      <c r="FDD3661" s="1"/>
      <c r="FDE3661" s="1"/>
      <c r="FDF3661" s="1"/>
      <c r="FDG3661" s="1"/>
      <c r="FDH3661" s="1"/>
      <c r="FDI3661" s="1"/>
      <c r="FDJ3661" s="1"/>
      <c r="FDK3661" s="1"/>
      <c r="FDL3661" s="1"/>
      <c r="FDM3661" s="1"/>
      <c r="FDN3661" s="1"/>
      <c r="FDO3661" s="1"/>
      <c r="FDP3661" s="1"/>
      <c r="FDQ3661" s="1"/>
      <c r="FDR3661" s="1"/>
      <c r="FDS3661" s="1"/>
      <c r="FDT3661" s="1"/>
      <c r="FDU3661" s="1"/>
      <c r="FDV3661" s="1"/>
      <c r="FDW3661" s="1"/>
      <c r="FDX3661" s="1"/>
      <c r="FDY3661" s="1"/>
      <c r="FDZ3661" s="1"/>
      <c r="FEA3661" s="1"/>
      <c r="FEB3661" s="1"/>
      <c r="FEC3661" s="1"/>
      <c r="FED3661" s="1"/>
      <c r="FEE3661" s="1"/>
      <c r="FEF3661" s="1"/>
      <c r="FEG3661" s="1"/>
      <c r="FEH3661" s="1"/>
      <c r="FEI3661" s="1"/>
      <c r="FEJ3661" s="1"/>
      <c r="FEK3661" s="1"/>
      <c r="FEL3661" s="1"/>
      <c r="FEM3661" s="1"/>
      <c r="FEN3661" s="1"/>
      <c r="FEO3661" s="1"/>
      <c r="FEP3661" s="1"/>
      <c r="FEQ3661" s="1"/>
      <c r="FER3661" s="1"/>
      <c r="FES3661" s="1"/>
      <c r="FET3661" s="1"/>
      <c r="FEU3661" s="1"/>
      <c r="FEV3661" s="1"/>
      <c r="FEW3661" s="1"/>
      <c r="FEX3661" s="1"/>
      <c r="FEY3661" s="1"/>
      <c r="FEZ3661" s="1"/>
      <c r="FFA3661" s="1"/>
      <c r="FFB3661" s="1"/>
      <c r="FFC3661" s="1"/>
      <c r="FFD3661" s="1"/>
      <c r="FFE3661" s="1"/>
      <c r="FFF3661" s="1"/>
      <c r="FFG3661" s="1"/>
      <c r="FFH3661" s="1"/>
      <c r="FFI3661" s="1"/>
      <c r="FFJ3661" s="1"/>
      <c r="FFK3661" s="1"/>
      <c r="FFL3661" s="1"/>
      <c r="FFM3661" s="1"/>
      <c r="FFN3661" s="1"/>
      <c r="FFO3661" s="1"/>
      <c r="FFP3661" s="1"/>
      <c r="FFQ3661" s="1"/>
      <c r="FFR3661" s="1"/>
      <c r="FFS3661" s="1"/>
      <c r="FFT3661" s="1"/>
      <c r="FFU3661" s="1"/>
      <c r="FFV3661" s="1"/>
      <c r="FFW3661" s="1"/>
      <c r="FFX3661" s="1"/>
      <c r="FFY3661" s="1"/>
      <c r="FFZ3661" s="1"/>
      <c r="FGA3661" s="1"/>
      <c r="FGB3661" s="1"/>
      <c r="FGC3661" s="1"/>
      <c r="FGD3661" s="1"/>
      <c r="FGE3661" s="1"/>
      <c r="FGF3661" s="1"/>
      <c r="FGG3661" s="1"/>
      <c r="FGH3661" s="1"/>
      <c r="FGI3661" s="1"/>
      <c r="FGJ3661" s="1"/>
      <c r="FGK3661" s="1"/>
      <c r="FGL3661" s="1"/>
      <c r="FGM3661" s="1"/>
      <c r="FGN3661" s="1"/>
      <c r="FGO3661" s="1"/>
      <c r="FGP3661" s="1"/>
      <c r="FGQ3661" s="1"/>
      <c r="FGR3661" s="1"/>
      <c r="FGS3661" s="1"/>
      <c r="FGT3661" s="1"/>
      <c r="FGU3661" s="1"/>
      <c r="FGV3661" s="1"/>
      <c r="FGW3661" s="1"/>
      <c r="FGX3661" s="1"/>
      <c r="FGY3661" s="1"/>
      <c r="FGZ3661" s="1"/>
      <c r="FHA3661" s="1"/>
      <c r="FHB3661" s="1"/>
      <c r="FHC3661" s="1"/>
      <c r="FHD3661" s="1"/>
      <c r="FHE3661" s="1"/>
      <c r="FHF3661" s="1"/>
      <c r="FHG3661" s="1"/>
      <c r="FHH3661" s="1"/>
      <c r="FHI3661" s="1"/>
      <c r="FHJ3661" s="1"/>
      <c r="FHK3661" s="1"/>
      <c r="FHL3661" s="1"/>
      <c r="FHM3661" s="1"/>
      <c r="FHN3661" s="1"/>
      <c r="FHO3661" s="1"/>
      <c r="FHP3661" s="1"/>
      <c r="FHQ3661" s="1"/>
      <c r="FHR3661" s="1"/>
      <c r="FHS3661" s="1"/>
      <c r="FHT3661" s="1"/>
      <c r="FHU3661" s="1"/>
      <c r="FHV3661" s="1"/>
      <c r="FHW3661" s="1"/>
      <c r="FHX3661" s="1"/>
      <c r="FHY3661" s="1"/>
      <c r="FHZ3661" s="1"/>
      <c r="FIA3661" s="1"/>
      <c r="FIB3661" s="1"/>
      <c r="FIC3661" s="1"/>
      <c r="FID3661" s="1"/>
      <c r="FIE3661" s="1"/>
      <c r="FIF3661" s="1"/>
      <c r="FIG3661" s="1"/>
      <c r="FIH3661" s="1"/>
      <c r="FII3661" s="1"/>
      <c r="FIJ3661" s="1"/>
      <c r="FIK3661" s="1"/>
      <c r="FIL3661" s="1"/>
      <c r="FIM3661" s="1"/>
      <c r="FIN3661" s="1"/>
      <c r="FIO3661" s="1"/>
      <c r="FIP3661" s="1"/>
      <c r="FIQ3661" s="1"/>
      <c r="FIR3661" s="1"/>
      <c r="FIS3661" s="1"/>
      <c r="FIT3661" s="1"/>
      <c r="FIU3661" s="1"/>
      <c r="FIV3661" s="1"/>
      <c r="FIW3661" s="1"/>
      <c r="FIX3661" s="1"/>
      <c r="FIY3661" s="1"/>
      <c r="FIZ3661" s="1"/>
      <c r="FJA3661" s="1"/>
      <c r="FJB3661" s="1"/>
      <c r="FJC3661" s="1"/>
      <c r="FJD3661" s="1"/>
      <c r="FJE3661" s="1"/>
      <c r="FJF3661" s="1"/>
      <c r="FJG3661" s="1"/>
      <c r="FJH3661" s="1"/>
      <c r="FJI3661" s="1"/>
      <c r="FJJ3661" s="1"/>
      <c r="FJK3661" s="1"/>
      <c r="FJL3661" s="1"/>
      <c r="FJM3661" s="1"/>
      <c r="FJN3661" s="1"/>
      <c r="FJO3661" s="1"/>
      <c r="FJP3661" s="1"/>
      <c r="FJQ3661" s="1"/>
      <c r="FJR3661" s="1"/>
      <c r="FJS3661" s="1"/>
      <c r="FJT3661" s="1"/>
      <c r="FJU3661" s="1"/>
      <c r="FJV3661" s="1"/>
      <c r="FJW3661" s="1"/>
      <c r="FJX3661" s="1"/>
      <c r="FJY3661" s="1"/>
      <c r="FJZ3661" s="1"/>
      <c r="FKA3661" s="1"/>
      <c r="FKB3661" s="1"/>
      <c r="FKC3661" s="1"/>
      <c r="FKD3661" s="1"/>
      <c r="FKE3661" s="1"/>
      <c r="FKF3661" s="1"/>
      <c r="FKG3661" s="1"/>
      <c r="FKH3661" s="1"/>
      <c r="FKI3661" s="1"/>
      <c r="FKJ3661" s="1"/>
      <c r="FKK3661" s="1"/>
      <c r="FKL3661" s="1"/>
      <c r="FKM3661" s="1"/>
      <c r="FKN3661" s="1"/>
      <c r="FKO3661" s="1"/>
      <c r="FKP3661" s="1"/>
      <c r="FKQ3661" s="1"/>
      <c r="FKR3661" s="1"/>
      <c r="FKS3661" s="1"/>
      <c r="FKT3661" s="1"/>
      <c r="FKU3661" s="1"/>
      <c r="FKV3661" s="1"/>
      <c r="FKW3661" s="1"/>
      <c r="FKX3661" s="1"/>
      <c r="FKY3661" s="1"/>
      <c r="FKZ3661" s="1"/>
      <c r="FLA3661" s="1"/>
      <c r="FLB3661" s="1"/>
      <c r="FLC3661" s="1"/>
      <c r="FLD3661" s="1"/>
      <c r="FLE3661" s="1"/>
      <c r="FLF3661" s="1"/>
      <c r="FLG3661" s="1"/>
      <c r="FLH3661" s="1"/>
      <c r="FLI3661" s="1"/>
      <c r="FLJ3661" s="1"/>
      <c r="FLK3661" s="1"/>
      <c r="FLL3661" s="1"/>
      <c r="FLM3661" s="1"/>
      <c r="FLN3661" s="1"/>
      <c r="FLO3661" s="1"/>
      <c r="FLP3661" s="1"/>
      <c r="FLQ3661" s="1"/>
      <c r="FLR3661" s="1"/>
      <c r="FLS3661" s="1"/>
      <c r="FLT3661" s="1"/>
      <c r="FLU3661" s="1"/>
      <c r="FLV3661" s="1"/>
      <c r="FLW3661" s="1"/>
      <c r="FLX3661" s="1"/>
      <c r="FLY3661" s="1"/>
      <c r="FLZ3661" s="1"/>
      <c r="FMA3661" s="1"/>
      <c r="FMB3661" s="1"/>
      <c r="FMC3661" s="1"/>
      <c r="FMD3661" s="1"/>
      <c r="FME3661" s="1"/>
      <c r="FMF3661" s="1"/>
      <c r="FMG3661" s="1"/>
      <c r="FMH3661" s="1"/>
      <c r="FMI3661" s="1"/>
      <c r="FMJ3661" s="1"/>
      <c r="FMK3661" s="1"/>
      <c r="FML3661" s="1"/>
      <c r="FMM3661" s="1"/>
      <c r="FMN3661" s="1"/>
      <c r="FMO3661" s="1"/>
      <c r="FMP3661" s="1"/>
      <c r="FMQ3661" s="1"/>
      <c r="FMR3661" s="1"/>
      <c r="FMS3661" s="1"/>
      <c r="FMT3661" s="1"/>
      <c r="FMU3661" s="1"/>
      <c r="FMV3661" s="1"/>
      <c r="FMW3661" s="1"/>
      <c r="FMX3661" s="1"/>
      <c r="FMY3661" s="1"/>
      <c r="FMZ3661" s="1"/>
      <c r="FNA3661" s="1"/>
      <c r="FNB3661" s="1"/>
      <c r="FNC3661" s="1"/>
      <c r="FND3661" s="1"/>
      <c r="FNE3661" s="1"/>
      <c r="FNF3661" s="1"/>
      <c r="FNG3661" s="1"/>
      <c r="FNH3661" s="1"/>
      <c r="FNI3661" s="1"/>
      <c r="FNJ3661" s="1"/>
      <c r="FNK3661" s="1"/>
      <c r="FNL3661" s="1"/>
      <c r="FNM3661" s="1"/>
      <c r="FNN3661" s="1"/>
      <c r="FNO3661" s="1"/>
      <c r="FNP3661" s="1"/>
      <c r="FNQ3661" s="1"/>
      <c r="FNR3661" s="1"/>
      <c r="FNS3661" s="1"/>
      <c r="FNT3661" s="1"/>
      <c r="FNU3661" s="1"/>
      <c r="FNV3661" s="1"/>
      <c r="FNW3661" s="1"/>
      <c r="FNX3661" s="1"/>
      <c r="FNY3661" s="1"/>
      <c r="FNZ3661" s="1"/>
      <c r="FOA3661" s="1"/>
      <c r="FOB3661" s="1"/>
      <c r="FOC3661" s="1"/>
      <c r="FOD3661" s="1"/>
      <c r="FOE3661" s="1"/>
      <c r="FOF3661" s="1"/>
      <c r="FOG3661" s="1"/>
      <c r="FOH3661" s="1"/>
      <c r="FOI3661" s="1"/>
      <c r="FOJ3661" s="1"/>
      <c r="FOK3661" s="1"/>
      <c r="FOL3661" s="1"/>
      <c r="FOM3661" s="1"/>
      <c r="FON3661" s="1"/>
      <c r="FOO3661" s="1"/>
      <c r="FOP3661" s="1"/>
      <c r="FOQ3661" s="1"/>
      <c r="FOR3661" s="1"/>
      <c r="FOS3661" s="1"/>
      <c r="FOT3661" s="1"/>
      <c r="FOU3661" s="1"/>
      <c r="FOV3661" s="1"/>
      <c r="FOW3661" s="1"/>
      <c r="FOX3661" s="1"/>
      <c r="FOY3661" s="1"/>
      <c r="FOZ3661" s="1"/>
      <c r="FPA3661" s="1"/>
      <c r="FPB3661" s="1"/>
      <c r="FPC3661" s="1"/>
      <c r="FPD3661" s="1"/>
      <c r="FPE3661" s="1"/>
      <c r="FPF3661" s="1"/>
      <c r="FPG3661" s="1"/>
      <c r="FPH3661" s="1"/>
      <c r="FPI3661" s="1"/>
      <c r="FPJ3661" s="1"/>
      <c r="FPK3661" s="1"/>
      <c r="FPL3661" s="1"/>
      <c r="FPM3661" s="1"/>
      <c r="FPN3661" s="1"/>
      <c r="FPO3661" s="1"/>
      <c r="FPP3661" s="1"/>
      <c r="FPQ3661" s="1"/>
      <c r="FPR3661" s="1"/>
      <c r="FPS3661" s="1"/>
      <c r="FPT3661" s="1"/>
      <c r="FPU3661" s="1"/>
      <c r="FPV3661" s="1"/>
      <c r="FPW3661" s="1"/>
      <c r="FPX3661" s="1"/>
      <c r="FPY3661" s="1"/>
      <c r="FPZ3661" s="1"/>
      <c r="FQA3661" s="1"/>
      <c r="FQB3661" s="1"/>
      <c r="FQC3661" s="1"/>
      <c r="FQD3661" s="1"/>
      <c r="FQE3661" s="1"/>
      <c r="FQF3661" s="1"/>
      <c r="FQG3661" s="1"/>
      <c r="FQH3661" s="1"/>
      <c r="FQI3661" s="1"/>
      <c r="FQJ3661" s="1"/>
      <c r="FQK3661" s="1"/>
      <c r="FQL3661" s="1"/>
      <c r="FQM3661" s="1"/>
      <c r="FQN3661" s="1"/>
      <c r="FQO3661" s="1"/>
      <c r="FQP3661" s="1"/>
      <c r="FQQ3661" s="1"/>
      <c r="FQR3661" s="1"/>
      <c r="FQS3661" s="1"/>
      <c r="FQT3661" s="1"/>
      <c r="FQU3661" s="1"/>
      <c r="FQV3661" s="1"/>
      <c r="FQW3661" s="1"/>
      <c r="FQX3661" s="1"/>
      <c r="FQY3661" s="1"/>
      <c r="FQZ3661" s="1"/>
      <c r="FRA3661" s="1"/>
      <c r="FRB3661" s="1"/>
      <c r="FRC3661" s="1"/>
      <c r="FRD3661" s="1"/>
      <c r="FRE3661" s="1"/>
      <c r="FRF3661" s="1"/>
      <c r="FRG3661" s="1"/>
      <c r="FRH3661" s="1"/>
      <c r="FRI3661" s="1"/>
      <c r="FRJ3661" s="1"/>
      <c r="FRK3661" s="1"/>
      <c r="FRL3661" s="1"/>
      <c r="FRM3661" s="1"/>
      <c r="FRN3661" s="1"/>
      <c r="FRO3661" s="1"/>
      <c r="FRP3661" s="1"/>
      <c r="FRQ3661" s="1"/>
      <c r="FRR3661" s="1"/>
      <c r="FRS3661" s="1"/>
      <c r="FRT3661" s="1"/>
      <c r="FRU3661" s="1"/>
      <c r="FRV3661" s="1"/>
      <c r="FRW3661" s="1"/>
      <c r="FRX3661" s="1"/>
      <c r="FRY3661" s="1"/>
      <c r="FRZ3661" s="1"/>
      <c r="FSA3661" s="1"/>
      <c r="FSB3661" s="1"/>
      <c r="FSC3661" s="1"/>
      <c r="FSD3661" s="1"/>
      <c r="FSE3661" s="1"/>
      <c r="FSF3661" s="1"/>
      <c r="FSG3661" s="1"/>
      <c r="FSH3661" s="1"/>
      <c r="FSI3661" s="1"/>
      <c r="FSJ3661" s="1"/>
      <c r="FSK3661" s="1"/>
      <c r="FSL3661" s="1"/>
      <c r="FSM3661" s="1"/>
      <c r="FSN3661" s="1"/>
      <c r="FSO3661" s="1"/>
      <c r="FSP3661" s="1"/>
      <c r="FSQ3661" s="1"/>
      <c r="FSR3661" s="1"/>
      <c r="FSS3661" s="1"/>
      <c r="FST3661" s="1"/>
      <c r="FSU3661" s="1"/>
      <c r="FSV3661" s="1"/>
      <c r="FSW3661" s="1"/>
      <c r="FSX3661" s="1"/>
      <c r="FSY3661" s="1"/>
      <c r="FSZ3661" s="1"/>
      <c r="FTA3661" s="1"/>
      <c r="FTB3661" s="1"/>
      <c r="FTC3661" s="1"/>
      <c r="FTD3661" s="1"/>
      <c r="FTE3661" s="1"/>
      <c r="FTF3661" s="1"/>
      <c r="FTG3661" s="1"/>
      <c r="FTH3661" s="1"/>
      <c r="FTI3661" s="1"/>
      <c r="FTJ3661" s="1"/>
      <c r="FTK3661" s="1"/>
      <c r="FTL3661" s="1"/>
      <c r="FTM3661" s="1"/>
      <c r="FTN3661" s="1"/>
      <c r="FTO3661" s="1"/>
      <c r="FTP3661" s="1"/>
      <c r="FTQ3661" s="1"/>
      <c r="FTR3661" s="1"/>
      <c r="FTS3661" s="1"/>
      <c r="FTT3661" s="1"/>
      <c r="FTU3661" s="1"/>
      <c r="FTV3661" s="1"/>
      <c r="FTW3661" s="1"/>
      <c r="FTX3661" s="1"/>
      <c r="FTY3661" s="1"/>
      <c r="FTZ3661" s="1"/>
      <c r="FUA3661" s="1"/>
      <c r="FUB3661" s="1"/>
      <c r="FUC3661" s="1"/>
      <c r="FUD3661" s="1"/>
      <c r="FUE3661" s="1"/>
      <c r="FUF3661" s="1"/>
      <c r="FUG3661" s="1"/>
      <c r="FUH3661" s="1"/>
      <c r="FUI3661" s="1"/>
      <c r="FUJ3661" s="1"/>
      <c r="FUK3661" s="1"/>
      <c r="FUL3661" s="1"/>
      <c r="FUM3661" s="1"/>
      <c r="FUN3661" s="1"/>
      <c r="FUO3661" s="1"/>
      <c r="FUP3661" s="1"/>
      <c r="FUQ3661" s="1"/>
      <c r="FUR3661" s="1"/>
      <c r="FUS3661" s="1"/>
      <c r="FUT3661" s="1"/>
      <c r="FUU3661" s="1"/>
      <c r="FUV3661" s="1"/>
      <c r="FUW3661" s="1"/>
      <c r="FUX3661" s="1"/>
      <c r="FUY3661" s="1"/>
      <c r="FUZ3661" s="1"/>
      <c r="FVA3661" s="1"/>
      <c r="FVB3661" s="1"/>
      <c r="FVC3661" s="1"/>
      <c r="FVD3661" s="1"/>
      <c r="FVE3661" s="1"/>
      <c r="FVF3661" s="1"/>
      <c r="FVG3661" s="1"/>
      <c r="FVH3661" s="1"/>
      <c r="FVI3661" s="1"/>
      <c r="FVJ3661" s="1"/>
      <c r="FVK3661" s="1"/>
      <c r="FVL3661" s="1"/>
      <c r="FVM3661" s="1"/>
      <c r="FVN3661" s="1"/>
      <c r="FVO3661" s="1"/>
      <c r="FVP3661" s="1"/>
      <c r="FVQ3661" s="1"/>
      <c r="FVR3661" s="1"/>
      <c r="FVS3661" s="1"/>
      <c r="FVT3661" s="1"/>
      <c r="FVU3661" s="1"/>
      <c r="FVV3661" s="1"/>
      <c r="FVW3661" s="1"/>
      <c r="FVX3661" s="1"/>
      <c r="FVY3661" s="1"/>
      <c r="FVZ3661" s="1"/>
      <c r="FWA3661" s="1"/>
      <c r="FWB3661" s="1"/>
      <c r="FWC3661" s="1"/>
      <c r="FWD3661" s="1"/>
      <c r="FWE3661" s="1"/>
      <c r="FWF3661" s="1"/>
      <c r="FWG3661" s="1"/>
      <c r="FWH3661" s="1"/>
      <c r="FWI3661" s="1"/>
      <c r="FWJ3661" s="1"/>
      <c r="FWK3661" s="1"/>
      <c r="FWL3661" s="1"/>
      <c r="FWM3661" s="1"/>
      <c r="FWN3661" s="1"/>
      <c r="FWO3661" s="1"/>
      <c r="FWP3661" s="1"/>
      <c r="FWQ3661" s="1"/>
      <c r="FWR3661" s="1"/>
      <c r="FWS3661" s="1"/>
      <c r="FWT3661" s="1"/>
      <c r="FWU3661" s="1"/>
      <c r="FWV3661" s="1"/>
      <c r="FWW3661" s="1"/>
      <c r="FWX3661" s="1"/>
      <c r="FWY3661" s="1"/>
      <c r="FWZ3661" s="1"/>
      <c r="FXA3661" s="1"/>
      <c r="FXB3661" s="1"/>
      <c r="FXC3661" s="1"/>
      <c r="FXD3661" s="1"/>
      <c r="FXE3661" s="1"/>
      <c r="FXF3661" s="1"/>
      <c r="FXG3661" s="1"/>
      <c r="FXH3661" s="1"/>
      <c r="FXI3661" s="1"/>
      <c r="FXJ3661" s="1"/>
      <c r="FXK3661" s="1"/>
      <c r="FXL3661" s="1"/>
      <c r="FXM3661" s="1"/>
      <c r="FXN3661" s="1"/>
      <c r="FXO3661" s="1"/>
      <c r="FXP3661" s="1"/>
      <c r="FXQ3661" s="1"/>
      <c r="FXR3661" s="1"/>
      <c r="FXS3661" s="1"/>
      <c r="FXT3661" s="1"/>
      <c r="FXU3661" s="1"/>
      <c r="FXV3661" s="1"/>
      <c r="FXW3661" s="1"/>
      <c r="FXX3661" s="1"/>
      <c r="FXY3661" s="1"/>
      <c r="FXZ3661" s="1"/>
      <c r="FYA3661" s="1"/>
      <c r="FYB3661" s="1"/>
      <c r="FYC3661" s="1"/>
      <c r="FYD3661" s="1"/>
      <c r="FYE3661" s="1"/>
      <c r="FYF3661" s="1"/>
      <c r="FYG3661" s="1"/>
      <c r="FYH3661" s="1"/>
      <c r="FYI3661" s="1"/>
      <c r="FYJ3661" s="1"/>
      <c r="FYK3661" s="1"/>
      <c r="FYL3661" s="1"/>
      <c r="FYM3661" s="1"/>
      <c r="FYN3661" s="1"/>
      <c r="FYO3661" s="1"/>
      <c r="FYP3661" s="1"/>
      <c r="FYQ3661" s="1"/>
      <c r="FYR3661" s="1"/>
      <c r="FYS3661" s="1"/>
      <c r="FYT3661" s="1"/>
      <c r="FYU3661" s="1"/>
      <c r="FYV3661" s="1"/>
      <c r="FYW3661" s="1"/>
      <c r="FYX3661" s="1"/>
      <c r="FYY3661" s="1"/>
      <c r="FYZ3661" s="1"/>
      <c r="FZA3661" s="1"/>
      <c r="FZB3661" s="1"/>
      <c r="FZC3661" s="1"/>
      <c r="FZD3661" s="1"/>
      <c r="FZE3661" s="1"/>
      <c r="FZF3661" s="1"/>
      <c r="FZG3661" s="1"/>
      <c r="FZH3661" s="1"/>
      <c r="FZI3661" s="1"/>
      <c r="FZJ3661" s="1"/>
      <c r="FZK3661" s="1"/>
      <c r="FZL3661" s="1"/>
      <c r="FZM3661" s="1"/>
      <c r="FZN3661" s="1"/>
      <c r="FZO3661" s="1"/>
      <c r="FZP3661" s="1"/>
      <c r="FZQ3661" s="1"/>
      <c r="FZR3661" s="1"/>
      <c r="FZS3661" s="1"/>
      <c r="FZT3661" s="1"/>
      <c r="FZU3661" s="1"/>
      <c r="FZV3661" s="1"/>
      <c r="FZW3661" s="1"/>
      <c r="FZX3661" s="1"/>
      <c r="FZY3661" s="1"/>
      <c r="FZZ3661" s="1"/>
      <c r="GAA3661" s="1"/>
      <c r="GAB3661" s="1"/>
      <c r="GAC3661" s="1"/>
      <c r="GAD3661" s="1"/>
      <c r="GAE3661" s="1"/>
      <c r="GAF3661" s="1"/>
      <c r="GAG3661" s="1"/>
      <c r="GAH3661" s="1"/>
      <c r="GAI3661" s="1"/>
      <c r="GAJ3661" s="1"/>
      <c r="GAK3661" s="1"/>
      <c r="GAL3661" s="1"/>
      <c r="GAM3661" s="1"/>
      <c r="GAN3661" s="1"/>
      <c r="GAO3661" s="1"/>
      <c r="GAP3661" s="1"/>
      <c r="GAQ3661" s="1"/>
      <c r="GAR3661" s="1"/>
      <c r="GAS3661" s="1"/>
      <c r="GAT3661" s="1"/>
      <c r="GAU3661" s="1"/>
      <c r="GAV3661" s="1"/>
      <c r="GAW3661" s="1"/>
      <c r="GAX3661" s="1"/>
      <c r="GAY3661" s="1"/>
      <c r="GAZ3661" s="1"/>
      <c r="GBA3661" s="1"/>
      <c r="GBB3661" s="1"/>
      <c r="GBC3661" s="1"/>
      <c r="GBD3661" s="1"/>
      <c r="GBE3661" s="1"/>
      <c r="GBF3661" s="1"/>
      <c r="GBG3661" s="1"/>
      <c r="GBH3661" s="1"/>
      <c r="GBI3661" s="1"/>
      <c r="GBJ3661" s="1"/>
      <c r="GBK3661" s="1"/>
      <c r="GBL3661" s="1"/>
      <c r="GBM3661" s="1"/>
      <c r="GBN3661" s="1"/>
      <c r="GBO3661" s="1"/>
      <c r="GBP3661" s="1"/>
      <c r="GBQ3661" s="1"/>
      <c r="GBR3661" s="1"/>
      <c r="GBS3661" s="1"/>
      <c r="GBT3661" s="1"/>
      <c r="GBU3661" s="1"/>
      <c r="GBV3661" s="1"/>
      <c r="GBW3661" s="1"/>
      <c r="GBX3661" s="1"/>
      <c r="GBY3661" s="1"/>
      <c r="GBZ3661" s="1"/>
      <c r="GCA3661" s="1"/>
      <c r="GCB3661" s="1"/>
      <c r="GCC3661" s="1"/>
      <c r="GCD3661" s="1"/>
      <c r="GCE3661" s="1"/>
      <c r="GCF3661" s="1"/>
      <c r="GCG3661" s="1"/>
      <c r="GCH3661" s="1"/>
      <c r="GCI3661" s="1"/>
      <c r="GCJ3661" s="1"/>
      <c r="GCK3661" s="1"/>
      <c r="GCL3661" s="1"/>
      <c r="GCM3661" s="1"/>
      <c r="GCN3661" s="1"/>
      <c r="GCO3661" s="1"/>
      <c r="GCP3661" s="1"/>
      <c r="GCQ3661" s="1"/>
      <c r="GCR3661" s="1"/>
      <c r="GCS3661" s="1"/>
      <c r="GCT3661" s="1"/>
      <c r="GCU3661" s="1"/>
      <c r="GCV3661" s="1"/>
      <c r="GCW3661" s="1"/>
      <c r="GCX3661" s="1"/>
      <c r="GCY3661" s="1"/>
      <c r="GCZ3661" s="1"/>
      <c r="GDA3661" s="1"/>
      <c r="GDB3661" s="1"/>
      <c r="GDC3661" s="1"/>
      <c r="GDD3661" s="1"/>
      <c r="GDE3661" s="1"/>
      <c r="GDF3661" s="1"/>
      <c r="GDG3661" s="1"/>
      <c r="GDH3661" s="1"/>
      <c r="GDI3661" s="1"/>
      <c r="GDJ3661" s="1"/>
      <c r="GDK3661" s="1"/>
      <c r="GDL3661" s="1"/>
      <c r="GDM3661" s="1"/>
      <c r="GDN3661" s="1"/>
      <c r="GDO3661" s="1"/>
      <c r="GDP3661" s="1"/>
      <c r="GDQ3661" s="1"/>
      <c r="GDR3661" s="1"/>
      <c r="GDS3661" s="1"/>
      <c r="GDT3661" s="1"/>
      <c r="GDU3661" s="1"/>
      <c r="GDV3661" s="1"/>
      <c r="GDW3661" s="1"/>
      <c r="GDX3661" s="1"/>
      <c r="GDY3661" s="1"/>
      <c r="GDZ3661" s="1"/>
      <c r="GEA3661" s="1"/>
      <c r="GEB3661" s="1"/>
      <c r="GEC3661" s="1"/>
      <c r="GED3661" s="1"/>
      <c r="GEE3661" s="1"/>
      <c r="GEF3661" s="1"/>
      <c r="GEG3661" s="1"/>
      <c r="GEH3661" s="1"/>
      <c r="GEI3661" s="1"/>
      <c r="GEJ3661" s="1"/>
      <c r="GEK3661" s="1"/>
      <c r="GEL3661" s="1"/>
      <c r="GEM3661" s="1"/>
      <c r="GEN3661" s="1"/>
      <c r="GEO3661" s="1"/>
      <c r="GEP3661" s="1"/>
      <c r="GEQ3661" s="1"/>
      <c r="GER3661" s="1"/>
      <c r="GES3661" s="1"/>
      <c r="GET3661" s="1"/>
      <c r="GEU3661" s="1"/>
      <c r="GEV3661" s="1"/>
      <c r="GEW3661" s="1"/>
      <c r="GEX3661" s="1"/>
      <c r="GEY3661" s="1"/>
      <c r="GEZ3661" s="1"/>
      <c r="GFA3661" s="1"/>
      <c r="GFB3661" s="1"/>
      <c r="GFC3661" s="1"/>
      <c r="GFD3661" s="1"/>
      <c r="GFE3661" s="1"/>
      <c r="GFF3661" s="1"/>
      <c r="GFG3661" s="1"/>
      <c r="GFH3661" s="1"/>
      <c r="GFI3661" s="1"/>
      <c r="GFJ3661" s="1"/>
      <c r="GFK3661" s="1"/>
      <c r="GFL3661" s="1"/>
      <c r="GFM3661" s="1"/>
      <c r="GFN3661" s="1"/>
      <c r="GFO3661" s="1"/>
      <c r="GFP3661" s="1"/>
      <c r="GFQ3661" s="1"/>
      <c r="GFR3661" s="1"/>
      <c r="GFS3661" s="1"/>
      <c r="GFT3661" s="1"/>
      <c r="GFU3661" s="1"/>
      <c r="GFV3661" s="1"/>
      <c r="GFW3661" s="1"/>
      <c r="GFX3661" s="1"/>
      <c r="GFY3661" s="1"/>
      <c r="GFZ3661" s="1"/>
      <c r="GGA3661" s="1"/>
      <c r="GGB3661" s="1"/>
      <c r="GGC3661" s="1"/>
      <c r="GGD3661" s="1"/>
      <c r="GGE3661" s="1"/>
      <c r="GGF3661" s="1"/>
      <c r="GGG3661" s="1"/>
      <c r="GGH3661" s="1"/>
      <c r="GGI3661" s="1"/>
      <c r="GGJ3661" s="1"/>
      <c r="GGK3661" s="1"/>
      <c r="GGL3661" s="1"/>
      <c r="GGM3661" s="1"/>
      <c r="GGN3661" s="1"/>
      <c r="GGO3661" s="1"/>
      <c r="GGP3661" s="1"/>
      <c r="GGQ3661" s="1"/>
      <c r="GGR3661" s="1"/>
      <c r="GGS3661" s="1"/>
      <c r="GGT3661" s="1"/>
      <c r="GGU3661" s="1"/>
      <c r="GGV3661" s="1"/>
      <c r="GGW3661" s="1"/>
      <c r="GGX3661" s="1"/>
      <c r="GGY3661" s="1"/>
      <c r="GGZ3661" s="1"/>
      <c r="GHA3661" s="1"/>
      <c r="GHB3661" s="1"/>
      <c r="GHC3661" s="1"/>
      <c r="GHD3661" s="1"/>
      <c r="GHE3661" s="1"/>
      <c r="GHF3661" s="1"/>
      <c r="GHG3661" s="1"/>
      <c r="GHH3661" s="1"/>
      <c r="GHI3661" s="1"/>
      <c r="GHJ3661" s="1"/>
      <c r="GHK3661" s="1"/>
      <c r="GHL3661" s="1"/>
      <c r="GHM3661" s="1"/>
      <c r="GHN3661" s="1"/>
      <c r="GHO3661" s="1"/>
      <c r="GHP3661" s="1"/>
      <c r="GHQ3661" s="1"/>
      <c r="GHR3661" s="1"/>
      <c r="GHS3661" s="1"/>
      <c r="GHT3661" s="1"/>
      <c r="GHU3661" s="1"/>
      <c r="GHV3661" s="1"/>
      <c r="GHW3661" s="1"/>
      <c r="GHX3661" s="1"/>
      <c r="GHY3661" s="1"/>
      <c r="GHZ3661" s="1"/>
      <c r="GIA3661" s="1"/>
      <c r="GIB3661" s="1"/>
      <c r="GIC3661" s="1"/>
      <c r="GID3661" s="1"/>
      <c r="GIE3661" s="1"/>
      <c r="GIF3661" s="1"/>
      <c r="GIG3661" s="1"/>
      <c r="GIH3661" s="1"/>
      <c r="GII3661" s="1"/>
      <c r="GIJ3661" s="1"/>
      <c r="GIK3661" s="1"/>
      <c r="GIL3661" s="1"/>
      <c r="GIM3661" s="1"/>
      <c r="GIN3661" s="1"/>
      <c r="GIO3661" s="1"/>
      <c r="GIP3661" s="1"/>
      <c r="GIQ3661" s="1"/>
      <c r="GIR3661" s="1"/>
      <c r="GIS3661" s="1"/>
      <c r="GIT3661" s="1"/>
      <c r="GIU3661" s="1"/>
      <c r="GIV3661" s="1"/>
      <c r="GIW3661" s="1"/>
      <c r="GIX3661" s="1"/>
      <c r="GIY3661" s="1"/>
      <c r="GIZ3661" s="1"/>
      <c r="GJA3661" s="1"/>
      <c r="GJB3661" s="1"/>
      <c r="GJC3661" s="1"/>
      <c r="GJD3661" s="1"/>
      <c r="GJE3661" s="1"/>
      <c r="GJF3661" s="1"/>
      <c r="GJG3661" s="1"/>
      <c r="GJH3661" s="1"/>
      <c r="GJI3661" s="1"/>
      <c r="GJJ3661" s="1"/>
      <c r="GJK3661" s="1"/>
      <c r="GJL3661" s="1"/>
      <c r="GJM3661" s="1"/>
      <c r="GJN3661" s="1"/>
      <c r="GJO3661" s="1"/>
      <c r="GJP3661" s="1"/>
      <c r="GJQ3661" s="1"/>
      <c r="GJR3661" s="1"/>
      <c r="GJS3661" s="1"/>
      <c r="GJT3661" s="1"/>
      <c r="GJU3661" s="1"/>
      <c r="GJV3661" s="1"/>
      <c r="GJW3661" s="1"/>
      <c r="GJX3661" s="1"/>
      <c r="GJY3661" s="1"/>
      <c r="GJZ3661" s="1"/>
      <c r="GKA3661" s="1"/>
      <c r="GKB3661" s="1"/>
      <c r="GKC3661" s="1"/>
      <c r="GKD3661" s="1"/>
      <c r="GKE3661" s="1"/>
      <c r="GKF3661" s="1"/>
      <c r="GKG3661" s="1"/>
      <c r="GKH3661" s="1"/>
      <c r="GKI3661" s="1"/>
      <c r="GKJ3661" s="1"/>
      <c r="GKK3661" s="1"/>
      <c r="GKL3661" s="1"/>
      <c r="GKM3661" s="1"/>
      <c r="GKN3661" s="1"/>
      <c r="GKO3661" s="1"/>
      <c r="GKP3661" s="1"/>
      <c r="GKQ3661" s="1"/>
      <c r="GKR3661" s="1"/>
      <c r="GKS3661" s="1"/>
      <c r="GKT3661" s="1"/>
      <c r="GKU3661" s="1"/>
      <c r="GKV3661" s="1"/>
      <c r="GKW3661" s="1"/>
      <c r="GKX3661" s="1"/>
      <c r="GKY3661" s="1"/>
      <c r="GKZ3661" s="1"/>
      <c r="GLA3661" s="1"/>
      <c r="GLB3661" s="1"/>
      <c r="GLC3661" s="1"/>
      <c r="GLD3661" s="1"/>
      <c r="GLE3661" s="1"/>
      <c r="GLF3661" s="1"/>
      <c r="GLG3661" s="1"/>
      <c r="GLH3661" s="1"/>
      <c r="GLI3661" s="1"/>
      <c r="GLJ3661" s="1"/>
      <c r="GLK3661" s="1"/>
      <c r="GLL3661" s="1"/>
      <c r="GLM3661" s="1"/>
      <c r="GLN3661" s="1"/>
      <c r="GLO3661" s="1"/>
      <c r="GLP3661" s="1"/>
      <c r="GLQ3661" s="1"/>
      <c r="GLR3661" s="1"/>
      <c r="GLS3661" s="1"/>
      <c r="GLT3661" s="1"/>
      <c r="GLU3661" s="1"/>
      <c r="GLV3661" s="1"/>
      <c r="GLW3661" s="1"/>
      <c r="GLX3661" s="1"/>
      <c r="GLY3661" s="1"/>
      <c r="GLZ3661" s="1"/>
      <c r="GMA3661" s="1"/>
      <c r="GMB3661" s="1"/>
      <c r="GMC3661" s="1"/>
      <c r="GMD3661" s="1"/>
      <c r="GME3661" s="1"/>
      <c r="GMF3661" s="1"/>
      <c r="GMG3661" s="1"/>
      <c r="GMH3661" s="1"/>
      <c r="GMI3661" s="1"/>
      <c r="GMJ3661" s="1"/>
      <c r="GMK3661" s="1"/>
      <c r="GML3661" s="1"/>
      <c r="GMM3661" s="1"/>
      <c r="GMN3661" s="1"/>
      <c r="GMO3661" s="1"/>
      <c r="GMP3661" s="1"/>
      <c r="GMQ3661" s="1"/>
      <c r="GMR3661" s="1"/>
      <c r="GMS3661" s="1"/>
      <c r="GMT3661" s="1"/>
      <c r="GMU3661" s="1"/>
      <c r="GMV3661" s="1"/>
      <c r="GMW3661" s="1"/>
      <c r="GMX3661" s="1"/>
      <c r="GMY3661" s="1"/>
      <c r="GMZ3661" s="1"/>
      <c r="GNA3661" s="1"/>
      <c r="GNB3661" s="1"/>
      <c r="GNC3661" s="1"/>
      <c r="GND3661" s="1"/>
      <c r="GNE3661" s="1"/>
      <c r="GNF3661" s="1"/>
      <c r="GNG3661" s="1"/>
      <c r="GNH3661" s="1"/>
      <c r="GNI3661" s="1"/>
      <c r="GNJ3661" s="1"/>
      <c r="GNK3661" s="1"/>
      <c r="GNL3661" s="1"/>
      <c r="GNM3661" s="1"/>
      <c r="GNN3661" s="1"/>
      <c r="GNO3661" s="1"/>
      <c r="GNP3661" s="1"/>
      <c r="GNQ3661" s="1"/>
      <c r="GNR3661" s="1"/>
      <c r="GNS3661" s="1"/>
      <c r="GNT3661" s="1"/>
      <c r="GNU3661" s="1"/>
      <c r="GNV3661" s="1"/>
      <c r="GNW3661" s="1"/>
      <c r="GNX3661" s="1"/>
      <c r="GNY3661" s="1"/>
      <c r="GNZ3661" s="1"/>
      <c r="GOA3661" s="1"/>
      <c r="GOB3661" s="1"/>
      <c r="GOC3661" s="1"/>
      <c r="GOD3661" s="1"/>
      <c r="GOE3661" s="1"/>
      <c r="GOF3661" s="1"/>
      <c r="GOG3661" s="1"/>
      <c r="GOH3661" s="1"/>
      <c r="GOI3661" s="1"/>
      <c r="GOJ3661" s="1"/>
      <c r="GOK3661" s="1"/>
      <c r="GOL3661" s="1"/>
      <c r="GOM3661" s="1"/>
      <c r="GON3661" s="1"/>
      <c r="GOO3661" s="1"/>
      <c r="GOP3661" s="1"/>
      <c r="GOQ3661" s="1"/>
      <c r="GOR3661" s="1"/>
      <c r="GOS3661" s="1"/>
      <c r="GOT3661" s="1"/>
      <c r="GOU3661" s="1"/>
      <c r="GOV3661" s="1"/>
      <c r="GOW3661" s="1"/>
      <c r="GOX3661" s="1"/>
      <c r="GOY3661" s="1"/>
      <c r="GOZ3661" s="1"/>
      <c r="GPA3661" s="1"/>
      <c r="GPB3661" s="1"/>
      <c r="GPC3661" s="1"/>
      <c r="GPD3661" s="1"/>
      <c r="GPE3661" s="1"/>
      <c r="GPF3661" s="1"/>
      <c r="GPG3661" s="1"/>
      <c r="GPH3661" s="1"/>
      <c r="GPI3661" s="1"/>
      <c r="GPJ3661" s="1"/>
      <c r="GPK3661" s="1"/>
      <c r="GPL3661" s="1"/>
      <c r="GPM3661" s="1"/>
      <c r="GPN3661" s="1"/>
      <c r="GPO3661" s="1"/>
      <c r="GPP3661" s="1"/>
      <c r="GPQ3661" s="1"/>
      <c r="GPR3661" s="1"/>
      <c r="GPS3661" s="1"/>
      <c r="GPT3661" s="1"/>
      <c r="GPU3661" s="1"/>
      <c r="GPV3661" s="1"/>
      <c r="GPW3661" s="1"/>
      <c r="GPX3661" s="1"/>
      <c r="GPY3661" s="1"/>
      <c r="GPZ3661" s="1"/>
      <c r="GQA3661" s="1"/>
      <c r="GQB3661" s="1"/>
      <c r="GQC3661" s="1"/>
      <c r="GQD3661" s="1"/>
      <c r="GQE3661" s="1"/>
      <c r="GQF3661" s="1"/>
      <c r="GQG3661" s="1"/>
      <c r="GQH3661" s="1"/>
      <c r="GQI3661" s="1"/>
      <c r="GQJ3661" s="1"/>
      <c r="GQK3661" s="1"/>
      <c r="GQL3661" s="1"/>
      <c r="GQM3661" s="1"/>
      <c r="GQN3661" s="1"/>
      <c r="GQO3661" s="1"/>
      <c r="GQP3661" s="1"/>
      <c r="GQQ3661" s="1"/>
      <c r="GQR3661" s="1"/>
      <c r="GQS3661" s="1"/>
      <c r="GQT3661" s="1"/>
      <c r="GQU3661" s="1"/>
      <c r="GQV3661" s="1"/>
      <c r="GQW3661" s="1"/>
      <c r="GQX3661" s="1"/>
      <c r="GQY3661" s="1"/>
      <c r="GQZ3661" s="1"/>
      <c r="GRA3661" s="1"/>
      <c r="GRB3661" s="1"/>
      <c r="GRC3661" s="1"/>
      <c r="GRD3661" s="1"/>
      <c r="GRE3661" s="1"/>
      <c r="GRF3661" s="1"/>
      <c r="GRG3661" s="1"/>
      <c r="GRH3661" s="1"/>
      <c r="GRI3661" s="1"/>
      <c r="GRJ3661" s="1"/>
      <c r="GRK3661" s="1"/>
      <c r="GRL3661" s="1"/>
      <c r="GRM3661" s="1"/>
      <c r="GRN3661" s="1"/>
      <c r="GRO3661" s="1"/>
      <c r="GRP3661" s="1"/>
      <c r="GRQ3661" s="1"/>
      <c r="GRR3661" s="1"/>
      <c r="GRS3661" s="1"/>
      <c r="GRT3661" s="1"/>
      <c r="GRU3661" s="1"/>
      <c r="GRV3661" s="1"/>
      <c r="GRW3661" s="1"/>
      <c r="GRX3661" s="1"/>
      <c r="GRY3661" s="1"/>
      <c r="GRZ3661" s="1"/>
      <c r="GSA3661" s="1"/>
      <c r="GSB3661" s="1"/>
      <c r="GSC3661" s="1"/>
      <c r="GSD3661" s="1"/>
      <c r="GSE3661" s="1"/>
      <c r="GSF3661" s="1"/>
      <c r="GSG3661" s="1"/>
      <c r="GSH3661" s="1"/>
      <c r="GSI3661" s="1"/>
      <c r="GSJ3661" s="1"/>
      <c r="GSK3661" s="1"/>
      <c r="GSL3661" s="1"/>
      <c r="GSM3661" s="1"/>
      <c r="GSN3661" s="1"/>
      <c r="GSO3661" s="1"/>
      <c r="GSP3661" s="1"/>
      <c r="GSQ3661" s="1"/>
      <c r="GSR3661" s="1"/>
      <c r="GSS3661" s="1"/>
      <c r="GST3661" s="1"/>
      <c r="GSU3661" s="1"/>
      <c r="GSV3661" s="1"/>
      <c r="GSW3661" s="1"/>
      <c r="GSX3661" s="1"/>
      <c r="GSY3661" s="1"/>
      <c r="GSZ3661" s="1"/>
      <c r="GTA3661" s="1"/>
      <c r="GTB3661" s="1"/>
      <c r="GTC3661" s="1"/>
      <c r="GTD3661" s="1"/>
      <c r="GTE3661" s="1"/>
      <c r="GTF3661" s="1"/>
      <c r="GTG3661" s="1"/>
      <c r="GTH3661" s="1"/>
      <c r="GTI3661" s="1"/>
      <c r="GTJ3661" s="1"/>
      <c r="GTK3661" s="1"/>
      <c r="GTL3661" s="1"/>
      <c r="GTM3661" s="1"/>
      <c r="GTN3661" s="1"/>
      <c r="GTO3661" s="1"/>
      <c r="GTP3661" s="1"/>
      <c r="GTQ3661" s="1"/>
      <c r="GTR3661" s="1"/>
      <c r="GTS3661" s="1"/>
      <c r="GTT3661" s="1"/>
      <c r="GTU3661" s="1"/>
      <c r="GTV3661" s="1"/>
      <c r="GTW3661" s="1"/>
      <c r="GTX3661" s="1"/>
      <c r="GTY3661" s="1"/>
      <c r="GTZ3661" s="1"/>
      <c r="GUA3661" s="1"/>
      <c r="GUB3661" s="1"/>
      <c r="GUC3661" s="1"/>
      <c r="GUD3661" s="1"/>
      <c r="GUE3661" s="1"/>
      <c r="GUF3661" s="1"/>
      <c r="GUG3661" s="1"/>
      <c r="GUH3661" s="1"/>
      <c r="GUI3661" s="1"/>
      <c r="GUJ3661" s="1"/>
      <c r="GUK3661" s="1"/>
      <c r="GUL3661" s="1"/>
      <c r="GUM3661" s="1"/>
      <c r="GUN3661" s="1"/>
      <c r="GUO3661" s="1"/>
      <c r="GUP3661" s="1"/>
      <c r="GUQ3661" s="1"/>
      <c r="GUR3661" s="1"/>
      <c r="GUS3661" s="1"/>
      <c r="GUT3661" s="1"/>
      <c r="GUU3661" s="1"/>
      <c r="GUV3661" s="1"/>
      <c r="GUW3661" s="1"/>
      <c r="GUX3661" s="1"/>
      <c r="GUY3661" s="1"/>
      <c r="GUZ3661" s="1"/>
      <c r="GVA3661" s="1"/>
      <c r="GVB3661" s="1"/>
      <c r="GVC3661" s="1"/>
      <c r="GVD3661" s="1"/>
      <c r="GVE3661" s="1"/>
      <c r="GVF3661" s="1"/>
      <c r="GVG3661" s="1"/>
      <c r="GVH3661" s="1"/>
      <c r="GVI3661" s="1"/>
      <c r="GVJ3661" s="1"/>
      <c r="GVK3661" s="1"/>
      <c r="GVL3661" s="1"/>
      <c r="GVM3661" s="1"/>
      <c r="GVN3661" s="1"/>
      <c r="GVO3661" s="1"/>
      <c r="GVP3661" s="1"/>
      <c r="GVQ3661" s="1"/>
      <c r="GVR3661" s="1"/>
      <c r="GVS3661" s="1"/>
      <c r="GVT3661" s="1"/>
      <c r="GVU3661" s="1"/>
      <c r="GVV3661" s="1"/>
      <c r="GVW3661" s="1"/>
      <c r="GVX3661" s="1"/>
      <c r="GVY3661" s="1"/>
      <c r="GVZ3661" s="1"/>
      <c r="GWA3661" s="1"/>
      <c r="GWB3661" s="1"/>
      <c r="GWC3661" s="1"/>
      <c r="GWD3661" s="1"/>
      <c r="GWE3661" s="1"/>
      <c r="GWF3661" s="1"/>
      <c r="GWG3661" s="1"/>
      <c r="GWH3661" s="1"/>
      <c r="GWI3661" s="1"/>
      <c r="GWJ3661" s="1"/>
      <c r="GWK3661" s="1"/>
      <c r="GWL3661" s="1"/>
      <c r="GWM3661" s="1"/>
      <c r="GWN3661" s="1"/>
      <c r="GWO3661" s="1"/>
      <c r="GWP3661" s="1"/>
      <c r="GWQ3661" s="1"/>
      <c r="GWR3661" s="1"/>
      <c r="GWS3661" s="1"/>
      <c r="GWT3661" s="1"/>
      <c r="GWU3661" s="1"/>
      <c r="GWV3661" s="1"/>
      <c r="GWW3661" s="1"/>
      <c r="GWX3661" s="1"/>
      <c r="GWY3661" s="1"/>
      <c r="GWZ3661" s="1"/>
      <c r="GXA3661" s="1"/>
      <c r="GXB3661" s="1"/>
      <c r="GXC3661" s="1"/>
      <c r="GXD3661" s="1"/>
      <c r="GXE3661" s="1"/>
      <c r="GXF3661" s="1"/>
      <c r="GXG3661" s="1"/>
      <c r="GXH3661" s="1"/>
      <c r="GXI3661" s="1"/>
      <c r="GXJ3661" s="1"/>
      <c r="GXK3661" s="1"/>
      <c r="GXL3661" s="1"/>
      <c r="GXM3661" s="1"/>
      <c r="GXN3661" s="1"/>
      <c r="GXO3661" s="1"/>
      <c r="GXP3661" s="1"/>
      <c r="GXQ3661" s="1"/>
      <c r="GXR3661" s="1"/>
      <c r="GXS3661" s="1"/>
      <c r="GXT3661" s="1"/>
      <c r="GXU3661" s="1"/>
      <c r="GXV3661" s="1"/>
      <c r="GXW3661" s="1"/>
      <c r="GXX3661" s="1"/>
      <c r="GXY3661" s="1"/>
      <c r="GXZ3661" s="1"/>
      <c r="GYA3661" s="1"/>
      <c r="GYB3661" s="1"/>
      <c r="GYC3661" s="1"/>
      <c r="GYD3661" s="1"/>
      <c r="GYE3661" s="1"/>
      <c r="GYF3661" s="1"/>
      <c r="GYG3661" s="1"/>
      <c r="GYH3661" s="1"/>
      <c r="GYI3661" s="1"/>
      <c r="GYJ3661" s="1"/>
      <c r="GYK3661" s="1"/>
      <c r="GYL3661" s="1"/>
      <c r="GYM3661" s="1"/>
      <c r="GYN3661" s="1"/>
      <c r="GYO3661" s="1"/>
      <c r="GYP3661" s="1"/>
      <c r="GYQ3661" s="1"/>
      <c r="GYR3661" s="1"/>
      <c r="GYS3661" s="1"/>
      <c r="GYT3661" s="1"/>
      <c r="GYU3661" s="1"/>
      <c r="GYV3661" s="1"/>
      <c r="GYW3661" s="1"/>
      <c r="GYX3661" s="1"/>
      <c r="GYY3661" s="1"/>
      <c r="GYZ3661" s="1"/>
      <c r="GZA3661" s="1"/>
      <c r="GZB3661" s="1"/>
      <c r="GZC3661" s="1"/>
      <c r="GZD3661" s="1"/>
      <c r="GZE3661" s="1"/>
      <c r="GZF3661" s="1"/>
      <c r="GZG3661" s="1"/>
      <c r="GZH3661" s="1"/>
      <c r="GZI3661" s="1"/>
      <c r="GZJ3661" s="1"/>
      <c r="GZK3661" s="1"/>
      <c r="GZL3661" s="1"/>
      <c r="GZM3661" s="1"/>
      <c r="GZN3661" s="1"/>
      <c r="GZO3661" s="1"/>
      <c r="GZP3661" s="1"/>
      <c r="GZQ3661" s="1"/>
      <c r="GZR3661" s="1"/>
      <c r="GZS3661" s="1"/>
      <c r="GZT3661" s="1"/>
      <c r="GZU3661" s="1"/>
      <c r="GZV3661" s="1"/>
      <c r="GZW3661" s="1"/>
      <c r="GZX3661" s="1"/>
      <c r="GZY3661" s="1"/>
      <c r="GZZ3661" s="1"/>
      <c r="HAA3661" s="1"/>
      <c r="HAB3661" s="1"/>
      <c r="HAC3661" s="1"/>
      <c r="HAD3661" s="1"/>
      <c r="HAE3661" s="1"/>
      <c r="HAF3661" s="1"/>
      <c r="HAG3661" s="1"/>
      <c r="HAH3661" s="1"/>
      <c r="HAI3661" s="1"/>
      <c r="HAJ3661" s="1"/>
      <c r="HAK3661" s="1"/>
      <c r="HAL3661" s="1"/>
      <c r="HAM3661" s="1"/>
      <c r="HAN3661" s="1"/>
      <c r="HAO3661" s="1"/>
      <c r="HAP3661" s="1"/>
      <c r="HAQ3661" s="1"/>
      <c r="HAR3661" s="1"/>
      <c r="HAS3661" s="1"/>
      <c r="HAT3661" s="1"/>
      <c r="HAU3661" s="1"/>
      <c r="HAV3661" s="1"/>
      <c r="HAW3661" s="1"/>
      <c r="HAX3661" s="1"/>
      <c r="HAY3661" s="1"/>
      <c r="HAZ3661" s="1"/>
      <c r="HBA3661" s="1"/>
      <c r="HBB3661" s="1"/>
      <c r="HBC3661" s="1"/>
      <c r="HBD3661" s="1"/>
      <c r="HBE3661" s="1"/>
      <c r="HBF3661" s="1"/>
      <c r="HBG3661" s="1"/>
      <c r="HBH3661" s="1"/>
      <c r="HBI3661" s="1"/>
      <c r="HBJ3661" s="1"/>
      <c r="HBK3661" s="1"/>
      <c r="HBL3661" s="1"/>
      <c r="HBM3661" s="1"/>
      <c r="HBN3661" s="1"/>
      <c r="HBO3661" s="1"/>
      <c r="HBP3661" s="1"/>
      <c r="HBQ3661" s="1"/>
      <c r="HBR3661" s="1"/>
      <c r="HBS3661" s="1"/>
      <c r="HBT3661" s="1"/>
      <c r="HBU3661" s="1"/>
      <c r="HBV3661" s="1"/>
      <c r="HBW3661" s="1"/>
      <c r="HBX3661" s="1"/>
      <c r="HBY3661" s="1"/>
      <c r="HBZ3661" s="1"/>
      <c r="HCA3661" s="1"/>
      <c r="HCB3661" s="1"/>
      <c r="HCC3661" s="1"/>
      <c r="HCD3661" s="1"/>
      <c r="HCE3661" s="1"/>
      <c r="HCF3661" s="1"/>
      <c r="HCG3661" s="1"/>
      <c r="HCH3661" s="1"/>
      <c r="HCI3661" s="1"/>
      <c r="HCJ3661" s="1"/>
      <c r="HCK3661" s="1"/>
      <c r="HCL3661" s="1"/>
      <c r="HCM3661" s="1"/>
      <c r="HCN3661" s="1"/>
      <c r="HCO3661" s="1"/>
      <c r="HCP3661" s="1"/>
      <c r="HCQ3661" s="1"/>
      <c r="HCR3661" s="1"/>
      <c r="HCS3661" s="1"/>
      <c r="HCT3661" s="1"/>
      <c r="HCU3661" s="1"/>
      <c r="HCV3661" s="1"/>
      <c r="HCW3661" s="1"/>
      <c r="HCX3661" s="1"/>
      <c r="HCY3661" s="1"/>
      <c r="HCZ3661" s="1"/>
      <c r="HDA3661" s="1"/>
      <c r="HDB3661" s="1"/>
      <c r="HDC3661" s="1"/>
      <c r="HDD3661" s="1"/>
      <c r="HDE3661" s="1"/>
      <c r="HDF3661" s="1"/>
      <c r="HDG3661" s="1"/>
      <c r="HDH3661" s="1"/>
      <c r="HDI3661" s="1"/>
      <c r="HDJ3661" s="1"/>
      <c r="HDK3661" s="1"/>
      <c r="HDL3661" s="1"/>
      <c r="HDM3661" s="1"/>
      <c r="HDN3661" s="1"/>
      <c r="HDO3661" s="1"/>
      <c r="HDP3661" s="1"/>
      <c r="HDQ3661" s="1"/>
      <c r="HDR3661" s="1"/>
      <c r="HDS3661" s="1"/>
      <c r="HDT3661" s="1"/>
      <c r="HDU3661" s="1"/>
      <c r="HDV3661" s="1"/>
      <c r="HDW3661" s="1"/>
      <c r="HDX3661" s="1"/>
      <c r="HDY3661" s="1"/>
      <c r="HDZ3661" s="1"/>
      <c r="HEA3661" s="1"/>
      <c r="HEB3661" s="1"/>
      <c r="HEC3661" s="1"/>
      <c r="HED3661" s="1"/>
      <c r="HEE3661" s="1"/>
      <c r="HEF3661" s="1"/>
      <c r="HEG3661" s="1"/>
      <c r="HEH3661" s="1"/>
      <c r="HEI3661" s="1"/>
      <c r="HEJ3661" s="1"/>
      <c r="HEK3661" s="1"/>
      <c r="HEL3661" s="1"/>
      <c r="HEM3661" s="1"/>
      <c r="HEN3661" s="1"/>
      <c r="HEO3661" s="1"/>
      <c r="HEP3661" s="1"/>
      <c r="HEQ3661" s="1"/>
      <c r="HER3661" s="1"/>
      <c r="HES3661" s="1"/>
      <c r="HET3661" s="1"/>
      <c r="HEU3661" s="1"/>
      <c r="HEV3661" s="1"/>
      <c r="HEW3661" s="1"/>
      <c r="HEX3661" s="1"/>
      <c r="HEY3661" s="1"/>
      <c r="HEZ3661" s="1"/>
      <c r="HFA3661" s="1"/>
      <c r="HFB3661" s="1"/>
      <c r="HFC3661" s="1"/>
      <c r="HFD3661" s="1"/>
      <c r="HFE3661" s="1"/>
      <c r="HFF3661" s="1"/>
      <c r="HFG3661" s="1"/>
      <c r="HFH3661" s="1"/>
      <c r="HFI3661" s="1"/>
      <c r="HFJ3661" s="1"/>
      <c r="HFK3661" s="1"/>
      <c r="HFL3661" s="1"/>
      <c r="HFM3661" s="1"/>
      <c r="HFN3661" s="1"/>
      <c r="HFO3661" s="1"/>
      <c r="HFP3661" s="1"/>
      <c r="HFQ3661" s="1"/>
      <c r="HFR3661" s="1"/>
      <c r="HFS3661" s="1"/>
      <c r="HFT3661" s="1"/>
      <c r="HFU3661" s="1"/>
      <c r="HFV3661" s="1"/>
      <c r="HFW3661" s="1"/>
      <c r="HFX3661" s="1"/>
      <c r="HFY3661" s="1"/>
      <c r="HFZ3661" s="1"/>
      <c r="HGA3661" s="1"/>
      <c r="HGB3661" s="1"/>
      <c r="HGC3661" s="1"/>
      <c r="HGD3661" s="1"/>
      <c r="HGE3661" s="1"/>
      <c r="HGF3661" s="1"/>
      <c r="HGG3661" s="1"/>
      <c r="HGH3661" s="1"/>
      <c r="HGI3661" s="1"/>
      <c r="HGJ3661" s="1"/>
      <c r="HGK3661" s="1"/>
      <c r="HGL3661" s="1"/>
      <c r="HGM3661" s="1"/>
      <c r="HGN3661" s="1"/>
      <c r="HGO3661" s="1"/>
      <c r="HGP3661" s="1"/>
      <c r="HGQ3661" s="1"/>
      <c r="HGR3661" s="1"/>
      <c r="HGS3661" s="1"/>
      <c r="HGT3661" s="1"/>
      <c r="HGU3661" s="1"/>
      <c r="HGV3661" s="1"/>
      <c r="HGW3661" s="1"/>
      <c r="HGX3661" s="1"/>
      <c r="HGY3661" s="1"/>
      <c r="HGZ3661" s="1"/>
      <c r="HHA3661" s="1"/>
      <c r="HHB3661" s="1"/>
      <c r="HHC3661" s="1"/>
      <c r="HHD3661" s="1"/>
      <c r="HHE3661" s="1"/>
      <c r="HHF3661" s="1"/>
      <c r="HHG3661" s="1"/>
      <c r="HHH3661" s="1"/>
      <c r="HHI3661" s="1"/>
      <c r="HHJ3661" s="1"/>
      <c r="HHK3661" s="1"/>
      <c r="HHL3661" s="1"/>
      <c r="HHM3661" s="1"/>
      <c r="HHN3661" s="1"/>
      <c r="HHO3661" s="1"/>
      <c r="HHP3661" s="1"/>
      <c r="HHQ3661" s="1"/>
      <c r="HHR3661" s="1"/>
      <c r="HHS3661" s="1"/>
      <c r="HHT3661" s="1"/>
      <c r="HHU3661" s="1"/>
      <c r="HHV3661" s="1"/>
      <c r="HHW3661" s="1"/>
      <c r="HHX3661" s="1"/>
      <c r="HHY3661" s="1"/>
      <c r="HHZ3661" s="1"/>
      <c r="HIA3661" s="1"/>
      <c r="HIB3661" s="1"/>
      <c r="HIC3661" s="1"/>
      <c r="HID3661" s="1"/>
      <c r="HIE3661" s="1"/>
      <c r="HIF3661" s="1"/>
      <c r="HIG3661" s="1"/>
      <c r="HIH3661" s="1"/>
      <c r="HII3661" s="1"/>
      <c r="HIJ3661" s="1"/>
      <c r="HIK3661" s="1"/>
      <c r="HIL3661" s="1"/>
      <c r="HIM3661" s="1"/>
      <c r="HIN3661" s="1"/>
      <c r="HIO3661" s="1"/>
      <c r="HIP3661" s="1"/>
      <c r="HIQ3661" s="1"/>
      <c r="HIR3661" s="1"/>
      <c r="HIS3661" s="1"/>
      <c r="HIT3661" s="1"/>
      <c r="HIU3661" s="1"/>
      <c r="HIV3661" s="1"/>
      <c r="HIW3661" s="1"/>
      <c r="HIX3661" s="1"/>
      <c r="HIY3661" s="1"/>
      <c r="HIZ3661" s="1"/>
      <c r="HJA3661" s="1"/>
      <c r="HJB3661" s="1"/>
      <c r="HJC3661" s="1"/>
      <c r="HJD3661" s="1"/>
      <c r="HJE3661" s="1"/>
      <c r="HJF3661" s="1"/>
      <c r="HJG3661" s="1"/>
      <c r="HJH3661" s="1"/>
      <c r="HJI3661" s="1"/>
      <c r="HJJ3661" s="1"/>
      <c r="HJK3661" s="1"/>
      <c r="HJL3661" s="1"/>
      <c r="HJM3661" s="1"/>
      <c r="HJN3661" s="1"/>
      <c r="HJO3661" s="1"/>
      <c r="HJP3661" s="1"/>
      <c r="HJQ3661" s="1"/>
      <c r="HJR3661" s="1"/>
      <c r="HJS3661" s="1"/>
      <c r="HJT3661" s="1"/>
      <c r="HJU3661" s="1"/>
      <c r="HJV3661" s="1"/>
      <c r="HJW3661" s="1"/>
      <c r="HJX3661" s="1"/>
      <c r="HJY3661" s="1"/>
      <c r="HJZ3661" s="1"/>
      <c r="HKA3661" s="1"/>
      <c r="HKB3661" s="1"/>
      <c r="HKC3661" s="1"/>
      <c r="HKD3661" s="1"/>
      <c r="HKE3661" s="1"/>
      <c r="HKF3661" s="1"/>
      <c r="HKG3661" s="1"/>
      <c r="HKH3661" s="1"/>
      <c r="HKI3661" s="1"/>
      <c r="HKJ3661" s="1"/>
      <c r="HKK3661" s="1"/>
      <c r="HKL3661" s="1"/>
      <c r="HKM3661" s="1"/>
      <c r="HKN3661" s="1"/>
      <c r="HKO3661" s="1"/>
      <c r="HKP3661" s="1"/>
      <c r="HKQ3661" s="1"/>
      <c r="HKR3661" s="1"/>
      <c r="HKS3661" s="1"/>
      <c r="HKT3661" s="1"/>
      <c r="HKU3661" s="1"/>
      <c r="HKV3661" s="1"/>
      <c r="HKW3661" s="1"/>
      <c r="HKX3661" s="1"/>
      <c r="HKY3661" s="1"/>
      <c r="HKZ3661" s="1"/>
      <c r="HLA3661" s="1"/>
      <c r="HLB3661" s="1"/>
      <c r="HLC3661" s="1"/>
      <c r="HLD3661" s="1"/>
      <c r="HLE3661" s="1"/>
      <c r="HLF3661" s="1"/>
      <c r="HLG3661" s="1"/>
      <c r="HLH3661" s="1"/>
      <c r="HLI3661" s="1"/>
      <c r="HLJ3661" s="1"/>
      <c r="HLK3661" s="1"/>
      <c r="HLL3661" s="1"/>
      <c r="HLM3661" s="1"/>
      <c r="HLN3661" s="1"/>
      <c r="HLO3661" s="1"/>
      <c r="HLP3661" s="1"/>
      <c r="HLQ3661" s="1"/>
      <c r="HLR3661" s="1"/>
      <c r="HLS3661" s="1"/>
      <c r="HLT3661" s="1"/>
      <c r="HLU3661" s="1"/>
      <c r="HLV3661" s="1"/>
      <c r="HLW3661" s="1"/>
      <c r="HLX3661" s="1"/>
      <c r="HLY3661" s="1"/>
      <c r="HLZ3661" s="1"/>
      <c r="HMA3661" s="1"/>
      <c r="HMB3661" s="1"/>
      <c r="HMC3661" s="1"/>
      <c r="HMD3661" s="1"/>
      <c r="HME3661" s="1"/>
      <c r="HMF3661" s="1"/>
      <c r="HMG3661" s="1"/>
      <c r="HMH3661" s="1"/>
      <c r="HMI3661" s="1"/>
      <c r="HMJ3661" s="1"/>
      <c r="HMK3661" s="1"/>
      <c r="HML3661" s="1"/>
      <c r="HMM3661" s="1"/>
      <c r="HMN3661" s="1"/>
      <c r="HMO3661" s="1"/>
      <c r="HMP3661" s="1"/>
      <c r="HMQ3661" s="1"/>
      <c r="HMR3661" s="1"/>
      <c r="HMS3661" s="1"/>
      <c r="HMT3661" s="1"/>
      <c r="HMU3661" s="1"/>
      <c r="HMV3661" s="1"/>
      <c r="HMW3661" s="1"/>
      <c r="HMX3661" s="1"/>
      <c r="HMY3661" s="1"/>
      <c r="HMZ3661" s="1"/>
      <c r="HNA3661" s="1"/>
      <c r="HNB3661" s="1"/>
      <c r="HNC3661" s="1"/>
      <c r="HND3661" s="1"/>
      <c r="HNE3661" s="1"/>
      <c r="HNF3661" s="1"/>
      <c r="HNG3661" s="1"/>
      <c r="HNH3661" s="1"/>
      <c r="HNI3661" s="1"/>
      <c r="HNJ3661" s="1"/>
      <c r="HNK3661" s="1"/>
      <c r="HNL3661" s="1"/>
      <c r="HNM3661" s="1"/>
      <c r="HNN3661" s="1"/>
      <c r="HNO3661" s="1"/>
      <c r="HNP3661" s="1"/>
      <c r="HNQ3661" s="1"/>
      <c r="HNR3661" s="1"/>
      <c r="HNS3661" s="1"/>
      <c r="HNT3661" s="1"/>
      <c r="HNU3661" s="1"/>
      <c r="HNV3661" s="1"/>
      <c r="HNW3661" s="1"/>
      <c r="HNX3661" s="1"/>
      <c r="HNY3661" s="1"/>
      <c r="HNZ3661" s="1"/>
      <c r="HOA3661" s="1"/>
      <c r="HOB3661" s="1"/>
      <c r="HOC3661" s="1"/>
      <c r="HOD3661" s="1"/>
      <c r="HOE3661" s="1"/>
      <c r="HOF3661" s="1"/>
      <c r="HOG3661" s="1"/>
      <c r="HOH3661" s="1"/>
      <c r="HOI3661" s="1"/>
      <c r="HOJ3661" s="1"/>
      <c r="HOK3661" s="1"/>
      <c r="HOL3661" s="1"/>
      <c r="HOM3661" s="1"/>
      <c r="HON3661" s="1"/>
      <c r="HOO3661" s="1"/>
      <c r="HOP3661" s="1"/>
      <c r="HOQ3661" s="1"/>
      <c r="HOR3661" s="1"/>
      <c r="HOS3661" s="1"/>
      <c r="HOT3661" s="1"/>
      <c r="HOU3661" s="1"/>
      <c r="HOV3661" s="1"/>
      <c r="HOW3661" s="1"/>
      <c r="HOX3661" s="1"/>
      <c r="HOY3661" s="1"/>
      <c r="HOZ3661" s="1"/>
      <c r="HPA3661" s="1"/>
      <c r="HPB3661" s="1"/>
      <c r="HPC3661" s="1"/>
      <c r="HPD3661" s="1"/>
      <c r="HPE3661" s="1"/>
      <c r="HPF3661" s="1"/>
      <c r="HPG3661" s="1"/>
      <c r="HPH3661" s="1"/>
      <c r="HPI3661" s="1"/>
      <c r="HPJ3661" s="1"/>
      <c r="HPK3661" s="1"/>
      <c r="HPL3661" s="1"/>
      <c r="HPM3661" s="1"/>
      <c r="HPN3661" s="1"/>
      <c r="HPO3661" s="1"/>
      <c r="HPP3661" s="1"/>
      <c r="HPQ3661" s="1"/>
      <c r="HPR3661" s="1"/>
      <c r="HPS3661" s="1"/>
      <c r="HPT3661" s="1"/>
      <c r="HPU3661" s="1"/>
      <c r="HPV3661" s="1"/>
      <c r="HPW3661" s="1"/>
      <c r="HPX3661" s="1"/>
      <c r="HPY3661" s="1"/>
      <c r="HPZ3661" s="1"/>
      <c r="HQA3661" s="1"/>
      <c r="HQB3661" s="1"/>
      <c r="HQC3661" s="1"/>
      <c r="HQD3661" s="1"/>
      <c r="HQE3661" s="1"/>
      <c r="HQF3661" s="1"/>
      <c r="HQG3661" s="1"/>
      <c r="HQH3661" s="1"/>
      <c r="HQI3661" s="1"/>
      <c r="HQJ3661" s="1"/>
      <c r="HQK3661" s="1"/>
      <c r="HQL3661" s="1"/>
      <c r="HQM3661" s="1"/>
      <c r="HQN3661" s="1"/>
      <c r="HQO3661" s="1"/>
      <c r="HQP3661" s="1"/>
      <c r="HQQ3661" s="1"/>
      <c r="HQR3661" s="1"/>
      <c r="HQS3661" s="1"/>
      <c r="HQT3661" s="1"/>
      <c r="HQU3661" s="1"/>
      <c r="HQV3661" s="1"/>
      <c r="HQW3661" s="1"/>
      <c r="HQX3661" s="1"/>
      <c r="HQY3661" s="1"/>
      <c r="HQZ3661" s="1"/>
      <c r="HRA3661" s="1"/>
      <c r="HRB3661" s="1"/>
      <c r="HRC3661" s="1"/>
      <c r="HRD3661" s="1"/>
      <c r="HRE3661" s="1"/>
      <c r="HRF3661" s="1"/>
      <c r="HRG3661" s="1"/>
      <c r="HRH3661" s="1"/>
      <c r="HRI3661" s="1"/>
      <c r="HRJ3661" s="1"/>
      <c r="HRK3661" s="1"/>
      <c r="HRL3661" s="1"/>
      <c r="HRM3661" s="1"/>
      <c r="HRN3661" s="1"/>
      <c r="HRO3661" s="1"/>
      <c r="HRP3661" s="1"/>
      <c r="HRQ3661" s="1"/>
      <c r="HRR3661" s="1"/>
      <c r="HRS3661" s="1"/>
      <c r="HRT3661" s="1"/>
      <c r="HRU3661" s="1"/>
      <c r="HRV3661" s="1"/>
      <c r="HRW3661" s="1"/>
      <c r="HRX3661" s="1"/>
      <c r="HRY3661" s="1"/>
      <c r="HRZ3661" s="1"/>
      <c r="HSA3661" s="1"/>
      <c r="HSB3661" s="1"/>
      <c r="HSC3661" s="1"/>
      <c r="HSD3661" s="1"/>
      <c r="HSE3661" s="1"/>
      <c r="HSF3661" s="1"/>
      <c r="HSG3661" s="1"/>
      <c r="HSH3661" s="1"/>
      <c r="HSI3661" s="1"/>
      <c r="HSJ3661" s="1"/>
      <c r="HSK3661" s="1"/>
      <c r="HSL3661" s="1"/>
      <c r="HSM3661" s="1"/>
      <c r="HSN3661" s="1"/>
      <c r="HSO3661" s="1"/>
      <c r="HSP3661" s="1"/>
      <c r="HSQ3661" s="1"/>
      <c r="HSR3661" s="1"/>
      <c r="HSS3661" s="1"/>
      <c r="HST3661" s="1"/>
      <c r="HSU3661" s="1"/>
      <c r="HSV3661" s="1"/>
      <c r="HSW3661" s="1"/>
      <c r="HSX3661" s="1"/>
      <c r="HSY3661" s="1"/>
      <c r="HSZ3661" s="1"/>
      <c r="HTA3661" s="1"/>
      <c r="HTB3661" s="1"/>
      <c r="HTC3661" s="1"/>
      <c r="HTD3661" s="1"/>
      <c r="HTE3661" s="1"/>
      <c r="HTF3661" s="1"/>
      <c r="HTG3661" s="1"/>
      <c r="HTH3661" s="1"/>
      <c r="HTI3661" s="1"/>
      <c r="HTJ3661" s="1"/>
      <c r="HTK3661" s="1"/>
      <c r="HTL3661" s="1"/>
      <c r="HTM3661" s="1"/>
      <c r="HTN3661" s="1"/>
      <c r="HTO3661" s="1"/>
      <c r="HTP3661" s="1"/>
      <c r="HTQ3661" s="1"/>
      <c r="HTR3661" s="1"/>
      <c r="HTS3661" s="1"/>
      <c r="HTT3661" s="1"/>
      <c r="HTU3661" s="1"/>
      <c r="HTV3661" s="1"/>
      <c r="HTW3661" s="1"/>
      <c r="HTX3661" s="1"/>
      <c r="HTY3661" s="1"/>
      <c r="HTZ3661" s="1"/>
      <c r="HUA3661" s="1"/>
      <c r="HUB3661" s="1"/>
      <c r="HUC3661" s="1"/>
      <c r="HUD3661" s="1"/>
      <c r="HUE3661" s="1"/>
      <c r="HUF3661" s="1"/>
      <c r="HUG3661" s="1"/>
      <c r="HUH3661" s="1"/>
      <c r="HUI3661" s="1"/>
      <c r="HUJ3661" s="1"/>
      <c r="HUK3661" s="1"/>
      <c r="HUL3661" s="1"/>
      <c r="HUM3661" s="1"/>
      <c r="HUN3661" s="1"/>
      <c r="HUO3661" s="1"/>
      <c r="HUP3661" s="1"/>
      <c r="HUQ3661" s="1"/>
      <c r="HUR3661" s="1"/>
      <c r="HUS3661" s="1"/>
      <c r="HUT3661" s="1"/>
      <c r="HUU3661" s="1"/>
      <c r="HUV3661" s="1"/>
      <c r="HUW3661" s="1"/>
      <c r="HUX3661" s="1"/>
      <c r="HUY3661" s="1"/>
      <c r="HUZ3661" s="1"/>
      <c r="HVA3661" s="1"/>
      <c r="HVB3661" s="1"/>
      <c r="HVC3661" s="1"/>
      <c r="HVD3661" s="1"/>
      <c r="HVE3661" s="1"/>
      <c r="HVF3661" s="1"/>
      <c r="HVG3661" s="1"/>
      <c r="HVH3661" s="1"/>
      <c r="HVI3661" s="1"/>
      <c r="HVJ3661" s="1"/>
      <c r="HVK3661" s="1"/>
      <c r="HVL3661" s="1"/>
      <c r="HVM3661" s="1"/>
      <c r="HVN3661" s="1"/>
      <c r="HVO3661" s="1"/>
      <c r="HVP3661" s="1"/>
      <c r="HVQ3661" s="1"/>
      <c r="HVR3661" s="1"/>
      <c r="HVS3661" s="1"/>
      <c r="HVT3661" s="1"/>
      <c r="HVU3661" s="1"/>
      <c r="HVV3661" s="1"/>
      <c r="HVW3661" s="1"/>
      <c r="HVX3661" s="1"/>
      <c r="HVY3661" s="1"/>
      <c r="HVZ3661" s="1"/>
      <c r="HWA3661" s="1"/>
      <c r="HWB3661" s="1"/>
      <c r="HWC3661" s="1"/>
      <c r="HWD3661" s="1"/>
      <c r="HWE3661" s="1"/>
      <c r="HWF3661" s="1"/>
      <c r="HWG3661" s="1"/>
      <c r="HWH3661" s="1"/>
      <c r="HWI3661" s="1"/>
      <c r="HWJ3661" s="1"/>
      <c r="HWK3661" s="1"/>
      <c r="HWL3661" s="1"/>
      <c r="HWM3661" s="1"/>
      <c r="HWN3661" s="1"/>
      <c r="HWO3661" s="1"/>
      <c r="HWP3661" s="1"/>
      <c r="HWQ3661" s="1"/>
      <c r="HWR3661" s="1"/>
      <c r="HWS3661" s="1"/>
      <c r="HWT3661" s="1"/>
      <c r="HWU3661" s="1"/>
      <c r="HWV3661" s="1"/>
      <c r="HWW3661" s="1"/>
      <c r="HWX3661" s="1"/>
      <c r="HWY3661" s="1"/>
      <c r="HWZ3661" s="1"/>
      <c r="HXA3661" s="1"/>
      <c r="HXB3661" s="1"/>
      <c r="HXC3661" s="1"/>
      <c r="HXD3661" s="1"/>
      <c r="HXE3661" s="1"/>
      <c r="HXF3661" s="1"/>
      <c r="HXG3661" s="1"/>
      <c r="HXH3661" s="1"/>
      <c r="HXI3661" s="1"/>
      <c r="HXJ3661" s="1"/>
      <c r="HXK3661" s="1"/>
      <c r="HXL3661" s="1"/>
      <c r="HXM3661" s="1"/>
      <c r="HXN3661" s="1"/>
      <c r="HXO3661" s="1"/>
      <c r="HXP3661" s="1"/>
      <c r="HXQ3661" s="1"/>
      <c r="HXR3661" s="1"/>
      <c r="HXS3661" s="1"/>
      <c r="HXT3661" s="1"/>
      <c r="HXU3661" s="1"/>
      <c r="HXV3661" s="1"/>
      <c r="HXW3661" s="1"/>
      <c r="HXX3661" s="1"/>
      <c r="HXY3661" s="1"/>
      <c r="HXZ3661" s="1"/>
      <c r="HYA3661" s="1"/>
      <c r="HYB3661" s="1"/>
      <c r="HYC3661" s="1"/>
      <c r="HYD3661" s="1"/>
      <c r="HYE3661" s="1"/>
      <c r="HYF3661" s="1"/>
      <c r="HYG3661" s="1"/>
      <c r="HYH3661" s="1"/>
      <c r="HYI3661" s="1"/>
      <c r="HYJ3661" s="1"/>
      <c r="HYK3661" s="1"/>
      <c r="HYL3661" s="1"/>
      <c r="HYM3661" s="1"/>
      <c r="HYN3661" s="1"/>
      <c r="HYO3661" s="1"/>
      <c r="HYP3661" s="1"/>
      <c r="HYQ3661" s="1"/>
      <c r="HYR3661" s="1"/>
      <c r="HYS3661" s="1"/>
      <c r="HYT3661" s="1"/>
      <c r="HYU3661" s="1"/>
      <c r="HYV3661" s="1"/>
      <c r="HYW3661" s="1"/>
      <c r="HYX3661" s="1"/>
      <c r="HYY3661" s="1"/>
      <c r="HYZ3661" s="1"/>
      <c r="HZA3661" s="1"/>
      <c r="HZB3661" s="1"/>
      <c r="HZC3661" s="1"/>
      <c r="HZD3661" s="1"/>
      <c r="HZE3661" s="1"/>
      <c r="HZF3661" s="1"/>
      <c r="HZG3661" s="1"/>
      <c r="HZH3661" s="1"/>
      <c r="HZI3661" s="1"/>
      <c r="HZJ3661" s="1"/>
      <c r="HZK3661" s="1"/>
      <c r="HZL3661" s="1"/>
      <c r="HZM3661" s="1"/>
      <c r="HZN3661" s="1"/>
      <c r="HZO3661" s="1"/>
      <c r="HZP3661" s="1"/>
      <c r="HZQ3661" s="1"/>
      <c r="HZR3661" s="1"/>
      <c r="HZS3661" s="1"/>
      <c r="HZT3661" s="1"/>
      <c r="HZU3661" s="1"/>
      <c r="HZV3661" s="1"/>
      <c r="HZW3661" s="1"/>
      <c r="HZX3661" s="1"/>
      <c r="HZY3661" s="1"/>
      <c r="HZZ3661" s="1"/>
      <c r="IAA3661" s="1"/>
      <c r="IAB3661" s="1"/>
      <c r="IAC3661" s="1"/>
      <c r="IAD3661" s="1"/>
      <c r="IAE3661" s="1"/>
      <c r="IAF3661" s="1"/>
      <c r="IAG3661" s="1"/>
      <c r="IAH3661" s="1"/>
      <c r="IAI3661" s="1"/>
      <c r="IAJ3661" s="1"/>
      <c r="IAK3661" s="1"/>
      <c r="IAL3661" s="1"/>
      <c r="IAM3661" s="1"/>
      <c r="IAN3661" s="1"/>
      <c r="IAO3661" s="1"/>
      <c r="IAP3661" s="1"/>
      <c r="IAQ3661" s="1"/>
      <c r="IAR3661" s="1"/>
      <c r="IAS3661" s="1"/>
      <c r="IAT3661" s="1"/>
      <c r="IAU3661" s="1"/>
      <c r="IAV3661" s="1"/>
      <c r="IAW3661" s="1"/>
      <c r="IAX3661" s="1"/>
      <c r="IAY3661" s="1"/>
      <c r="IAZ3661" s="1"/>
      <c r="IBA3661" s="1"/>
      <c r="IBB3661" s="1"/>
      <c r="IBC3661" s="1"/>
      <c r="IBD3661" s="1"/>
      <c r="IBE3661" s="1"/>
      <c r="IBF3661" s="1"/>
      <c r="IBG3661" s="1"/>
      <c r="IBH3661" s="1"/>
      <c r="IBI3661" s="1"/>
      <c r="IBJ3661" s="1"/>
      <c r="IBK3661" s="1"/>
      <c r="IBL3661" s="1"/>
      <c r="IBM3661" s="1"/>
      <c r="IBN3661" s="1"/>
      <c r="IBO3661" s="1"/>
      <c r="IBP3661" s="1"/>
      <c r="IBQ3661" s="1"/>
      <c r="IBR3661" s="1"/>
      <c r="IBS3661" s="1"/>
      <c r="IBT3661" s="1"/>
      <c r="IBU3661" s="1"/>
      <c r="IBV3661" s="1"/>
      <c r="IBW3661" s="1"/>
      <c r="IBX3661" s="1"/>
      <c r="IBY3661" s="1"/>
      <c r="IBZ3661" s="1"/>
      <c r="ICA3661" s="1"/>
      <c r="ICB3661" s="1"/>
      <c r="ICC3661" s="1"/>
      <c r="ICD3661" s="1"/>
      <c r="ICE3661" s="1"/>
      <c r="ICF3661" s="1"/>
      <c r="ICG3661" s="1"/>
      <c r="ICH3661" s="1"/>
      <c r="ICI3661" s="1"/>
      <c r="ICJ3661" s="1"/>
      <c r="ICK3661" s="1"/>
      <c r="ICL3661" s="1"/>
      <c r="ICM3661" s="1"/>
      <c r="ICN3661" s="1"/>
      <c r="ICO3661" s="1"/>
      <c r="ICP3661" s="1"/>
      <c r="ICQ3661" s="1"/>
      <c r="ICR3661" s="1"/>
      <c r="ICS3661" s="1"/>
      <c r="ICT3661" s="1"/>
      <c r="ICU3661" s="1"/>
      <c r="ICV3661" s="1"/>
      <c r="ICW3661" s="1"/>
      <c r="ICX3661" s="1"/>
      <c r="ICY3661" s="1"/>
      <c r="ICZ3661" s="1"/>
      <c r="IDA3661" s="1"/>
      <c r="IDB3661" s="1"/>
      <c r="IDC3661" s="1"/>
      <c r="IDD3661" s="1"/>
      <c r="IDE3661" s="1"/>
      <c r="IDF3661" s="1"/>
      <c r="IDG3661" s="1"/>
      <c r="IDH3661" s="1"/>
      <c r="IDI3661" s="1"/>
      <c r="IDJ3661" s="1"/>
      <c r="IDK3661" s="1"/>
      <c r="IDL3661" s="1"/>
      <c r="IDM3661" s="1"/>
      <c r="IDN3661" s="1"/>
      <c r="IDO3661" s="1"/>
      <c r="IDP3661" s="1"/>
      <c r="IDQ3661" s="1"/>
      <c r="IDR3661" s="1"/>
      <c r="IDS3661" s="1"/>
      <c r="IDT3661" s="1"/>
      <c r="IDU3661" s="1"/>
      <c r="IDV3661" s="1"/>
      <c r="IDW3661" s="1"/>
      <c r="IDX3661" s="1"/>
      <c r="IDY3661" s="1"/>
      <c r="IDZ3661" s="1"/>
      <c r="IEA3661" s="1"/>
      <c r="IEB3661" s="1"/>
      <c r="IEC3661" s="1"/>
      <c r="IED3661" s="1"/>
      <c r="IEE3661" s="1"/>
      <c r="IEF3661" s="1"/>
      <c r="IEG3661" s="1"/>
      <c r="IEH3661" s="1"/>
      <c r="IEI3661" s="1"/>
      <c r="IEJ3661" s="1"/>
      <c r="IEK3661" s="1"/>
      <c r="IEL3661" s="1"/>
      <c r="IEM3661" s="1"/>
      <c r="IEN3661" s="1"/>
      <c r="IEO3661" s="1"/>
      <c r="IEP3661" s="1"/>
      <c r="IEQ3661" s="1"/>
      <c r="IER3661" s="1"/>
      <c r="IES3661" s="1"/>
      <c r="IET3661" s="1"/>
      <c r="IEU3661" s="1"/>
      <c r="IEV3661" s="1"/>
      <c r="IEW3661" s="1"/>
      <c r="IEX3661" s="1"/>
      <c r="IEY3661" s="1"/>
      <c r="IEZ3661" s="1"/>
      <c r="IFA3661" s="1"/>
      <c r="IFB3661" s="1"/>
      <c r="IFC3661" s="1"/>
      <c r="IFD3661" s="1"/>
      <c r="IFE3661" s="1"/>
      <c r="IFF3661" s="1"/>
      <c r="IFG3661" s="1"/>
      <c r="IFH3661" s="1"/>
      <c r="IFI3661" s="1"/>
      <c r="IFJ3661" s="1"/>
      <c r="IFK3661" s="1"/>
      <c r="IFL3661" s="1"/>
      <c r="IFM3661" s="1"/>
      <c r="IFN3661" s="1"/>
      <c r="IFO3661" s="1"/>
      <c r="IFP3661" s="1"/>
      <c r="IFQ3661" s="1"/>
      <c r="IFR3661" s="1"/>
      <c r="IFS3661" s="1"/>
      <c r="IFT3661" s="1"/>
      <c r="IFU3661" s="1"/>
      <c r="IFV3661" s="1"/>
      <c r="IFW3661" s="1"/>
      <c r="IFX3661" s="1"/>
      <c r="IFY3661" s="1"/>
      <c r="IFZ3661" s="1"/>
      <c r="IGA3661" s="1"/>
      <c r="IGB3661" s="1"/>
      <c r="IGC3661" s="1"/>
      <c r="IGD3661" s="1"/>
      <c r="IGE3661" s="1"/>
      <c r="IGF3661" s="1"/>
      <c r="IGG3661" s="1"/>
      <c r="IGH3661" s="1"/>
      <c r="IGI3661" s="1"/>
      <c r="IGJ3661" s="1"/>
      <c r="IGK3661" s="1"/>
      <c r="IGL3661" s="1"/>
      <c r="IGM3661" s="1"/>
      <c r="IGN3661" s="1"/>
      <c r="IGO3661" s="1"/>
      <c r="IGP3661" s="1"/>
      <c r="IGQ3661" s="1"/>
      <c r="IGR3661" s="1"/>
      <c r="IGS3661" s="1"/>
      <c r="IGT3661" s="1"/>
      <c r="IGU3661" s="1"/>
      <c r="IGV3661" s="1"/>
      <c r="IGW3661" s="1"/>
      <c r="IGX3661" s="1"/>
      <c r="IGY3661" s="1"/>
      <c r="IGZ3661" s="1"/>
      <c r="IHA3661" s="1"/>
      <c r="IHB3661" s="1"/>
      <c r="IHC3661" s="1"/>
      <c r="IHD3661" s="1"/>
      <c r="IHE3661" s="1"/>
      <c r="IHF3661" s="1"/>
      <c r="IHG3661" s="1"/>
      <c r="IHH3661" s="1"/>
      <c r="IHI3661" s="1"/>
      <c r="IHJ3661" s="1"/>
      <c r="IHK3661" s="1"/>
      <c r="IHL3661" s="1"/>
      <c r="IHM3661" s="1"/>
      <c r="IHN3661" s="1"/>
      <c r="IHO3661" s="1"/>
      <c r="IHP3661" s="1"/>
      <c r="IHQ3661" s="1"/>
      <c r="IHR3661" s="1"/>
      <c r="IHS3661" s="1"/>
      <c r="IHT3661" s="1"/>
      <c r="IHU3661" s="1"/>
      <c r="IHV3661" s="1"/>
      <c r="IHW3661" s="1"/>
      <c r="IHX3661" s="1"/>
      <c r="IHY3661" s="1"/>
      <c r="IHZ3661" s="1"/>
      <c r="IIA3661" s="1"/>
      <c r="IIB3661" s="1"/>
      <c r="IIC3661" s="1"/>
      <c r="IID3661" s="1"/>
      <c r="IIE3661" s="1"/>
      <c r="IIF3661" s="1"/>
      <c r="IIG3661" s="1"/>
      <c r="IIH3661" s="1"/>
      <c r="III3661" s="1"/>
      <c r="IIJ3661" s="1"/>
      <c r="IIK3661" s="1"/>
      <c r="IIL3661" s="1"/>
      <c r="IIM3661" s="1"/>
      <c r="IIN3661" s="1"/>
      <c r="IIO3661" s="1"/>
      <c r="IIP3661" s="1"/>
      <c r="IIQ3661" s="1"/>
      <c r="IIR3661" s="1"/>
      <c r="IIS3661" s="1"/>
      <c r="IIT3661" s="1"/>
      <c r="IIU3661" s="1"/>
      <c r="IIV3661" s="1"/>
      <c r="IIW3661" s="1"/>
      <c r="IIX3661" s="1"/>
      <c r="IIY3661" s="1"/>
      <c r="IIZ3661" s="1"/>
      <c r="IJA3661" s="1"/>
      <c r="IJB3661" s="1"/>
      <c r="IJC3661" s="1"/>
      <c r="IJD3661" s="1"/>
      <c r="IJE3661" s="1"/>
      <c r="IJF3661" s="1"/>
      <c r="IJG3661" s="1"/>
      <c r="IJH3661" s="1"/>
      <c r="IJI3661" s="1"/>
      <c r="IJJ3661" s="1"/>
      <c r="IJK3661" s="1"/>
      <c r="IJL3661" s="1"/>
      <c r="IJM3661" s="1"/>
      <c r="IJN3661" s="1"/>
      <c r="IJO3661" s="1"/>
      <c r="IJP3661" s="1"/>
      <c r="IJQ3661" s="1"/>
      <c r="IJR3661" s="1"/>
      <c r="IJS3661" s="1"/>
      <c r="IJT3661" s="1"/>
      <c r="IJU3661" s="1"/>
      <c r="IJV3661" s="1"/>
      <c r="IJW3661" s="1"/>
      <c r="IJX3661" s="1"/>
      <c r="IJY3661" s="1"/>
      <c r="IJZ3661" s="1"/>
      <c r="IKA3661" s="1"/>
      <c r="IKB3661" s="1"/>
      <c r="IKC3661" s="1"/>
      <c r="IKD3661" s="1"/>
      <c r="IKE3661" s="1"/>
      <c r="IKF3661" s="1"/>
      <c r="IKG3661" s="1"/>
      <c r="IKH3661" s="1"/>
      <c r="IKI3661" s="1"/>
      <c r="IKJ3661" s="1"/>
      <c r="IKK3661" s="1"/>
      <c r="IKL3661" s="1"/>
      <c r="IKM3661" s="1"/>
      <c r="IKN3661" s="1"/>
      <c r="IKO3661" s="1"/>
      <c r="IKP3661" s="1"/>
      <c r="IKQ3661" s="1"/>
      <c r="IKR3661" s="1"/>
      <c r="IKS3661" s="1"/>
      <c r="IKT3661" s="1"/>
      <c r="IKU3661" s="1"/>
      <c r="IKV3661" s="1"/>
      <c r="IKW3661" s="1"/>
      <c r="IKX3661" s="1"/>
      <c r="IKY3661" s="1"/>
      <c r="IKZ3661" s="1"/>
      <c r="ILA3661" s="1"/>
      <c r="ILB3661" s="1"/>
      <c r="ILC3661" s="1"/>
      <c r="ILD3661" s="1"/>
      <c r="ILE3661" s="1"/>
      <c r="ILF3661" s="1"/>
      <c r="ILG3661" s="1"/>
      <c r="ILH3661" s="1"/>
      <c r="ILI3661" s="1"/>
      <c r="ILJ3661" s="1"/>
      <c r="ILK3661" s="1"/>
      <c r="ILL3661" s="1"/>
      <c r="ILM3661" s="1"/>
      <c r="ILN3661" s="1"/>
      <c r="ILO3661" s="1"/>
      <c r="ILP3661" s="1"/>
      <c r="ILQ3661" s="1"/>
      <c r="ILR3661" s="1"/>
      <c r="ILS3661" s="1"/>
      <c r="ILT3661" s="1"/>
      <c r="ILU3661" s="1"/>
      <c r="ILV3661" s="1"/>
      <c r="ILW3661" s="1"/>
      <c r="ILX3661" s="1"/>
      <c r="ILY3661" s="1"/>
      <c r="ILZ3661" s="1"/>
      <c r="IMA3661" s="1"/>
      <c r="IMB3661" s="1"/>
      <c r="IMC3661" s="1"/>
      <c r="IMD3661" s="1"/>
      <c r="IME3661" s="1"/>
      <c r="IMF3661" s="1"/>
      <c r="IMG3661" s="1"/>
      <c r="IMH3661" s="1"/>
      <c r="IMI3661" s="1"/>
      <c r="IMJ3661" s="1"/>
      <c r="IMK3661" s="1"/>
      <c r="IML3661" s="1"/>
      <c r="IMM3661" s="1"/>
      <c r="IMN3661" s="1"/>
      <c r="IMO3661" s="1"/>
      <c r="IMP3661" s="1"/>
      <c r="IMQ3661" s="1"/>
      <c r="IMR3661" s="1"/>
      <c r="IMS3661" s="1"/>
      <c r="IMT3661" s="1"/>
      <c r="IMU3661" s="1"/>
      <c r="IMV3661" s="1"/>
      <c r="IMW3661" s="1"/>
      <c r="IMX3661" s="1"/>
      <c r="IMY3661" s="1"/>
      <c r="IMZ3661" s="1"/>
      <c r="INA3661" s="1"/>
      <c r="INB3661" s="1"/>
      <c r="INC3661" s="1"/>
      <c r="IND3661" s="1"/>
      <c r="INE3661" s="1"/>
      <c r="INF3661" s="1"/>
      <c r="ING3661" s="1"/>
      <c r="INH3661" s="1"/>
      <c r="INI3661" s="1"/>
      <c r="INJ3661" s="1"/>
      <c r="INK3661" s="1"/>
      <c r="INL3661" s="1"/>
      <c r="INM3661" s="1"/>
      <c r="INN3661" s="1"/>
      <c r="INO3661" s="1"/>
      <c r="INP3661" s="1"/>
      <c r="INQ3661" s="1"/>
      <c r="INR3661" s="1"/>
      <c r="INS3661" s="1"/>
      <c r="INT3661" s="1"/>
      <c r="INU3661" s="1"/>
      <c r="INV3661" s="1"/>
      <c r="INW3661" s="1"/>
      <c r="INX3661" s="1"/>
      <c r="INY3661" s="1"/>
      <c r="INZ3661" s="1"/>
      <c r="IOA3661" s="1"/>
      <c r="IOB3661" s="1"/>
      <c r="IOC3661" s="1"/>
      <c r="IOD3661" s="1"/>
      <c r="IOE3661" s="1"/>
      <c r="IOF3661" s="1"/>
      <c r="IOG3661" s="1"/>
      <c r="IOH3661" s="1"/>
      <c r="IOI3661" s="1"/>
      <c r="IOJ3661" s="1"/>
      <c r="IOK3661" s="1"/>
      <c r="IOL3661" s="1"/>
      <c r="IOM3661" s="1"/>
      <c r="ION3661" s="1"/>
      <c r="IOO3661" s="1"/>
      <c r="IOP3661" s="1"/>
      <c r="IOQ3661" s="1"/>
      <c r="IOR3661" s="1"/>
      <c r="IOS3661" s="1"/>
      <c r="IOT3661" s="1"/>
      <c r="IOU3661" s="1"/>
      <c r="IOV3661" s="1"/>
      <c r="IOW3661" s="1"/>
      <c r="IOX3661" s="1"/>
      <c r="IOY3661" s="1"/>
      <c r="IOZ3661" s="1"/>
      <c r="IPA3661" s="1"/>
      <c r="IPB3661" s="1"/>
      <c r="IPC3661" s="1"/>
      <c r="IPD3661" s="1"/>
      <c r="IPE3661" s="1"/>
      <c r="IPF3661" s="1"/>
      <c r="IPG3661" s="1"/>
      <c r="IPH3661" s="1"/>
      <c r="IPI3661" s="1"/>
      <c r="IPJ3661" s="1"/>
      <c r="IPK3661" s="1"/>
      <c r="IPL3661" s="1"/>
      <c r="IPM3661" s="1"/>
      <c r="IPN3661" s="1"/>
      <c r="IPO3661" s="1"/>
      <c r="IPP3661" s="1"/>
      <c r="IPQ3661" s="1"/>
      <c r="IPR3661" s="1"/>
      <c r="IPS3661" s="1"/>
      <c r="IPT3661" s="1"/>
      <c r="IPU3661" s="1"/>
      <c r="IPV3661" s="1"/>
      <c r="IPW3661" s="1"/>
      <c r="IPX3661" s="1"/>
      <c r="IPY3661" s="1"/>
      <c r="IPZ3661" s="1"/>
      <c r="IQA3661" s="1"/>
      <c r="IQB3661" s="1"/>
      <c r="IQC3661" s="1"/>
      <c r="IQD3661" s="1"/>
      <c r="IQE3661" s="1"/>
      <c r="IQF3661" s="1"/>
      <c r="IQG3661" s="1"/>
      <c r="IQH3661" s="1"/>
      <c r="IQI3661" s="1"/>
      <c r="IQJ3661" s="1"/>
      <c r="IQK3661" s="1"/>
      <c r="IQL3661" s="1"/>
      <c r="IQM3661" s="1"/>
      <c r="IQN3661" s="1"/>
      <c r="IQO3661" s="1"/>
      <c r="IQP3661" s="1"/>
      <c r="IQQ3661" s="1"/>
      <c r="IQR3661" s="1"/>
      <c r="IQS3661" s="1"/>
      <c r="IQT3661" s="1"/>
      <c r="IQU3661" s="1"/>
      <c r="IQV3661" s="1"/>
      <c r="IQW3661" s="1"/>
      <c r="IQX3661" s="1"/>
      <c r="IQY3661" s="1"/>
      <c r="IQZ3661" s="1"/>
      <c r="IRA3661" s="1"/>
      <c r="IRB3661" s="1"/>
      <c r="IRC3661" s="1"/>
      <c r="IRD3661" s="1"/>
      <c r="IRE3661" s="1"/>
      <c r="IRF3661" s="1"/>
      <c r="IRG3661" s="1"/>
      <c r="IRH3661" s="1"/>
      <c r="IRI3661" s="1"/>
      <c r="IRJ3661" s="1"/>
      <c r="IRK3661" s="1"/>
      <c r="IRL3661" s="1"/>
      <c r="IRM3661" s="1"/>
      <c r="IRN3661" s="1"/>
      <c r="IRO3661" s="1"/>
      <c r="IRP3661" s="1"/>
      <c r="IRQ3661" s="1"/>
      <c r="IRR3661" s="1"/>
      <c r="IRS3661" s="1"/>
      <c r="IRT3661" s="1"/>
      <c r="IRU3661" s="1"/>
      <c r="IRV3661" s="1"/>
      <c r="IRW3661" s="1"/>
      <c r="IRX3661" s="1"/>
      <c r="IRY3661" s="1"/>
      <c r="IRZ3661" s="1"/>
      <c r="ISA3661" s="1"/>
      <c r="ISB3661" s="1"/>
      <c r="ISC3661" s="1"/>
      <c r="ISD3661" s="1"/>
      <c r="ISE3661" s="1"/>
      <c r="ISF3661" s="1"/>
      <c r="ISG3661" s="1"/>
      <c r="ISH3661" s="1"/>
      <c r="ISI3661" s="1"/>
      <c r="ISJ3661" s="1"/>
      <c r="ISK3661" s="1"/>
      <c r="ISL3661" s="1"/>
      <c r="ISM3661" s="1"/>
      <c r="ISN3661" s="1"/>
      <c r="ISO3661" s="1"/>
      <c r="ISP3661" s="1"/>
      <c r="ISQ3661" s="1"/>
      <c r="ISR3661" s="1"/>
      <c r="ISS3661" s="1"/>
      <c r="IST3661" s="1"/>
      <c r="ISU3661" s="1"/>
      <c r="ISV3661" s="1"/>
      <c r="ISW3661" s="1"/>
      <c r="ISX3661" s="1"/>
      <c r="ISY3661" s="1"/>
      <c r="ISZ3661" s="1"/>
      <c r="ITA3661" s="1"/>
      <c r="ITB3661" s="1"/>
      <c r="ITC3661" s="1"/>
      <c r="ITD3661" s="1"/>
      <c r="ITE3661" s="1"/>
      <c r="ITF3661" s="1"/>
      <c r="ITG3661" s="1"/>
      <c r="ITH3661" s="1"/>
      <c r="ITI3661" s="1"/>
      <c r="ITJ3661" s="1"/>
      <c r="ITK3661" s="1"/>
      <c r="ITL3661" s="1"/>
      <c r="ITM3661" s="1"/>
      <c r="ITN3661" s="1"/>
      <c r="ITO3661" s="1"/>
      <c r="ITP3661" s="1"/>
      <c r="ITQ3661" s="1"/>
      <c r="ITR3661" s="1"/>
      <c r="ITS3661" s="1"/>
      <c r="ITT3661" s="1"/>
      <c r="ITU3661" s="1"/>
      <c r="ITV3661" s="1"/>
      <c r="ITW3661" s="1"/>
      <c r="ITX3661" s="1"/>
      <c r="ITY3661" s="1"/>
      <c r="ITZ3661" s="1"/>
      <c r="IUA3661" s="1"/>
      <c r="IUB3661" s="1"/>
      <c r="IUC3661" s="1"/>
      <c r="IUD3661" s="1"/>
      <c r="IUE3661" s="1"/>
      <c r="IUF3661" s="1"/>
      <c r="IUG3661" s="1"/>
      <c r="IUH3661" s="1"/>
      <c r="IUI3661" s="1"/>
      <c r="IUJ3661" s="1"/>
      <c r="IUK3661" s="1"/>
      <c r="IUL3661" s="1"/>
      <c r="IUM3661" s="1"/>
      <c r="IUN3661" s="1"/>
      <c r="IUO3661" s="1"/>
      <c r="IUP3661" s="1"/>
      <c r="IUQ3661" s="1"/>
      <c r="IUR3661" s="1"/>
      <c r="IUS3661" s="1"/>
      <c r="IUT3661" s="1"/>
      <c r="IUU3661" s="1"/>
      <c r="IUV3661" s="1"/>
      <c r="IUW3661" s="1"/>
      <c r="IUX3661" s="1"/>
      <c r="IUY3661" s="1"/>
      <c r="IUZ3661" s="1"/>
      <c r="IVA3661" s="1"/>
      <c r="IVB3661" s="1"/>
      <c r="IVC3661" s="1"/>
      <c r="IVD3661" s="1"/>
      <c r="IVE3661" s="1"/>
      <c r="IVF3661" s="1"/>
      <c r="IVG3661" s="1"/>
      <c r="IVH3661" s="1"/>
      <c r="IVI3661" s="1"/>
      <c r="IVJ3661" s="1"/>
      <c r="IVK3661" s="1"/>
      <c r="IVL3661" s="1"/>
      <c r="IVM3661" s="1"/>
      <c r="IVN3661" s="1"/>
      <c r="IVO3661" s="1"/>
      <c r="IVP3661" s="1"/>
      <c r="IVQ3661" s="1"/>
      <c r="IVR3661" s="1"/>
      <c r="IVS3661" s="1"/>
      <c r="IVT3661" s="1"/>
      <c r="IVU3661" s="1"/>
      <c r="IVV3661" s="1"/>
      <c r="IVW3661" s="1"/>
      <c r="IVX3661" s="1"/>
      <c r="IVY3661" s="1"/>
      <c r="IVZ3661" s="1"/>
      <c r="IWA3661" s="1"/>
      <c r="IWB3661" s="1"/>
      <c r="IWC3661" s="1"/>
      <c r="IWD3661" s="1"/>
      <c r="IWE3661" s="1"/>
      <c r="IWF3661" s="1"/>
      <c r="IWG3661" s="1"/>
      <c r="IWH3661" s="1"/>
      <c r="IWI3661" s="1"/>
      <c r="IWJ3661" s="1"/>
      <c r="IWK3661" s="1"/>
      <c r="IWL3661" s="1"/>
      <c r="IWM3661" s="1"/>
      <c r="IWN3661" s="1"/>
      <c r="IWO3661" s="1"/>
      <c r="IWP3661" s="1"/>
      <c r="IWQ3661" s="1"/>
      <c r="IWR3661" s="1"/>
      <c r="IWS3661" s="1"/>
      <c r="IWT3661" s="1"/>
      <c r="IWU3661" s="1"/>
      <c r="IWV3661" s="1"/>
      <c r="IWW3661" s="1"/>
      <c r="IWX3661" s="1"/>
      <c r="IWY3661" s="1"/>
      <c r="IWZ3661" s="1"/>
      <c r="IXA3661" s="1"/>
      <c r="IXB3661" s="1"/>
      <c r="IXC3661" s="1"/>
      <c r="IXD3661" s="1"/>
      <c r="IXE3661" s="1"/>
      <c r="IXF3661" s="1"/>
      <c r="IXG3661" s="1"/>
      <c r="IXH3661" s="1"/>
      <c r="IXI3661" s="1"/>
      <c r="IXJ3661" s="1"/>
      <c r="IXK3661" s="1"/>
      <c r="IXL3661" s="1"/>
      <c r="IXM3661" s="1"/>
      <c r="IXN3661" s="1"/>
      <c r="IXO3661" s="1"/>
      <c r="IXP3661" s="1"/>
      <c r="IXQ3661" s="1"/>
      <c r="IXR3661" s="1"/>
      <c r="IXS3661" s="1"/>
      <c r="IXT3661" s="1"/>
      <c r="IXU3661" s="1"/>
      <c r="IXV3661" s="1"/>
      <c r="IXW3661" s="1"/>
      <c r="IXX3661" s="1"/>
      <c r="IXY3661" s="1"/>
      <c r="IXZ3661" s="1"/>
      <c r="IYA3661" s="1"/>
      <c r="IYB3661" s="1"/>
      <c r="IYC3661" s="1"/>
      <c r="IYD3661" s="1"/>
      <c r="IYE3661" s="1"/>
      <c r="IYF3661" s="1"/>
      <c r="IYG3661" s="1"/>
      <c r="IYH3661" s="1"/>
      <c r="IYI3661" s="1"/>
      <c r="IYJ3661" s="1"/>
      <c r="IYK3661" s="1"/>
      <c r="IYL3661" s="1"/>
      <c r="IYM3661" s="1"/>
      <c r="IYN3661" s="1"/>
      <c r="IYO3661" s="1"/>
      <c r="IYP3661" s="1"/>
      <c r="IYQ3661" s="1"/>
      <c r="IYR3661" s="1"/>
      <c r="IYS3661" s="1"/>
      <c r="IYT3661" s="1"/>
      <c r="IYU3661" s="1"/>
      <c r="IYV3661" s="1"/>
      <c r="IYW3661" s="1"/>
      <c r="IYX3661" s="1"/>
      <c r="IYY3661" s="1"/>
      <c r="IYZ3661" s="1"/>
      <c r="IZA3661" s="1"/>
      <c r="IZB3661" s="1"/>
      <c r="IZC3661" s="1"/>
      <c r="IZD3661" s="1"/>
      <c r="IZE3661" s="1"/>
      <c r="IZF3661" s="1"/>
      <c r="IZG3661" s="1"/>
      <c r="IZH3661" s="1"/>
      <c r="IZI3661" s="1"/>
      <c r="IZJ3661" s="1"/>
      <c r="IZK3661" s="1"/>
      <c r="IZL3661" s="1"/>
      <c r="IZM3661" s="1"/>
      <c r="IZN3661" s="1"/>
      <c r="IZO3661" s="1"/>
      <c r="IZP3661" s="1"/>
      <c r="IZQ3661" s="1"/>
      <c r="IZR3661" s="1"/>
      <c r="IZS3661" s="1"/>
      <c r="IZT3661" s="1"/>
      <c r="IZU3661" s="1"/>
      <c r="IZV3661" s="1"/>
      <c r="IZW3661" s="1"/>
      <c r="IZX3661" s="1"/>
      <c r="IZY3661" s="1"/>
      <c r="IZZ3661" s="1"/>
      <c r="JAA3661" s="1"/>
      <c r="JAB3661" s="1"/>
      <c r="JAC3661" s="1"/>
      <c r="JAD3661" s="1"/>
      <c r="JAE3661" s="1"/>
      <c r="JAF3661" s="1"/>
      <c r="JAG3661" s="1"/>
      <c r="JAH3661" s="1"/>
      <c r="JAI3661" s="1"/>
      <c r="JAJ3661" s="1"/>
      <c r="JAK3661" s="1"/>
      <c r="JAL3661" s="1"/>
      <c r="JAM3661" s="1"/>
      <c r="JAN3661" s="1"/>
      <c r="JAO3661" s="1"/>
      <c r="JAP3661" s="1"/>
      <c r="JAQ3661" s="1"/>
      <c r="JAR3661" s="1"/>
      <c r="JAS3661" s="1"/>
      <c r="JAT3661" s="1"/>
      <c r="JAU3661" s="1"/>
      <c r="JAV3661" s="1"/>
      <c r="JAW3661" s="1"/>
      <c r="JAX3661" s="1"/>
      <c r="JAY3661" s="1"/>
      <c r="JAZ3661" s="1"/>
      <c r="JBA3661" s="1"/>
      <c r="JBB3661" s="1"/>
      <c r="JBC3661" s="1"/>
      <c r="JBD3661" s="1"/>
      <c r="JBE3661" s="1"/>
      <c r="JBF3661" s="1"/>
      <c r="JBG3661" s="1"/>
      <c r="JBH3661" s="1"/>
      <c r="JBI3661" s="1"/>
      <c r="JBJ3661" s="1"/>
      <c r="JBK3661" s="1"/>
      <c r="JBL3661" s="1"/>
      <c r="JBM3661" s="1"/>
      <c r="JBN3661" s="1"/>
      <c r="JBO3661" s="1"/>
      <c r="JBP3661" s="1"/>
      <c r="JBQ3661" s="1"/>
      <c r="JBR3661" s="1"/>
      <c r="JBS3661" s="1"/>
      <c r="JBT3661" s="1"/>
      <c r="JBU3661" s="1"/>
      <c r="JBV3661" s="1"/>
      <c r="JBW3661" s="1"/>
      <c r="JBX3661" s="1"/>
      <c r="JBY3661" s="1"/>
      <c r="JBZ3661" s="1"/>
      <c r="JCA3661" s="1"/>
      <c r="JCB3661" s="1"/>
      <c r="JCC3661" s="1"/>
      <c r="JCD3661" s="1"/>
      <c r="JCE3661" s="1"/>
      <c r="JCF3661" s="1"/>
      <c r="JCG3661" s="1"/>
      <c r="JCH3661" s="1"/>
      <c r="JCI3661" s="1"/>
      <c r="JCJ3661" s="1"/>
      <c r="JCK3661" s="1"/>
      <c r="JCL3661" s="1"/>
      <c r="JCM3661" s="1"/>
      <c r="JCN3661" s="1"/>
      <c r="JCO3661" s="1"/>
      <c r="JCP3661" s="1"/>
      <c r="JCQ3661" s="1"/>
      <c r="JCR3661" s="1"/>
      <c r="JCS3661" s="1"/>
      <c r="JCT3661" s="1"/>
      <c r="JCU3661" s="1"/>
      <c r="JCV3661" s="1"/>
      <c r="JCW3661" s="1"/>
      <c r="JCX3661" s="1"/>
      <c r="JCY3661" s="1"/>
      <c r="JCZ3661" s="1"/>
      <c r="JDA3661" s="1"/>
      <c r="JDB3661" s="1"/>
      <c r="JDC3661" s="1"/>
      <c r="JDD3661" s="1"/>
      <c r="JDE3661" s="1"/>
      <c r="JDF3661" s="1"/>
      <c r="JDG3661" s="1"/>
      <c r="JDH3661" s="1"/>
      <c r="JDI3661" s="1"/>
      <c r="JDJ3661" s="1"/>
      <c r="JDK3661" s="1"/>
      <c r="JDL3661" s="1"/>
      <c r="JDM3661" s="1"/>
      <c r="JDN3661" s="1"/>
      <c r="JDO3661" s="1"/>
      <c r="JDP3661" s="1"/>
      <c r="JDQ3661" s="1"/>
      <c r="JDR3661" s="1"/>
      <c r="JDS3661" s="1"/>
      <c r="JDT3661" s="1"/>
      <c r="JDU3661" s="1"/>
      <c r="JDV3661" s="1"/>
      <c r="JDW3661" s="1"/>
      <c r="JDX3661" s="1"/>
      <c r="JDY3661" s="1"/>
      <c r="JDZ3661" s="1"/>
      <c r="JEA3661" s="1"/>
      <c r="JEB3661" s="1"/>
      <c r="JEC3661" s="1"/>
      <c r="JED3661" s="1"/>
      <c r="JEE3661" s="1"/>
      <c r="JEF3661" s="1"/>
      <c r="JEG3661" s="1"/>
      <c r="JEH3661" s="1"/>
      <c r="JEI3661" s="1"/>
      <c r="JEJ3661" s="1"/>
      <c r="JEK3661" s="1"/>
      <c r="JEL3661" s="1"/>
      <c r="JEM3661" s="1"/>
      <c r="JEN3661" s="1"/>
      <c r="JEO3661" s="1"/>
      <c r="JEP3661" s="1"/>
      <c r="JEQ3661" s="1"/>
      <c r="JER3661" s="1"/>
      <c r="JES3661" s="1"/>
      <c r="JET3661" s="1"/>
      <c r="JEU3661" s="1"/>
      <c r="JEV3661" s="1"/>
      <c r="JEW3661" s="1"/>
      <c r="JEX3661" s="1"/>
      <c r="JEY3661" s="1"/>
      <c r="JEZ3661" s="1"/>
      <c r="JFA3661" s="1"/>
      <c r="JFB3661" s="1"/>
      <c r="JFC3661" s="1"/>
      <c r="JFD3661" s="1"/>
      <c r="JFE3661" s="1"/>
      <c r="JFF3661" s="1"/>
      <c r="JFG3661" s="1"/>
      <c r="JFH3661" s="1"/>
      <c r="JFI3661" s="1"/>
      <c r="JFJ3661" s="1"/>
      <c r="JFK3661" s="1"/>
      <c r="JFL3661" s="1"/>
      <c r="JFM3661" s="1"/>
      <c r="JFN3661" s="1"/>
      <c r="JFO3661" s="1"/>
      <c r="JFP3661" s="1"/>
      <c r="JFQ3661" s="1"/>
      <c r="JFR3661" s="1"/>
      <c r="JFS3661" s="1"/>
      <c r="JFT3661" s="1"/>
      <c r="JFU3661" s="1"/>
      <c r="JFV3661" s="1"/>
      <c r="JFW3661" s="1"/>
      <c r="JFX3661" s="1"/>
      <c r="JFY3661" s="1"/>
      <c r="JFZ3661" s="1"/>
      <c r="JGA3661" s="1"/>
      <c r="JGB3661" s="1"/>
      <c r="JGC3661" s="1"/>
      <c r="JGD3661" s="1"/>
      <c r="JGE3661" s="1"/>
      <c r="JGF3661" s="1"/>
      <c r="JGG3661" s="1"/>
      <c r="JGH3661" s="1"/>
      <c r="JGI3661" s="1"/>
      <c r="JGJ3661" s="1"/>
      <c r="JGK3661" s="1"/>
      <c r="JGL3661" s="1"/>
      <c r="JGM3661" s="1"/>
      <c r="JGN3661" s="1"/>
      <c r="JGO3661" s="1"/>
      <c r="JGP3661" s="1"/>
      <c r="JGQ3661" s="1"/>
      <c r="JGR3661" s="1"/>
      <c r="JGS3661" s="1"/>
      <c r="JGT3661" s="1"/>
      <c r="JGU3661" s="1"/>
      <c r="JGV3661" s="1"/>
      <c r="JGW3661" s="1"/>
      <c r="JGX3661" s="1"/>
      <c r="JGY3661" s="1"/>
      <c r="JGZ3661" s="1"/>
      <c r="JHA3661" s="1"/>
      <c r="JHB3661" s="1"/>
      <c r="JHC3661" s="1"/>
      <c r="JHD3661" s="1"/>
      <c r="JHE3661" s="1"/>
      <c r="JHF3661" s="1"/>
      <c r="JHG3661" s="1"/>
      <c r="JHH3661" s="1"/>
      <c r="JHI3661" s="1"/>
      <c r="JHJ3661" s="1"/>
      <c r="JHK3661" s="1"/>
      <c r="JHL3661" s="1"/>
      <c r="JHM3661" s="1"/>
      <c r="JHN3661" s="1"/>
      <c r="JHO3661" s="1"/>
      <c r="JHP3661" s="1"/>
      <c r="JHQ3661" s="1"/>
      <c r="JHR3661" s="1"/>
      <c r="JHS3661" s="1"/>
      <c r="JHT3661" s="1"/>
      <c r="JHU3661" s="1"/>
      <c r="JHV3661" s="1"/>
      <c r="JHW3661" s="1"/>
      <c r="JHX3661" s="1"/>
      <c r="JHY3661" s="1"/>
      <c r="JHZ3661" s="1"/>
      <c r="JIA3661" s="1"/>
      <c r="JIB3661" s="1"/>
      <c r="JIC3661" s="1"/>
      <c r="JID3661" s="1"/>
      <c r="JIE3661" s="1"/>
      <c r="JIF3661" s="1"/>
      <c r="JIG3661" s="1"/>
      <c r="JIH3661" s="1"/>
      <c r="JII3661" s="1"/>
      <c r="JIJ3661" s="1"/>
      <c r="JIK3661" s="1"/>
      <c r="JIL3661" s="1"/>
      <c r="JIM3661" s="1"/>
      <c r="JIN3661" s="1"/>
      <c r="JIO3661" s="1"/>
      <c r="JIP3661" s="1"/>
      <c r="JIQ3661" s="1"/>
      <c r="JIR3661" s="1"/>
      <c r="JIS3661" s="1"/>
      <c r="JIT3661" s="1"/>
      <c r="JIU3661" s="1"/>
      <c r="JIV3661" s="1"/>
      <c r="JIW3661" s="1"/>
      <c r="JIX3661" s="1"/>
      <c r="JIY3661" s="1"/>
      <c r="JIZ3661" s="1"/>
      <c r="JJA3661" s="1"/>
      <c r="JJB3661" s="1"/>
      <c r="JJC3661" s="1"/>
      <c r="JJD3661" s="1"/>
      <c r="JJE3661" s="1"/>
      <c r="JJF3661" s="1"/>
      <c r="JJG3661" s="1"/>
      <c r="JJH3661" s="1"/>
      <c r="JJI3661" s="1"/>
      <c r="JJJ3661" s="1"/>
      <c r="JJK3661" s="1"/>
      <c r="JJL3661" s="1"/>
      <c r="JJM3661" s="1"/>
      <c r="JJN3661" s="1"/>
      <c r="JJO3661" s="1"/>
      <c r="JJP3661" s="1"/>
      <c r="JJQ3661" s="1"/>
      <c r="JJR3661" s="1"/>
      <c r="JJS3661" s="1"/>
      <c r="JJT3661" s="1"/>
      <c r="JJU3661" s="1"/>
      <c r="JJV3661" s="1"/>
      <c r="JJW3661" s="1"/>
      <c r="JJX3661" s="1"/>
      <c r="JJY3661" s="1"/>
      <c r="JJZ3661" s="1"/>
      <c r="JKA3661" s="1"/>
      <c r="JKB3661" s="1"/>
      <c r="JKC3661" s="1"/>
      <c r="JKD3661" s="1"/>
      <c r="JKE3661" s="1"/>
      <c r="JKF3661" s="1"/>
      <c r="JKG3661" s="1"/>
      <c r="JKH3661" s="1"/>
      <c r="JKI3661" s="1"/>
      <c r="JKJ3661" s="1"/>
      <c r="JKK3661" s="1"/>
      <c r="JKL3661" s="1"/>
      <c r="JKM3661" s="1"/>
      <c r="JKN3661" s="1"/>
      <c r="JKO3661" s="1"/>
      <c r="JKP3661" s="1"/>
      <c r="JKQ3661" s="1"/>
      <c r="JKR3661" s="1"/>
      <c r="JKS3661" s="1"/>
      <c r="JKT3661" s="1"/>
      <c r="JKU3661" s="1"/>
      <c r="JKV3661" s="1"/>
      <c r="JKW3661" s="1"/>
      <c r="JKX3661" s="1"/>
      <c r="JKY3661" s="1"/>
      <c r="JKZ3661" s="1"/>
      <c r="JLA3661" s="1"/>
      <c r="JLB3661" s="1"/>
      <c r="JLC3661" s="1"/>
      <c r="JLD3661" s="1"/>
      <c r="JLE3661" s="1"/>
      <c r="JLF3661" s="1"/>
      <c r="JLG3661" s="1"/>
      <c r="JLH3661" s="1"/>
      <c r="JLI3661" s="1"/>
      <c r="JLJ3661" s="1"/>
      <c r="JLK3661" s="1"/>
      <c r="JLL3661" s="1"/>
      <c r="JLM3661" s="1"/>
      <c r="JLN3661" s="1"/>
      <c r="JLO3661" s="1"/>
      <c r="JLP3661" s="1"/>
      <c r="JLQ3661" s="1"/>
      <c r="JLR3661" s="1"/>
      <c r="JLS3661" s="1"/>
      <c r="JLT3661" s="1"/>
      <c r="JLU3661" s="1"/>
      <c r="JLV3661" s="1"/>
      <c r="JLW3661" s="1"/>
      <c r="JLX3661" s="1"/>
      <c r="JLY3661" s="1"/>
      <c r="JLZ3661" s="1"/>
      <c r="JMA3661" s="1"/>
      <c r="JMB3661" s="1"/>
      <c r="JMC3661" s="1"/>
      <c r="JMD3661" s="1"/>
      <c r="JME3661" s="1"/>
      <c r="JMF3661" s="1"/>
      <c r="JMG3661" s="1"/>
      <c r="JMH3661" s="1"/>
      <c r="JMI3661" s="1"/>
      <c r="JMJ3661" s="1"/>
      <c r="JMK3661" s="1"/>
      <c r="JML3661" s="1"/>
      <c r="JMM3661" s="1"/>
      <c r="JMN3661" s="1"/>
      <c r="JMO3661" s="1"/>
      <c r="JMP3661" s="1"/>
      <c r="JMQ3661" s="1"/>
      <c r="JMR3661" s="1"/>
      <c r="JMS3661" s="1"/>
      <c r="JMT3661" s="1"/>
      <c r="JMU3661" s="1"/>
      <c r="JMV3661" s="1"/>
      <c r="JMW3661" s="1"/>
      <c r="JMX3661" s="1"/>
      <c r="JMY3661" s="1"/>
      <c r="JMZ3661" s="1"/>
      <c r="JNA3661" s="1"/>
      <c r="JNB3661" s="1"/>
      <c r="JNC3661" s="1"/>
      <c r="JND3661" s="1"/>
      <c r="JNE3661" s="1"/>
      <c r="JNF3661" s="1"/>
      <c r="JNG3661" s="1"/>
      <c r="JNH3661" s="1"/>
      <c r="JNI3661" s="1"/>
      <c r="JNJ3661" s="1"/>
      <c r="JNK3661" s="1"/>
      <c r="JNL3661" s="1"/>
      <c r="JNM3661" s="1"/>
      <c r="JNN3661" s="1"/>
      <c r="JNO3661" s="1"/>
      <c r="JNP3661" s="1"/>
      <c r="JNQ3661" s="1"/>
      <c r="JNR3661" s="1"/>
      <c r="JNS3661" s="1"/>
      <c r="JNT3661" s="1"/>
      <c r="JNU3661" s="1"/>
      <c r="JNV3661" s="1"/>
      <c r="JNW3661" s="1"/>
      <c r="JNX3661" s="1"/>
      <c r="JNY3661" s="1"/>
      <c r="JNZ3661" s="1"/>
      <c r="JOA3661" s="1"/>
      <c r="JOB3661" s="1"/>
      <c r="JOC3661" s="1"/>
      <c r="JOD3661" s="1"/>
      <c r="JOE3661" s="1"/>
      <c r="JOF3661" s="1"/>
      <c r="JOG3661" s="1"/>
      <c r="JOH3661" s="1"/>
      <c r="JOI3661" s="1"/>
      <c r="JOJ3661" s="1"/>
      <c r="JOK3661" s="1"/>
      <c r="JOL3661" s="1"/>
      <c r="JOM3661" s="1"/>
      <c r="JON3661" s="1"/>
      <c r="JOO3661" s="1"/>
      <c r="JOP3661" s="1"/>
      <c r="JOQ3661" s="1"/>
      <c r="JOR3661" s="1"/>
      <c r="JOS3661" s="1"/>
      <c r="JOT3661" s="1"/>
      <c r="JOU3661" s="1"/>
      <c r="JOV3661" s="1"/>
      <c r="JOW3661" s="1"/>
      <c r="JOX3661" s="1"/>
      <c r="JOY3661" s="1"/>
      <c r="JOZ3661" s="1"/>
      <c r="JPA3661" s="1"/>
      <c r="JPB3661" s="1"/>
      <c r="JPC3661" s="1"/>
      <c r="JPD3661" s="1"/>
      <c r="JPE3661" s="1"/>
      <c r="JPF3661" s="1"/>
      <c r="JPG3661" s="1"/>
      <c r="JPH3661" s="1"/>
      <c r="JPI3661" s="1"/>
      <c r="JPJ3661" s="1"/>
      <c r="JPK3661" s="1"/>
      <c r="JPL3661" s="1"/>
      <c r="JPM3661" s="1"/>
      <c r="JPN3661" s="1"/>
      <c r="JPO3661" s="1"/>
      <c r="JPP3661" s="1"/>
      <c r="JPQ3661" s="1"/>
      <c r="JPR3661" s="1"/>
      <c r="JPS3661" s="1"/>
      <c r="JPT3661" s="1"/>
      <c r="JPU3661" s="1"/>
      <c r="JPV3661" s="1"/>
      <c r="JPW3661" s="1"/>
      <c r="JPX3661" s="1"/>
      <c r="JPY3661" s="1"/>
      <c r="JPZ3661" s="1"/>
      <c r="JQA3661" s="1"/>
      <c r="JQB3661" s="1"/>
      <c r="JQC3661" s="1"/>
      <c r="JQD3661" s="1"/>
      <c r="JQE3661" s="1"/>
      <c r="JQF3661" s="1"/>
      <c r="JQG3661" s="1"/>
      <c r="JQH3661" s="1"/>
      <c r="JQI3661" s="1"/>
      <c r="JQJ3661" s="1"/>
      <c r="JQK3661" s="1"/>
      <c r="JQL3661" s="1"/>
      <c r="JQM3661" s="1"/>
      <c r="JQN3661" s="1"/>
      <c r="JQO3661" s="1"/>
      <c r="JQP3661" s="1"/>
      <c r="JQQ3661" s="1"/>
      <c r="JQR3661" s="1"/>
      <c r="JQS3661" s="1"/>
      <c r="JQT3661" s="1"/>
      <c r="JQU3661" s="1"/>
      <c r="JQV3661" s="1"/>
      <c r="JQW3661" s="1"/>
      <c r="JQX3661" s="1"/>
      <c r="JQY3661" s="1"/>
      <c r="JQZ3661" s="1"/>
      <c r="JRA3661" s="1"/>
      <c r="JRB3661" s="1"/>
      <c r="JRC3661" s="1"/>
      <c r="JRD3661" s="1"/>
      <c r="JRE3661" s="1"/>
      <c r="JRF3661" s="1"/>
      <c r="JRG3661" s="1"/>
      <c r="JRH3661" s="1"/>
      <c r="JRI3661" s="1"/>
      <c r="JRJ3661" s="1"/>
      <c r="JRK3661" s="1"/>
      <c r="JRL3661" s="1"/>
      <c r="JRM3661" s="1"/>
      <c r="JRN3661" s="1"/>
      <c r="JRO3661" s="1"/>
      <c r="JRP3661" s="1"/>
      <c r="JRQ3661" s="1"/>
      <c r="JRR3661" s="1"/>
      <c r="JRS3661" s="1"/>
      <c r="JRT3661" s="1"/>
      <c r="JRU3661" s="1"/>
      <c r="JRV3661" s="1"/>
      <c r="JRW3661" s="1"/>
      <c r="JRX3661" s="1"/>
      <c r="JRY3661" s="1"/>
      <c r="JRZ3661" s="1"/>
      <c r="JSA3661" s="1"/>
      <c r="JSB3661" s="1"/>
      <c r="JSC3661" s="1"/>
      <c r="JSD3661" s="1"/>
      <c r="JSE3661" s="1"/>
      <c r="JSF3661" s="1"/>
      <c r="JSG3661" s="1"/>
      <c r="JSH3661" s="1"/>
      <c r="JSI3661" s="1"/>
      <c r="JSJ3661" s="1"/>
      <c r="JSK3661" s="1"/>
      <c r="JSL3661" s="1"/>
      <c r="JSM3661" s="1"/>
      <c r="JSN3661" s="1"/>
      <c r="JSO3661" s="1"/>
      <c r="JSP3661" s="1"/>
      <c r="JSQ3661" s="1"/>
      <c r="JSR3661" s="1"/>
      <c r="JSS3661" s="1"/>
      <c r="JST3661" s="1"/>
      <c r="JSU3661" s="1"/>
      <c r="JSV3661" s="1"/>
      <c r="JSW3661" s="1"/>
      <c r="JSX3661" s="1"/>
      <c r="JSY3661" s="1"/>
      <c r="JSZ3661" s="1"/>
      <c r="JTA3661" s="1"/>
      <c r="JTB3661" s="1"/>
      <c r="JTC3661" s="1"/>
      <c r="JTD3661" s="1"/>
      <c r="JTE3661" s="1"/>
      <c r="JTF3661" s="1"/>
      <c r="JTG3661" s="1"/>
      <c r="JTH3661" s="1"/>
      <c r="JTI3661" s="1"/>
      <c r="JTJ3661" s="1"/>
      <c r="JTK3661" s="1"/>
      <c r="JTL3661" s="1"/>
      <c r="JTM3661" s="1"/>
      <c r="JTN3661" s="1"/>
      <c r="JTO3661" s="1"/>
      <c r="JTP3661" s="1"/>
      <c r="JTQ3661" s="1"/>
      <c r="JTR3661" s="1"/>
      <c r="JTS3661" s="1"/>
      <c r="JTT3661" s="1"/>
      <c r="JTU3661" s="1"/>
      <c r="JTV3661" s="1"/>
      <c r="JTW3661" s="1"/>
      <c r="JTX3661" s="1"/>
      <c r="JTY3661" s="1"/>
      <c r="JTZ3661" s="1"/>
      <c r="JUA3661" s="1"/>
      <c r="JUB3661" s="1"/>
      <c r="JUC3661" s="1"/>
      <c r="JUD3661" s="1"/>
      <c r="JUE3661" s="1"/>
      <c r="JUF3661" s="1"/>
      <c r="JUG3661" s="1"/>
      <c r="JUH3661" s="1"/>
      <c r="JUI3661" s="1"/>
      <c r="JUJ3661" s="1"/>
      <c r="JUK3661" s="1"/>
      <c r="JUL3661" s="1"/>
      <c r="JUM3661" s="1"/>
      <c r="JUN3661" s="1"/>
      <c r="JUO3661" s="1"/>
      <c r="JUP3661" s="1"/>
      <c r="JUQ3661" s="1"/>
      <c r="JUR3661" s="1"/>
      <c r="JUS3661" s="1"/>
      <c r="JUT3661" s="1"/>
      <c r="JUU3661" s="1"/>
      <c r="JUV3661" s="1"/>
      <c r="JUW3661" s="1"/>
      <c r="JUX3661" s="1"/>
      <c r="JUY3661" s="1"/>
      <c r="JUZ3661" s="1"/>
      <c r="JVA3661" s="1"/>
      <c r="JVB3661" s="1"/>
      <c r="JVC3661" s="1"/>
      <c r="JVD3661" s="1"/>
      <c r="JVE3661" s="1"/>
      <c r="JVF3661" s="1"/>
      <c r="JVG3661" s="1"/>
      <c r="JVH3661" s="1"/>
      <c r="JVI3661" s="1"/>
      <c r="JVJ3661" s="1"/>
      <c r="JVK3661" s="1"/>
      <c r="JVL3661" s="1"/>
      <c r="JVM3661" s="1"/>
      <c r="JVN3661" s="1"/>
      <c r="JVO3661" s="1"/>
      <c r="JVP3661" s="1"/>
      <c r="JVQ3661" s="1"/>
      <c r="JVR3661" s="1"/>
      <c r="JVS3661" s="1"/>
      <c r="JVT3661" s="1"/>
      <c r="JVU3661" s="1"/>
      <c r="JVV3661" s="1"/>
      <c r="JVW3661" s="1"/>
      <c r="JVX3661" s="1"/>
      <c r="JVY3661" s="1"/>
      <c r="JVZ3661" s="1"/>
      <c r="JWA3661" s="1"/>
      <c r="JWB3661" s="1"/>
      <c r="JWC3661" s="1"/>
      <c r="JWD3661" s="1"/>
      <c r="JWE3661" s="1"/>
      <c r="JWF3661" s="1"/>
      <c r="JWG3661" s="1"/>
      <c r="JWH3661" s="1"/>
      <c r="JWI3661" s="1"/>
      <c r="JWJ3661" s="1"/>
      <c r="JWK3661" s="1"/>
      <c r="JWL3661" s="1"/>
      <c r="JWM3661" s="1"/>
      <c r="JWN3661" s="1"/>
      <c r="JWO3661" s="1"/>
      <c r="JWP3661" s="1"/>
      <c r="JWQ3661" s="1"/>
      <c r="JWR3661" s="1"/>
      <c r="JWS3661" s="1"/>
      <c r="JWT3661" s="1"/>
      <c r="JWU3661" s="1"/>
      <c r="JWV3661" s="1"/>
      <c r="JWW3661" s="1"/>
      <c r="JWX3661" s="1"/>
      <c r="JWY3661" s="1"/>
      <c r="JWZ3661" s="1"/>
      <c r="JXA3661" s="1"/>
      <c r="JXB3661" s="1"/>
      <c r="JXC3661" s="1"/>
      <c r="JXD3661" s="1"/>
      <c r="JXE3661" s="1"/>
      <c r="JXF3661" s="1"/>
      <c r="JXG3661" s="1"/>
      <c r="JXH3661" s="1"/>
      <c r="JXI3661" s="1"/>
      <c r="JXJ3661" s="1"/>
      <c r="JXK3661" s="1"/>
      <c r="JXL3661" s="1"/>
      <c r="JXM3661" s="1"/>
      <c r="JXN3661" s="1"/>
      <c r="JXO3661" s="1"/>
      <c r="JXP3661" s="1"/>
      <c r="JXQ3661" s="1"/>
      <c r="JXR3661" s="1"/>
      <c r="JXS3661" s="1"/>
      <c r="JXT3661" s="1"/>
      <c r="JXU3661" s="1"/>
      <c r="JXV3661" s="1"/>
      <c r="JXW3661" s="1"/>
      <c r="JXX3661" s="1"/>
      <c r="JXY3661" s="1"/>
      <c r="JXZ3661" s="1"/>
      <c r="JYA3661" s="1"/>
      <c r="JYB3661" s="1"/>
      <c r="JYC3661" s="1"/>
      <c r="JYD3661" s="1"/>
      <c r="JYE3661" s="1"/>
      <c r="JYF3661" s="1"/>
      <c r="JYG3661" s="1"/>
      <c r="JYH3661" s="1"/>
      <c r="JYI3661" s="1"/>
      <c r="JYJ3661" s="1"/>
      <c r="JYK3661" s="1"/>
      <c r="JYL3661" s="1"/>
      <c r="JYM3661" s="1"/>
      <c r="JYN3661" s="1"/>
      <c r="JYO3661" s="1"/>
      <c r="JYP3661" s="1"/>
      <c r="JYQ3661" s="1"/>
      <c r="JYR3661" s="1"/>
      <c r="JYS3661" s="1"/>
      <c r="JYT3661" s="1"/>
      <c r="JYU3661" s="1"/>
      <c r="JYV3661" s="1"/>
      <c r="JYW3661" s="1"/>
      <c r="JYX3661" s="1"/>
      <c r="JYY3661" s="1"/>
      <c r="JYZ3661" s="1"/>
      <c r="JZA3661" s="1"/>
      <c r="JZB3661" s="1"/>
      <c r="JZC3661" s="1"/>
      <c r="JZD3661" s="1"/>
      <c r="JZE3661" s="1"/>
      <c r="JZF3661" s="1"/>
      <c r="JZG3661" s="1"/>
      <c r="JZH3661" s="1"/>
      <c r="JZI3661" s="1"/>
      <c r="JZJ3661" s="1"/>
      <c r="JZK3661" s="1"/>
      <c r="JZL3661" s="1"/>
      <c r="JZM3661" s="1"/>
      <c r="JZN3661" s="1"/>
      <c r="JZO3661" s="1"/>
      <c r="JZP3661" s="1"/>
      <c r="JZQ3661" s="1"/>
      <c r="JZR3661" s="1"/>
      <c r="JZS3661" s="1"/>
      <c r="JZT3661" s="1"/>
      <c r="JZU3661" s="1"/>
      <c r="JZV3661" s="1"/>
      <c r="JZW3661" s="1"/>
      <c r="JZX3661" s="1"/>
      <c r="JZY3661" s="1"/>
      <c r="JZZ3661" s="1"/>
      <c r="KAA3661" s="1"/>
      <c r="KAB3661" s="1"/>
      <c r="KAC3661" s="1"/>
      <c r="KAD3661" s="1"/>
      <c r="KAE3661" s="1"/>
      <c r="KAF3661" s="1"/>
      <c r="KAG3661" s="1"/>
      <c r="KAH3661" s="1"/>
      <c r="KAI3661" s="1"/>
      <c r="KAJ3661" s="1"/>
      <c r="KAK3661" s="1"/>
      <c r="KAL3661" s="1"/>
      <c r="KAM3661" s="1"/>
      <c r="KAN3661" s="1"/>
      <c r="KAO3661" s="1"/>
      <c r="KAP3661" s="1"/>
      <c r="KAQ3661" s="1"/>
      <c r="KAR3661" s="1"/>
      <c r="KAS3661" s="1"/>
      <c r="KAT3661" s="1"/>
      <c r="KAU3661" s="1"/>
      <c r="KAV3661" s="1"/>
      <c r="KAW3661" s="1"/>
      <c r="KAX3661" s="1"/>
      <c r="KAY3661" s="1"/>
      <c r="KAZ3661" s="1"/>
      <c r="KBA3661" s="1"/>
      <c r="KBB3661" s="1"/>
      <c r="KBC3661" s="1"/>
      <c r="KBD3661" s="1"/>
      <c r="KBE3661" s="1"/>
      <c r="KBF3661" s="1"/>
      <c r="KBG3661" s="1"/>
      <c r="KBH3661" s="1"/>
      <c r="KBI3661" s="1"/>
      <c r="KBJ3661" s="1"/>
      <c r="KBK3661" s="1"/>
      <c r="KBL3661" s="1"/>
      <c r="KBM3661" s="1"/>
      <c r="KBN3661" s="1"/>
      <c r="KBO3661" s="1"/>
      <c r="KBP3661" s="1"/>
      <c r="KBQ3661" s="1"/>
      <c r="KBR3661" s="1"/>
      <c r="KBS3661" s="1"/>
      <c r="KBT3661" s="1"/>
      <c r="KBU3661" s="1"/>
      <c r="KBV3661" s="1"/>
      <c r="KBW3661" s="1"/>
      <c r="KBX3661" s="1"/>
      <c r="KBY3661" s="1"/>
      <c r="KBZ3661" s="1"/>
      <c r="KCA3661" s="1"/>
      <c r="KCB3661" s="1"/>
      <c r="KCC3661" s="1"/>
      <c r="KCD3661" s="1"/>
      <c r="KCE3661" s="1"/>
      <c r="KCF3661" s="1"/>
      <c r="KCG3661" s="1"/>
      <c r="KCH3661" s="1"/>
      <c r="KCI3661" s="1"/>
      <c r="KCJ3661" s="1"/>
      <c r="KCK3661" s="1"/>
      <c r="KCL3661" s="1"/>
      <c r="KCM3661" s="1"/>
      <c r="KCN3661" s="1"/>
      <c r="KCO3661" s="1"/>
      <c r="KCP3661" s="1"/>
      <c r="KCQ3661" s="1"/>
      <c r="KCR3661" s="1"/>
      <c r="KCS3661" s="1"/>
      <c r="KCT3661" s="1"/>
      <c r="KCU3661" s="1"/>
      <c r="KCV3661" s="1"/>
      <c r="KCW3661" s="1"/>
      <c r="KCX3661" s="1"/>
      <c r="KCY3661" s="1"/>
      <c r="KCZ3661" s="1"/>
      <c r="KDA3661" s="1"/>
      <c r="KDB3661" s="1"/>
      <c r="KDC3661" s="1"/>
      <c r="KDD3661" s="1"/>
      <c r="KDE3661" s="1"/>
      <c r="KDF3661" s="1"/>
      <c r="KDG3661" s="1"/>
      <c r="KDH3661" s="1"/>
      <c r="KDI3661" s="1"/>
      <c r="KDJ3661" s="1"/>
      <c r="KDK3661" s="1"/>
      <c r="KDL3661" s="1"/>
      <c r="KDM3661" s="1"/>
      <c r="KDN3661" s="1"/>
      <c r="KDO3661" s="1"/>
      <c r="KDP3661" s="1"/>
      <c r="KDQ3661" s="1"/>
      <c r="KDR3661" s="1"/>
      <c r="KDS3661" s="1"/>
      <c r="KDT3661" s="1"/>
      <c r="KDU3661" s="1"/>
      <c r="KDV3661" s="1"/>
      <c r="KDW3661" s="1"/>
      <c r="KDX3661" s="1"/>
      <c r="KDY3661" s="1"/>
      <c r="KDZ3661" s="1"/>
      <c r="KEA3661" s="1"/>
      <c r="KEB3661" s="1"/>
      <c r="KEC3661" s="1"/>
      <c r="KED3661" s="1"/>
      <c r="KEE3661" s="1"/>
      <c r="KEF3661" s="1"/>
      <c r="KEG3661" s="1"/>
      <c r="KEH3661" s="1"/>
      <c r="KEI3661" s="1"/>
      <c r="KEJ3661" s="1"/>
      <c r="KEK3661" s="1"/>
      <c r="KEL3661" s="1"/>
      <c r="KEM3661" s="1"/>
      <c r="KEN3661" s="1"/>
      <c r="KEO3661" s="1"/>
      <c r="KEP3661" s="1"/>
      <c r="KEQ3661" s="1"/>
      <c r="KER3661" s="1"/>
      <c r="KES3661" s="1"/>
      <c r="KET3661" s="1"/>
      <c r="KEU3661" s="1"/>
      <c r="KEV3661" s="1"/>
      <c r="KEW3661" s="1"/>
      <c r="KEX3661" s="1"/>
      <c r="KEY3661" s="1"/>
      <c r="KEZ3661" s="1"/>
      <c r="KFA3661" s="1"/>
      <c r="KFB3661" s="1"/>
      <c r="KFC3661" s="1"/>
      <c r="KFD3661" s="1"/>
      <c r="KFE3661" s="1"/>
      <c r="KFF3661" s="1"/>
      <c r="KFG3661" s="1"/>
      <c r="KFH3661" s="1"/>
      <c r="KFI3661" s="1"/>
      <c r="KFJ3661" s="1"/>
      <c r="KFK3661" s="1"/>
      <c r="KFL3661" s="1"/>
      <c r="KFM3661" s="1"/>
      <c r="KFN3661" s="1"/>
      <c r="KFO3661" s="1"/>
      <c r="KFP3661" s="1"/>
      <c r="KFQ3661" s="1"/>
      <c r="KFR3661" s="1"/>
      <c r="KFS3661" s="1"/>
      <c r="KFT3661" s="1"/>
      <c r="KFU3661" s="1"/>
      <c r="KFV3661" s="1"/>
      <c r="KFW3661" s="1"/>
      <c r="KFX3661" s="1"/>
      <c r="KFY3661" s="1"/>
      <c r="KFZ3661" s="1"/>
      <c r="KGA3661" s="1"/>
      <c r="KGB3661" s="1"/>
      <c r="KGC3661" s="1"/>
      <c r="KGD3661" s="1"/>
      <c r="KGE3661" s="1"/>
      <c r="KGF3661" s="1"/>
      <c r="KGG3661" s="1"/>
      <c r="KGH3661" s="1"/>
      <c r="KGI3661" s="1"/>
      <c r="KGJ3661" s="1"/>
      <c r="KGK3661" s="1"/>
      <c r="KGL3661" s="1"/>
      <c r="KGM3661" s="1"/>
      <c r="KGN3661" s="1"/>
      <c r="KGO3661" s="1"/>
      <c r="KGP3661" s="1"/>
      <c r="KGQ3661" s="1"/>
      <c r="KGR3661" s="1"/>
      <c r="KGS3661" s="1"/>
      <c r="KGT3661" s="1"/>
      <c r="KGU3661" s="1"/>
      <c r="KGV3661" s="1"/>
      <c r="KGW3661" s="1"/>
      <c r="KGX3661" s="1"/>
      <c r="KGY3661" s="1"/>
      <c r="KGZ3661" s="1"/>
      <c r="KHA3661" s="1"/>
      <c r="KHB3661" s="1"/>
      <c r="KHC3661" s="1"/>
      <c r="KHD3661" s="1"/>
      <c r="KHE3661" s="1"/>
      <c r="KHF3661" s="1"/>
      <c r="KHG3661" s="1"/>
      <c r="KHH3661" s="1"/>
      <c r="KHI3661" s="1"/>
      <c r="KHJ3661" s="1"/>
      <c r="KHK3661" s="1"/>
      <c r="KHL3661" s="1"/>
      <c r="KHM3661" s="1"/>
      <c r="KHN3661" s="1"/>
      <c r="KHO3661" s="1"/>
      <c r="KHP3661" s="1"/>
      <c r="KHQ3661" s="1"/>
      <c r="KHR3661" s="1"/>
      <c r="KHS3661" s="1"/>
      <c r="KHT3661" s="1"/>
      <c r="KHU3661" s="1"/>
      <c r="KHV3661" s="1"/>
      <c r="KHW3661" s="1"/>
      <c r="KHX3661" s="1"/>
      <c r="KHY3661" s="1"/>
      <c r="KHZ3661" s="1"/>
      <c r="KIA3661" s="1"/>
      <c r="KIB3661" s="1"/>
      <c r="KIC3661" s="1"/>
      <c r="KID3661" s="1"/>
      <c r="KIE3661" s="1"/>
      <c r="KIF3661" s="1"/>
      <c r="KIG3661" s="1"/>
      <c r="KIH3661" s="1"/>
      <c r="KII3661" s="1"/>
      <c r="KIJ3661" s="1"/>
      <c r="KIK3661" s="1"/>
      <c r="KIL3661" s="1"/>
      <c r="KIM3661" s="1"/>
      <c r="KIN3661" s="1"/>
      <c r="KIO3661" s="1"/>
      <c r="KIP3661" s="1"/>
      <c r="KIQ3661" s="1"/>
      <c r="KIR3661" s="1"/>
      <c r="KIS3661" s="1"/>
      <c r="KIT3661" s="1"/>
      <c r="KIU3661" s="1"/>
      <c r="KIV3661" s="1"/>
      <c r="KIW3661" s="1"/>
      <c r="KIX3661" s="1"/>
      <c r="KIY3661" s="1"/>
      <c r="KIZ3661" s="1"/>
      <c r="KJA3661" s="1"/>
      <c r="KJB3661" s="1"/>
      <c r="KJC3661" s="1"/>
      <c r="KJD3661" s="1"/>
      <c r="KJE3661" s="1"/>
      <c r="KJF3661" s="1"/>
      <c r="KJG3661" s="1"/>
      <c r="KJH3661" s="1"/>
      <c r="KJI3661" s="1"/>
      <c r="KJJ3661" s="1"/>
      <c r="KJK3661" s="1"/>
      <c r="KJL3661" s="1"/>
      <c r="KJM3661" s="1"/>
      <c r="KJN3661" s="1"/>
      <c r="KJO3661" s="1"/>
      <c r="KJP3661" s="1"/>
      <c r="KJQ3661" s="1"/>
      <c r="KJR3661" s="1"/>
      <c r="KJS3661" s="1"/>
      <c r="KJT3661" s="1"/>
      <c r="KJU3661" s="1"/>
      <c r="KJV3661" s="1"/>
      <c r="KJW3661" s="1"/>
      <c r="KJX3661" s="1"/>
      <c r="KJY3661" s="1"/>
      <c r="KJZ3661" s="1"/>
      <c r="KKA3661" s="1"/>
      <c r="KKB3661" s="1"/>
      <c r="KKC3661" s="1"/>
      <c r="KKD3661" s="1"/>
      <c r="KKE3661" s="1"/>
      <c r="KKF3661" s="1"/>
      <c r="KKG3661" s="1"/>
      <c r="KKH3661" s="1"/>
      <c r="KKI3661" s="1"/>
      <c r="KKJ3661" s="1"/>
      <c r="KKK3661" s="1"/>
      <c r="KKL3661" s="1"/>
      <c r="KKM3661" s="1"/>
      <c r="KKN3661" s="1"/>
      <c r="KKO3661" s="1"/>
      <c r="KKP3661" s="1"/>
      <c r="KKQ3661" s="1"/>
      <c r="KKR3661" s="1"/>
      <c r="KKS3661" s="1"/>
      <c r="KKT3661" s="1"/>
      <c r="KKU3661" s="1"/>
      <c r="KKV3661" s="1"/>
      <c r="KKW3661" s="1"/>
      <c r="KKX3661" s="1"/>
      <c r="KKY3661" s="1"/>
      <c r="KKZ3661" s="1"/>
      <c r="KLA3661" s="1"/>
      <c r="KLB3661" s="1"/>
      <c r="KLC3661" s="1"/>
      <c r="KLD3661" s="1"/>
      <c r="KLE3661" s="1"/>
      <c r="KLF3661" s="1"/>
      <c r="KLG3661" s="1"/>
      <c r="KLH3661" s="1"/>
      <c r="KLI3661" s="1"/>
      <c r="KLJ3661" s="1"/>
      <c r="KLK3661" s="1"/>
      <c r="KLL3661" s="1"/>
      <c r="KLM3661" s="1"/>
      <c r="KLN3661" s="1"/>
      <c r="KLO3661" s="1"/>
      <c r="KLP3661" s="1"/>
      <c r="KLQ3661" s="1"/>
      <c r="KLR3661" s="1"/>
      <c r="KLS3661" s="1"/>
      <c r="KLT3661" s="1"/>
      <c r="KLU3661" s="1"/>
      <c r="KLV3661" s="1"/>
      <c r="KLW3661" s="1"/>
      <c r="KLX3661" s="1"/>
      <c r="KLY3661" s="1"/>
      <c r="KLZ3661" s="1"/>
      <c r="KMA3661" s="1"/>
      <c r="KMB3661" s="1"/>
      <c r="KMC3661" s="1"/>
      <c r="KMD3661" s="1"/>
      <c r="KME3661" s="1"/>
      <c r="KMF3661" s="1"/>
      <c r="KMG3661" s="1"/>
      <c r="KMH3661" s="1"/>
      <c r="KMI3661" s="1"/>
      <c r="KMJ3661" s="1"/>
      <c r="KMK3661" s="1"/>
      <c r="KML3661" s="1"/>
      <c r="KMM3661" s="1"/>
      <c r="KMN3661" s="1"/>
      <c r="KMO3661" s="1"/>
      <c r="KMP3661" s="1"/>
      <c r="KMQ3661" s="1"/>
      <c r="KMR3661" s="1"/>
      <c r="KMS3661" s="1"/>
      <c r="KMT3661" s="1"/>
      <c r="KMU3661" s="1"/>
      <c r="KMV3661" s="1"/>
      <c r="KMW3661" s="1"/>
      <c r="KMX3661" s="1"/>
      <c r="KMY3661" s="1"/>
      <c r="KMZ3661" s="1"/>
      <c r="KNA3661" s="1"/>
      <c r="KNB3661" s="1"/>
      <c r="KNC3661" s="1"/>
      <c r="KND3661" s="1"/>
      <c r="KNE3661" s="1"/>
      <c r="KNF3661" s="1"/>
      <c r="KNG3661" s="1"/>
      <c r="KNH3661" s="1"/>
      <c r="KNI3661" s="1"/>
      <c r="KNJ3661" s="1"/>
      <c r="KNK3661" s="1"/>
      <c r="KNL3661" s="1"/>
      <c r="KNM3661" s="1"/>
      <c r="KNN3661" s="1"/>
      <c r="KNO3661" s="1"/>
      <c r="KNP3661" s="1"/>
      <c r="KNQ3661" s="1"/>
      <c r="KNR3661" s="1"/>
      <c r="KNS3661" s="1"/>
      <c r="KNT3661" s="1"/>
      <c r="KNU3661" s="1"/>
      <c r="KNV3661" s="1"/>
      <c r="KNW3661" s="1"/>
      <c r="KNX3661" s="1"/>
      <c r="KNY3661" s="1"/>
      <c r="KNZ3661" s="1"/>
      <c r="KOA3661" s="1"/>
      <c r="KOB3661" s="1"/>
      <c r="KOC3661" s="1"/>
      <c r="KOD3661" s="1"/>
      <c r="KOE3661" s="1"/>
      <c r="KOF3661" s="1"/>
      <c r="KOG3661" s="1"/>
      <c r="KOH3661" s="1"/>
      <c r="KOI3661" s="1"/>
      <c r="KOJ3661" s="1"/>
      <c r="KOK3661" s="1"/>
      <c r="KOL3661" s="1"/>
      <c r="KOM3661" s="1"/>
      <c r="KON3661" s="1"/>
      <c r="KOO3661" s="1"/>
      <c r="KOP3661" s="1"/>
      <c r="KOQ3661" s="1"/>
      <c r="KOR3661" s="1"/>
      <c r="KOS3661" s="1"/>
      <c r="KOT3661" s="1"/>
      <c r="KOU3661" s="1"/>
      <c r="KOV3661" s="1"/>
      <c r="KOW3661" s="1"/>
      <c r="KOX3661" s="1"/>
      <c r="KOY3661" s="1"/>
      <c r="KOZ3661" s="1"/>
      <c r="KPA3661" s="1"/>
      <c r="KPB3661" s="1"/>
      <c r="KPC3661" s="1"/>
      <c r="KPD3661" s="1"/>
      <c r="KPE3661" s="1"/>
      <c r="KPF3661" s="1"/>
      <c r="KPG3661" s="1"/>
      <c r="KPH3661" s="1"/>
      <c r="KPI3661" s="1"/>
      <c r="KPJ3661" s="1"/>
      <c r="KPK3661" s="1"/>
      <c r="KPL3661" s="1"/>
      <c r="KPM3661" s="1"/>
      <c r="KPN3661" s="1"/>
      <c r="KPO3661" s="1"/>
      <c r="KPP3661" s="1"/>
      <c r="KPQ3661" s="1"/>
      <c r="KPR3661" s="1"/>
      <c r="KPS3661" s="1"/>
      <c r="KPT3661" s="1"/>
      <c r="KPU3661" s="1"/>
      <c r="KPV3661" s="1"/>
      <c r="KPW3661" s="1"/>
      <c r="KPX3661" s="1"/>
      <c r="KPY3661" s="1"/>
      <c r="KPZ3661" s="1"/>
      <c r="KQA3661" s="1"/>
      <c r="KQB3661" s="1"/>
      <c r="KQC3661" s="1"/>
      <c r="KQD3661" s="1"/>
      <c r="KQE3661" s="1"/>
      <c r="KQF3661" s="1"/>
      <c r="KQG3661" s="1"/>
      <c r="KQH3661" s="1"/>
      <c r="KQI3661" s="1"/>
      <c r="KQJ3661" s="1"/>
      <c r="KQK3661" s="1"/>
      <c r="KQL3661" s="1"/>
      <c r="KQM3661" s="1"/>
      <c r="KQN3661" s="1"/>
      <c r="KQO3661" s="1"/>
      <c r="KQP3661" s="1"/>
      <c r="KQQ3661" s="1"/>
      <c r="KQR3661" s="1"/>
      <c r="KQS3661" s="1"/>
      <c r="KQT3661" s="1"/>
      <c r="KQU3661" s="1"/>
      <c r="KQV3661" s="1"/>
      <c r="KQW3661" s="1"/>
      <c r="KQX3661" s="1"/>
      <c r="KQY3661" s="1"/>
      <c r="KQZ3661" s="1"/>
      <c r="KRA3661" s="1"/>
      <c r="KRB3661" s="1"/>
      <c r="KRC3661" s="1"/>
      <c r="KRD3661" s="1"/>
      <c r="KRE3661" s="1"/>
      <c r="KRF3661" s="1"/>
      <c r="KRG3661" s="1"/>
      <c r="KRH3661" s="1"/>
      <c r="KRI3661" s="1"/>
      <c r="KRJ3661" s="1"/>
      <c r="KRK3661" s="1"/>
      <c r="KRL3661" s="1"/>
      <c r="KRM3661" s="1"/>
      <c r="KRN3661" s="1"/>
      <c r="KRO3661" s="1"/>
      <c r="KRP3661" s="1"/>
      <c r="KRQ3661" s="1"/>
      <c r="KRR3661" s="1"/>
      <c r="KRS3661" s="1"/>
      <c r="KRT3661" s="1"/>
      <c r="KRU3661" s="1"/>
      <c r="KRV3661" s="1"/>
      <c r="KRW3661" s="1"/>
      <c r="KRX3661" s="1"/>
      <c r="KRY3661" s="1"/>
      <c r="KRZ3661" s="1"/>
      <c r="KSA3661" s="1"/>
      <c r="KSB3661" s="1"/>
      <c r="KSC3661" s="1"/>
      <c r="KSD3661" s="1"/>
      <c r="KSE3661" s="1"/>
      <c r="KSF3661" s="1"/>
      <c r="KSG3661" s="1"/>
      <c r="KSH3661" s="1"/>
      <c r="KSI3661" s="1"/>
      <c r="KSJ3661" s="1"/>
      <c r="KSK3661" s="1"/>
      <c r="KSL3661" s="1"/>
      <c r="KSM3661" s="1"/>
      <c r="KSN3661" s="1"/>
      <c r="KSO3661" s="1"/>
      <c r="KSP3661" s="1"/>
      <c r="KSQ3661" s="1"/>
      <c r="KSR3661" s="1"/>
      <c r="KSS3661" s="1"/>
      <c r="KST3661" s="1"/>
      <c r="KSU3661" s="1"/>
      <c r="KSV3661" s="1"/>
      <c r="KSW3661" s="1"/>
      <c r="KSX3661" s="1"/>
      <c r="KSY3661" s="1"/>
      <c r="KSZ3661" s="1"/>
      <c r="KTA3661" s="1"/>
      <c r="KTB3661" s="1"/>
      <c r="KTC3661" s="1"/>
      <c r="KTD3661" s="1"/>
      <c r="KTE3661" s="1"/>
      <c r="KTF3661" s="1"/>
      <c r="KTG3661" s="1"/>
      <c r="KTH3661" s="1"/>
      <c r="KTI3661" s="1"/>
      <c r="KTJ3661" s="1"/>
      <c r="KTK3661" s="1"/>
      <c r="KTL3661" s="1"/>
      <c r="KTM3661" s="1"/>
      <c r="KTN3661" s="1"/>
      <c r="KTO3661" s="1"/>
      <c r="KTP3661" s="1"/>
      <c r="KTQ3661" s="1"/>
      <c r="KTR3661" s="1"/>
      <c r="KTS3661" s="1"/>
      <c r="KTT3661" s="1"/>
      <c r="KTU3661" s="1"/>
      <c r="KTV3661" s="1"/>
      <c r="KTW3661" s="1"/>
      <c r="KTX3661" s="1"/>
      <c r="KTY3661" s="1"/>
      <c r="KTZ3661" s="1"/>
      <c r="KUA3661" s="1"/>
      <c r="KUB3661" s="1"/>
      <c r="KUC3661" s="1"/>
      <c r="KUD3661" s="1"/>
      <c r="KUE3661" s="1"/>
      <c r="KUF3661" s="1"/>
      <c r="KUG3661" s="1"/>
      <c r="KUH3661" s="1"/>
      <c r="KUI3661" s="1"/>
      <c r="KUJ3661" s="1"/>
      <c r="KUK3661" s="1"/>
      <c r="KUL3661" s="1"/>
      <c r="KUM3661" s="1"/>
      <c r="KUN3661" s="1"/>
      <c r="KUO3661" s="1"/>
      <c r="KUP3661" s="1"/>
      <c r="KUQ3661" s="1"/>
      <c r="KUR3661" s="1"/>
      <c r="KUS3661" s="1"/>
      <c r="KUT3661" s="1"/>
      <c r="KUU3661" s="1"/>
      <c r="KUV3661" s="1"/>
      <c r="KUW3661" s="1"/>
      <c r="KUX3661" s="1"/>
      <c r="KUY3661" s="1"/>
      <c r="KUZ3661" s="1"/>
      <c r="KVA3661" s="1"/>
      <c r="KVB3661" s="1"/>
      <c r="KVC3661" s="1"/>
      <c r="KVD3661" s="1"/>
      <c r="KVE3661" s="1"/>
      <c r="KVF3661" s="1"/>
      <c r="KVG3661" s="1"/>
      <c r="KVH3661" s="1"/>
      <c r="KVI3661" s="1"/>
      <c r="KVJ3661" s="1"/>
      <c r="KVK3661" s="1"/>
      <c r="KVL3661" s="1"/>
      <c r="KVM3661" s="1"/>
      <c r="KVN3661" s="1"/>
      <c r="KVO3661" s="1"/>
      <c r="KVP3661" s="1"/>
      <c r="KVQ3661" s="1"/>
      <c r="KVR3661" s="1"/>
      <c r="KVS3661" s="1"/>
      <c r="KVT3661" s="1"/>
      <c r="KVU3661" s="1"/>
      <c r="KVV3661" s="1"/>
      <c r="KVW3661" s="1"/>
      <c r="KVX3661" s="1"/>
      <c r="KVY3661" s="1"/>
      <c r="KVZ3661" s="1"/>
      <c r="KWA3661" s="1"/>
      <c r="KWB3661" s="1"/>
      <c r="KWC3661" s="1"/>
      <c r="KWD3661" s="1"/>
      <c r="KWE3661" s="1"/>
      <c r="KWF3661" s="1"/>
      <c r="KWG3661" s="1"/>
      <c r="KWH3661" s="1"/>
      <c r="KWI3661" s="1"/>
      <c r="KWJ3661" s="1"/>
      <c r="KWK3661" s="1"/>
      <c r="KWL3661" s="1"/>
      <c r="KWM3661" s="1"/>
      <c r="KWN3661" s="1"/>
      <c r="KWO3661" s="1"/>
      <c r="KWP3661" s="1"/>
      <c r="KWQ3661" s="1"/>
      <c r="KWR3661" s="1"/>
      <c r="KWS3661" s="1"/>
      <c r="KWT3661" s="1"/>
      <c r="KWU3661" s="1"/>
      <c r="KWV3661" s="1"/>
      <c r="KWW3661" s="1"/>
      <c r="KWX3661" s="1"/>
      <c r="KWY3661" s="1"/>
      <c r="KWZ3661" s="1"/>
      <c r="KXA3661" s="1"/>
      <c r="KXB3661" s="1"/>
      <c r="KXC3661" s="1"/>
      <c r="KXD3661" s="1"/>
      <c r="KXE3661" s="1"/>
      <c r="KXF3661" s="1"/>
      <c r="KXG3661" s="1"/>
      <c r="KXH3661" s="1"/>
      <c r="KXI3661" s="1"/>
      <c r="KXJ3661" s="1"/>
      <c r="KXK3661" s="1"/>
      <c r="KXL3661" s="1"/>
      <c r="KXM3661" s="1"/>
      <c r="KXN3661" s="1"/>
      <c r="KXO3661" s="1"/>
      <c r="KXP3661" s="1"/>
      <c r="KXQ3661" s="1"/>
      <c r="KXR3661" s="1"/>
      <c r="KXS3661" s="1"/>
      <c r="KXT3661" s="1"/>
      <c r="KXU3661" s="1"/>
      <c r="KXV3661" s="1"/>
      <c r="KXW3661" s="1"/>
      <c r="KXX3661" s="1"/>
      <c r="KXY3661" s="1"/>
      <c r="KXZ3661" s="1"/>
      <c r="KYA3661" s="1"/>
      <c r="KYB3661" s="1"/>
      <c r="KYC3661" s="1"/>
      <c r="KYD3661" s="1"/>
      <c r="KYE3661" s="1"/>
      <c r="KYF3661" s="1"/>
      <c r="KYG3661" s="1"/>
      <c r="KYH3661" s="1"/>
      <c r="KYI3661" s="1"/>
      <c r="KYJ3661" s="1"/>
      <c r="KYK3661" s="1"/>
      <c r="KYL3661" s="1"/>
      <c r="KYM3661" s="1"/>
      <c r="KYN3661" s="1"/>
      <c r="KYO3661" s="1"/>
      <c r="KYP3661" s="1"/>
      <c r="KYQ3661" s="1"/>
      <c r="KYR3661" s="1"/>
      <c r="KYS3661" s="1"/>
      <c r="KYT3661" s="1"/>
      <c r="KYU3661" s="1"/>
      <c r="KYV3661" s="1"/>
      <c r="KYW3661" s="1"/>
      <c r="KYX3661" s="1"/>
      <c r="KYY3661" s="1"/>
      <c r="KYZ3661" s="1"/>
      <c r="KZA3661" s="1"/>
      <c r="KZB3661" s="1"/>
      <c r="KZC3661" s="1"/>
      <c r="KZD3661" s="1"/>
      <c r="KZE3661" s="1"/>
      <c r="KZF3661" s="1"/>
      <c r="KZG3661" s="1"/>
      <c r="KZH3661" s="1"/>
      <c r="KZI3661" s="1"/>
      <c r="KZJ3661" s="1"/>
      <c r="KZK3661" s="1"/>
      <c r="KZL3661" s="1"/>
      <c r="KZM3661" s="1"/>
      <c r="KZN3661" s="1"/>
      <c r="KZO3661" s="1"/>
      <c r="KZP3661" s="1"/>
      <c r="KZQ3661" s="1"/>
      <c r="KZR3661" s="1"/>
      <c r="KZS3661" s="1"/>
      <c r="KZT3661" s="1"/>
      <c r="KZU3661" s="1"/>
      <c r="KZV3661" s="1"/>
      <c r="KZW3661" s="1"/>
      <c r="KZX3661" s="1"/>
      <c r="KZY3661" s="1"/>
      <c r="KZZ3661" s="1"/>
      <c r="LAA3661" s="1"/>
      <c r="LAB3661" s="1"/>
      <c r="LAC3661" s="1"/>
      <c r="LAD3661" s="1"/>
      <c r="LAE3661" s="1"/>
      <c r="LAF3661" s="1"/>
      <c r="LAG3661" s="1"/>
      <c r="LAH3661" s="1"/>
      <c r="LAI3661" s="1"/>
      <c r="LAJ3661" s="1"/>
      <c r="LAK3661" s="1"/>
      <c r="LAL3661" s="1"/>
      <c r="LAM3661" s="1"/>
      <c r="LAN3661" s="1"/>
      <c r="LAO3661" s="1"/>
      <c r="LAP3661" s="1"/>
      <c r="LAQ3661" s="1"/>
      <c r="LAR3661" s="1"/>
      <c r="LAS3661" s="1"/>
      <c r="LAT3661" s="1"/>
      <c r="LAU3661" s="1"/>
      <c r="LAV3661" s="1"/>
      <c r="LAW3661" s="1"/>
      <c r="LAX3661" s="1"/>
      <c r="LAY3661" s="1"/>
      <c r="LAZ3661" s="1"/>
      <c r="LBA3661" s="1"/>
      <c r="LBB3661" s="1"/>
      <c r="LBC3661" s="1"/>
      <c r="LBD3661" s="1"/>
      <c r="LBE3661" s="1"/>
      <c r="LBF3661" s="1"/>
      <c r="LBG3661" s="1"/>
      <c r="LBH3661" s="1"/>
      <c r="LBI3661" s="1"/>
      <c r="LBJ3661" s="1"/>
      <c r="LBK3661" s="1"/>
      <c r="LBL3661" s="1"/>
      <c r="LBM3661" s="1"/>
      <c r="LBN3661" s="1"/>
      <c r="LBO3661" s="1"/>
      <c r="LBP3661" s="1"/>
      <c r="LBQ3661" s="1"/>
      <c r="LBR3661" s="1"/>
      <c r="LBS3661" s="1"/>
      <c r="LBT3661" s="1"/>
      <c r="LBU3661" s="1"/>
      <c r="LBV3661" s="1"/>
      <c r="LBW3661" s="1"/>
      <c r="LBX3661" s="1"/>
      <c r="LBY3661" s="1"/>
      <c r="LBZ3661" s="1"/>
      <c r="LCA3661" s="1"/>
      <c r="LCB3661" s="1"/>
      <c r="LCC3661" s="1"/>
      <c r="LCD3661" s="1"/>
      <c r="LCE3661" s="1"/>
      <c r="LCF3661" s="1"/>
      <c r="LCG3661" s="1"/>
      <c r="LCH3661" s="1"/>
      <c r="LCI3661" s="1"/>
      <c r="LCJ3661" s="1"/>
      <c r="LCK3661" s="1"/>
      <c r="LCL3661" s="1"/>
      <c r="LCM3661" s="1"/>
      <c r="LCN3661" s="1"/>
      <c r="LCO3661" s="1"/>
      <c r="LCP3661" s="1"/>
      <c r="LCQ3661" s="1"/>
      <c r="LCR3661" s="1"/>
      <c r="LCS3661" s="1"/>
      <c r="LCT3661" s="1"/>
      <c r="LCU3661" s="1"/>
      <c r="LCV3661" s="1"/>
      <c r="LCW3661" s="1"/>
      <c r="LCX3661" s="1"/>
      <c r="LCY3661" s="1"/>
      <c r="LCZ3661" s="1"/>
      <c r="LDA3661" s="1"/>
      <c r="LDB3661" s="1"/>
      <c r="LDC3661" s="1"/>
      <c r="LDD3661" s="1"/>
      <c r="LDE3661" s="1"/>
      <c r="LDF3661" s="1"/>
      <c r="LDG3661" s="1"/>
      <c r="LDH3661" s="1"/>
      <c r="LDI3661" s="1"/>
      <c r="LDJ3661" s="1"/>
      <c r="LDK3661" s="1"/>
      <c r="LDL3661" s="1"/>
      <c r="LDM3661" s="1"/>
      <c r="LDN3661" s="1"/>
      <c r="LDO3661" s="1"/>
      <c r="LDP3661" s="1"/>
      <c r="LDQ3661" s="1"/>
      <c r="LDR3661" s="1"/>
      <c r="LDS3661" s="1"/>
      <c r="LDT3661" s="1"/>
      <c r="LDU3661" s="1"/>
      <c r="LDV3661" s="1"/>
      <c r="LDW3661" s="1"/>
      <c r="LDX3661" s="1"/>
      <c r="LDY3661" s="1"/>
      <c r="LDZ3661" s="1"/>
      <c r="LEA3661" s="1"/>
      <c r="LEB3661" s="1"/>
      <c r="LEC3661" s="1"/>
      <c r="LED3661" s="1"/>
      <c r="LEE3661" s="1"/>
      <c r="LEF3661" s="1"/>
      <c r="LEG3661" s="1"/>
      <c r="LEH3661" s="1"/>
      <c r="LEI3661" s="1"/>
      <c r="LEJ3661" s="1"/>
      <c r="LEK3661" s="1"/>
      <c r="LEL3661" s="1"/>
      <c r="LEM3661" s="1"/>
      <c r="LEN3661" s="1"/>
      <c r="LEO3661" s="1"/>
      <c r="LEP3661" s="1"/>
      <c r="LEQ3661" s="1"/>
      <c r="LER3661" s="1"/>
      <c r="LES3661" s="1"/>
      <c r="LET3661" s="1"/>
      <c r="LEU3661" s="1"/>
      <c r="LEV3661" s="1"/>
      <c r="LEW3661" s="1"/>
      <c r="LEX3661" s="1"/>
      <c r="LEY3661" s="1"/>
      <c r="LEZ3661" s="1"/>
      <c r="LFA3661" s="1"/>
      <c r="LFB3661" s="1"/>
      <c r="LFC3661" s="1"/>
      <c r="LFD3661" s="1"/>
      <c r="LFE3661" s="1"/>
      <c r="LFF3661" s="1"/>
      <c r="LFG3661" s="1"/>
      <c r="LFH3661" s="1"/>
      <c r="LFI3661" s="1"/>
      <c r="LFJ3661" s="1"/>
      <c r="LFK3661" s="1"/>
      <c r="LFL3661" s="1"/>
      <c r="LFM3661" s="1"/>
      <c r="LFN3661" s="1"/>
      <c r="LFO3661" s="1"/>
      <c r="LFP3661" s="1"/>
      <c r="LFQ3661" s="1"/>
      <c r="LFR3661" s="1"/>
      <c r="LFS3661" s="1"/>
      <c r="LFT3661" s="1"/>
      <c r="LFU3661" s="1"/>
      <c r="LFV3661" s="1"/>
      <c r="LFW3661" s="1"/>
      <c r="LFX3661" s="1"/>
      <c r="LFY3661" s="1"/>
      <c r="LFZ3661" s="1"/>
      <c r="LGA3661" s="1"/>
      <c r="LGB3661" s="1"/>
      <c r="LGC3661" s="1"/>
      <c r="LGD3661" s="1"/>
      <c r="LGE3661" s="1"/>
      <c r="LGF3661" s="1"/>
      <c r="LGG3661" s="1"/>
      <c r="LGH3661" s="1"/>
      <c r="LGI3661" s="1"/>
      <c r="LGJ3661" s="1"/>
      <c r="LGK3661" s="1"/>
      <c r="LGL3661" s="1"/>
      <c r="LGM3661" s="1"/>
      <c r="LGN3661" s="1"/>
      <c r="LGO3661" s="1"/>
      <c r="LGP3661" s="1"/>
      <c r="LGQ3661" s="1"/>
      <c r="LGR3661" s="1"/>
      <c r="LGS3661" s="1"/>
      <c r="LGT3661" s="1"/>
      <c r="LGU3661" s="1"/>
      <c r="LGV3661" s="1"/>
      <c r="LGW3661" s="1"/>
      <c r="LGX3661" s="1"/>
      <c r="LGY3661" s="1"/>
      <c r="LGZ3661" s="1"/>
      <c r="LHA3661" s="1"/>
      <c r="LHB3661" s="1"/>
      <c r="LHC3661" s="1"/>
      <c r="LHD3661" s="1"/>
      <c r="LHE3661" s="1"/>
      <c r="LHF3661" s="1"/>
      <c r="LHG3661" s="1"/>
      <c r="LHH3661" s="1"/>
      <c r="LHI3661" s="1"/>
      <c r="LHJ3661" s="1"/>
      <c r="LHK3661" s="1"/>
      <c r="LHL3661" s="1"/>
      <c r="LHM3661" s="1"/>
      <c r="LHN3661" s="1"/>
      <c r="LHO3661" s="1"/>
      <c r="LHP3661" s="1"/>
      <c r="LHQ3661" s="1"/>
      <c r="LHR3661" s="1"/>
      <c r="LHS3661" s="1"/>
      <c r="LHT3661" s="1"/>
      <c r="LHU3661" s="1"/>
      <c r="LHV3661" s="1"/>
      <c r="LHW3661" s="1"/>
      <c r="LHX3661" s="1"/>
      <c r="LHY3661" s="1"/>
      <c r="LHZ3661" s="1"/>
      <c r="LIA3661" s="1"/>
      <c r="LIB3661" s="1"/>
      <c r="LIC3661" s="1"/>
      <c r="LID3661" s="1"/>
      <c r="LIE3661" s="1"/>
      <c r="LIF3661" s="1"/>
      <c r="LIG3661" s="1"/>
      <c r="LIH3661" s="1"/>
      <c r="LII3661" s="1"/>
      <c r="LIJ3661" s="1"/>
      <c r="LIK3661" s="1"/>
      <c r="LIL3661" s="1"/>
      <c r="LIM3661" s="1"/>
      <c r="LIN3661" s="1"/>
      <c r="LIO3661" s="1"/>
      <c r="LIP3661" s="1"/>
      <c r="LIQ3661" s="1"/>
      <c r="LIR3661" s="1"/>
      <c r="LIS3661" s="1"/>
      <c r="LIT3661" s="1"/>
      <c r="LIU3661" s="1"/>
      <c r="LIV3661" s="1"/>
      <c r="LIW3661" s="1"/>
      <c r="LIX3661" s="1"/>
      <c r="LIY3661" s="1"/>
      <c r="LIZ3661" s="1"/>
      <c r="LJA3661" s="1"/>
      <c r="LJB3661" s="1"/>
      <c r="LJC3661" s="1"/>
      <c r="LJD3661" s="1"/>
      <c r="LJE3661" s="1"/>
      <c r="LJF3661" s="1"/>
      <c r="LJG3661" s="1"/>
      <c r="LJH3661" s="1"/>
      <c r="LJI3661" s="1"/>
      <c r="LJJ3661" s="1"/>
      <c r="LJK3661" s="1"/>
      <c r="LJL3661" s="1"/>
      <c r="LJM3661" s="1"/>
      <c r="LJN3661" s="1"/>
      <c r="LJO3661" s="1"/>
      <c r="LJP3661" s="1"/>
      <c r="LJQ3661" s="1"/>
      <c r="LJR3661" s="1"/>
      <c r="LJS3661" s="1"/>
      <c r="LJT3661" s="1"/>
      <c r="LJU3661" s="1"/>
      <c r="LJV3661" s="1"/>
      <c r="LJW3661" s="1"/>
      <c r="LJX3661" s="1"/>
      <c r="LJY3661" s="1"/>
      <c r="LJZ3661" s="1"/>
      <c r="LKA3661" s="1"/>
      <c r="LKB3661" s="1"/>
      <c r="LKC3661" s="1"/>
      <c r="LKD3661" s="1"/>
      <c r="LKE3661" s="1"/>
      <c r="LKF3661" s="1"/>
      <c r="LKG3661" s="1"/>
      <c r="LKH3661" s="1"/>
      <c r="LKI3661" s="1"/>
      <c r="LKJ3661" s="1"/>
      <c r="LKK3661" s="1"/>
      <c r="LKL3661" s="1"/>
      <c r="LKM3661" s="1"/>
      <c r="LKN3661" s="1"/>
      <c r="LKO3661" s="1"/>
      <c r="LKP3661" s="1"/>
      <c r="LKQ3661" s="1"/>
      <c r="LKR3661" s="1"/>
      <c r="LKS3661" s="1"/>
      <c r="LKT3661" s="1"/>
      <c r="LKU3661" s="1"/>
      <c r="LKV3661" s="1"/>
      <c r="LKW3661" s="1"/>
      <c r="LKX3661" s="1"/>
      <c r="LKY3661" s="1"/>
      <c r="LKZ3661" s="1"/>
      <c r="LLA3661" s="1"/>
      <c r="LLB3661" s="1"/>
      <c r="LLC3661" s="1"/>
      <c r="LLD3661" s="1"/>
      <c r="LLE3661" s="1"/>
      <c r="LLF3661" s="1"/>
      <c r="LLG3661" s="1"/>
      <c r="LLH3661" s="1"/>
      <c r="LLI3661" s="1"/>
      <c r="LLJ3661" s="1"/>
      <c r="LLK3661" s="1"/>
      <c r="LLL3661" s="1"/>
      <c r="LLM3661" s="1"/>
      <c r="LLN3661" s="1"/>
      <c r="LLO3661" s="1"/>
      <c r="LLP3661" s="1"/>
      <c r="LLQ3661" s="1"/>
      <c r="LLR3661" s="1"/>
      <c r="LLS3661" s="1"/>
      <c r="LLT3661" s="1"/>
      <c r="LLU3661" s="1"/>
      <c r="LLV3661" s="1"/>
      <c r="LLW3661" s="1"/>
      <c r="LLX3661" s="1"/>
      <c r="LLY3661" s="1"/>
      <c r="LLZ3661" s="1"/>
      <c r="LMA3661" s="1"/>
      <c r="LMB3661" s="1"/>
      <c r="LMC3661" s="1"/>
      <c r="LMD3661" s="1"/>
      <c r="LME3661" s="1"/>
      <c r="LMF3661" s="1"/>
      <c r="LMG3661" s="1"/>
      <c r="LMH3661" s="1"/>
      <c r="LMI3661" s="1"/>
      <c r="LMJ3661" s="1"/>
      <c r="LMK3661" s="1"/>
      <c r="LML3661" s="1"/>
      <c r="LMM3661" s="1"/>
      <c r="LMN3661" s="1"/>
      <c r="LMO3661" s="1"/>
      <c r="LMP3661" s="1"/>
      <c r="LMQ3661" s="1"/>
      <c r="LMR3661" s="1"/>
      <c r="LMS3661" s="1"/>
      <c r="LMT3661" s="1"/>
      <c r="LMU3661" s="1"/>
      <c r="LMV3661" s="1"/>
      <c r="LMW3661" s="1"/>
      <c r="LMX3661" s="1"/>
      <c r="LMY3661" s="1"/>
      <c r="LMZ3661" s="1"/>
      <c r="LNA3661" s="1"/>
      <c r="LNB3661" s="1"/>
      <c r="LNC3661" s="1"/>
      <c r="LND3661" s="1"/>
      <c r="LNE3661" s="1"/>
      <c r="LNF3661" s="1"/>
      <c r="LNG3661" s="1"/>
      <c r="LNH3661" s="1"/>
      <c r="LNI3661" s="1"/>
      <c r="LNJ3661" s="1"/>
      <c r="LNK3661" s="1"/>
      <c r="LNL3661" s="1"/>
      <c r="LNM3661" s="1"/>
      <c r="LNN3661" s="1"/>
      <c r="LNO3661" s="1"/>
      <c r="LNP3661" s="1"/>
      <c r="LNQ3661" s="1"/>
      <c r="LNR3661" s="1"/>
      <c r="LNS3661" s="1"/>
      <c r="LNT3661" s="1"/>
      <c r="LNU3661" s="1"/>
      <c r="LNV3661" s="1"/>
      <c r="LNW3661" s="1"/>
      <c r="LNX3661" s="1"/>
      <c r="LNY3661" s="1"/>
      <c r="LNZ3661" s="1"/>
      <c r="LOA3661" s="1"/>
      <c r="LOB3661" s="1"/>
      <c r="LOC3661" s="1"/>
      <c r="LOD3661" s="1"/>
      <c r="LOE3661" s="1"/>
      <c r="LOF3661" s="1"/>
      <c r="LOG3661" s="1"/>
      <c r="LOH3661" s="1"/>
      <c r="LOI3661" s="1"/>
      <c r="LOJ3661" s="1"/>
      <c r="LOK3661" s="1"/>
      <c r="LOL3661" s="1"/>
      <c r="LOM3661" s="1"/>
      <c r="LON3661" s="1"/>
      <c r="LOO3661" s="1"/>
      <c r="LOP3661" s="1"/>
      <c r="LOQ3661" s="1"/>
      <c r="LOR3661" s="1"/>
      <c r="LOS3661" s="1"/>
      <c r="LOT3661" s="1"/>
      <c r="LOU3661" s="1"/>
      <c r="LOV3661" s="1"/>
      <c r="LOW3661" s="1"/>
      <c r="LOX3661" s="1"/>
      <c r="LOY3661" s="1"/>
      <c r="LOZ3661" s="1"/>
      <c r="LPA3661" s="1"/>
      <c r="LPB3661" s="1"/>
      <c r="LPC3661" s="1"/>
      <c r="LPD3661" s="1"/>
      <c r="LPE3661" s="1"/>
      <c r="LPF3661" s="1"/>
      <c r="LPG3661" s="1"/>
      <c r="LPH3661" s="1"/>
      <c r="LPI3661" s="1"/>
      <c r="LPJ3661" s="1"/>
      <c r="LPK3661" s="1"/>
      <c r="LPL3661" s="1"/>
      <c r="LPM3661" s="1"/>
      <c r="LPN3661" s="1"/>
      <c r="LPO3661" s="1"/>
      <c r="LPP3661" s="1"/>
      <c r="LPQ3661" s="1"/>
      <c r="LPR3661" s="1"/>
      <c r="LPS3661" s="1"/>
      <c r="LPT3661" s="1"/>
      <c r="LPU3661" s="1"/>
      <c r="LPV3661" s="1"/>
      <c r="LPW3661" s="1"/>
      <c r="LPX3661" s="1"/>
      <c r="LPY3661" s="1"/>
      <c r="LPZ3661" s="1"/>
      <c r="LQA3661" s="1"/>
      <c r="LQB3661" s="1"/>
      <c r="LQC3661" s="1"/>
      <c r="LQD3661" s="1"/>
      <c r="LQE3661" s="1"/>
      <c r="LQF3661" s="1"/>
      <c r="LQG3661" s="1"/>
      <c r="LQH3661" s="1"/>
      <c r="LQI3661" s="1"/>
      <c r="LQJ3661" s="1"/>
      <c r="LQK3661" s="1"/>
      <c r="LQL3661" s="1"/>
      <c r="LQM3661" s="1"/>
      <c r="LQN3661" s="1"/>
      <c r="LQO3661" s="1"/>
      <c r="LQP3661" s="1"/>
      <c r="LQQ3661" s="1"/>
      <c r="LQR3661" s="1"/>
      <c r="LQS3661" s="1"/>
      <c r="LQT3661" s="1"/>
      <c r="LQU3661" s="1"/>
      <c r="LQV3661" s="1"/>
      <c r="LQW3661" s="1"/>
      <c r="LQX3661" s="1"/>
      <c r="LQY3661" s="1"/>
      <c r="LQZ3661" s="1"/>
      <c r="LRA3661" s="1"/>
      <c r="LRB3661" s="1"/>
      <c r="LRC3661" s="1"/>
      <c r="LRD3661" s="1"/>
      <c r="LRE3661" s="1"/>
      <c r="LRF3661" s="1"/>
      <c r="LRG3661" s="1"/>
      <c r="LRH3661" s="1"/>
      <c r="LRI3661" s="1"/>
      <c r="LRJ3661" s="1"/>
      <c r="LRK3661" s="1"/>
      <c r="LRL3661" s="1"/>
      <c r="LRM3661" s="1"/>
      <c r="LRN3661" s="1"/>
      <c r="LRO3661" s="1"/>
      <c r="LRP3661" s="1"/>
      <c r="LRQ3661" s="1"/>
      <c r="LRR3661" s="1"/>
      <c r="LRS3661" s="1"/>
      <c r="LRT3661" s="1"/>
      <c r="LRU3661" s="1"/>
      <c r="LRV3661" s="1"/>
      <c r="LRW3661" s="1"/>
      <c r="LRX3661" s="1"/>
      <c r="LRY3661" s="1"/>
      <c r="LRZ3661" s="1"/>
      <c r="LSA3661" s="1"/>
      <c r="LSB3661" s="1"/>
      <c r="LSC3661" s="1"/>
      <c r="LSD3661" s="1"/>
      <c r="LSE3661" s="1"/>
      <c r="LSF3661" s="1"/>
      <c r="LSG3661" s="1"/>
      <c r="LSH3661" s="1"/>
      <c r="LSI3661" s="1"/>
      <c r="LSJ3661" s="1"/>
      <c r="LSK3661" s="1"/>
      <c r="LSL3661" s="1"/>
      <c r="LSM3661" s="1"/>
      <c r="LSN3661" s="1"/>
      <c r="LSO3661" s="1"/>
      <c r="LSP3661" s="1"/>
      <c r="LSQ3661" s="1"/>
      <c r="LSR3661" s="1"/>
      <c r="LSS3661" s="1"/>
      <c r="LST3661" s="1"/>
      <c r="LSU3661" s="1"/>
      <c r="LSV3661" s="1"/>
      <c r="LSW3661" s="1"/>
      <c r="LSX3661" s="1"/>
      <c r="LSY3661" s="1"/>
      <c r="LSZ3661" s="1"/>
      <c r="LTA3661" s="1"/>
      <c r="LTB3661" s="1"/>
      <c r="LTC3661" s="1"/>
      <c r="LTD3661" s="1"/>
      <c r="LTE3661" s="1"/>
      <c r="LTF3661" s="1"/>
      <c r="LTG3661" s="1"/>
      <c r="LTH3661" s="1"/>
      <c r="LTI3661" s="1"/>
      <c r="LTJ3661" s="1"/>
      <c r="LTK3661" s="1"/>
      <c r="LTL3661" s="1"/>
      <c r="LTM3661" s="1"/>
      <c r="LTN3661" s="1"/>
      <c r="LTO3661" s="1"/>
      <c r="LTP3661" s="1"/>
      <c r="LTQ3661" s="1"/>
      <c r="LTR3661" s="1"/>
      <c r="LTS3661" s="1"/>
      <c r="LTT3661" s="1"/>
      <c r="LTU3661" s="1"/>
      <c r="LTV3661" s="1"/>
      <c r="LTW3661" s="1"/>
      <c r="LTX3661" s="1"/>
      <c r="LTY3661" s="1"/>
      <c r="LTZ3661" s="1"/>
      <c r="LUA3661" s="1"/>
      <c r="LUB3661" s="1"/>
      <c r="LUC3661" s="1"/>
      <c r="LUD3661" s="1"/>
      <c r="LUE3661" s="1"/>
      <c r="LUF3661" s="1"/>
      <c r="LUG3661" s="1"/>
      <c r="LUH3661" s="1"/>
      <c r="LUI3661" s="1"/>
      <c r="LUJ3661" s="1"/>
      <c r="LUK3661" s="1"/>
      <c r="LUL3661" s="1"/>
      <c r="LUM3661" s="1"/>
      <c r="LUN3661" s="1"/>
      <c r="LUO3661" s="1"/>
      <c r="LUP3661" s="1"/>
      <c r="LUQ3661" s="1"/>
      <c r="LUR3661" s="1"/>
      <c r="LUS3661" s="1"/>
      <c r="LUT3661" s="1"/>
      <c r="LUU3661" s="1"/>
      <c r="LUV3661" s="1"/>
      <c r="LUW3661" s="1"/>
      <c r="LUX3661" s="1"/>
      <c r="LUY3661" s="1"/>
      <c r="LUZ3661" s="1"/>
      <c r="LVA3661" s="1"/>
      <c r="LVB3661" s="1"/>
      <c r="LVC3661" s="1"/>
      <c r="LVD3661" s="1"/>
      <c r="LVE3661" s="1"/>
      <c r="LVF3661" s="1"/>
      <c r="LVG3661" s="1"/>
      <c r="LVH3661" s="1"/>
      <c r="LVI3661" s="1"/>
      <c r="LVJ3661" s="1"/>
      <c r="LVK3661" s="1"/>
      <c r="LVL3661" s="1"/>
      <c r="LVM3661" s="1"/>
      <c r="LVN3661" s="1"/>
      <c r="LVO3661" s="1"/>
      <c r="LVP3661" s="1"/>
      <c r="LVQ3661" s="1"/>
      <c r="LVR3661" s="1"/>
      <c r="LVS3661" s="1"/>
      <c r="LVT3661" s="1"/>
      <c r="LVU3661" s="1"/>
      <c r="LVV3661" s="1"/>
      <c r="LVW3661" s="1"/>
      <c r="LVX3661" s="1"/>
      <c r="LVY3661" s="1"/>
      <c r="LVZ3661" s="1"/>
      <c r="LWA3661" s="1"/>
      <c r="LWB3661" s="1"/>
      <c r="LWC3661" s="1"/>
      <c r="LWD3661" s="1"/>
      <c r="LWE3661" s="1"/>
      <c r="LWF3661" s="1"/>
      <c r="LWG3661" s="1"/>
      <c r="LWH3661" s="1"/>
      <c r="LWI3661" s="1"/>
      <c r="LWJ3661" s="1"/>
      <c r="LWK3661" s="1"/>
      <c r="LWL3661" s="1"/>
      <c r="LWM3661" s="1"/>
      <c r="LWN3661" s="1"/>
      <c r="LWO3661" s="1"/>
      <c r="LWP3661" s="1"/>
      <c r="LWQ3661" s="1"/>
      <c r="LWR3661" s="1"/>
      <c r="LWS3661" s="1"/>
      <c r="LWT3661" s="1"/>
      <c r="LWU3661" s="1"/>
      <c r="LWV3661" s="1"/>
      <c r="LWW3661" s="1"/>
      <c r="LWX3661" s="1"/>
      <c r="LWY3661" s="1"/>
      <c r="LWZ3661" s="1"/>
      <c r="LXA3661" s="1"/>
      <c r="LXB3661" s="1"/>
      <c r="LXC3661" s="1"/>
      <c r="LXD3661" s="1"/>
      <c r="LXE3661" s="1"/>
      <c r="LXF3661" s="1"/>
      <c r="LXG3661" s="1"/>
      <c r="LXH3661" s="1"/>
      <c r="LXI3661" s="1"/>
      <c r="LXJ3661" s="1"/>
      <c r="LXK3661" s="1"/>
      <c r="LXL3661" s="1"/>
      <c r="LXM3661" s="1"/>
      <c r="LXN3661" s="1"/>
      <c r="LXO3661" s="1"/>
      <c r="LXP3661" s="1"/>
      <c r="LXQ3661" s="1"/>
      <c r="LXR3661" s="1"/>
      <c r="LXS3661" s="1"/>
      <c r="LXT3661" s="1"/>
      <c r="LXU3661" s="1"/>
      <c r="LXV3661" s="1"/>
      <c r="LXW3661" s="1"/>
      <c r="LXX3661" s="1"/>
      <c r="LXY3661" s="1"/>
      <c r="LXZ3661" s="1"/>
      <c r="LYA3661" s="1"/>
      <c r="LYB3661" s="1"/>
      <c r="LYC3661" s="1"/>
      <c r="LYD3661" s="1"/>
      <c r="LYE3661" s="1"/>
      <c r="LYF3661" s="1"/>
      <c r="LYG3661" s="1"/>
      <c r="LYH3661" s="1"/>
      <c r="LYI3661" s="1"/>
      <c r="LYJ3661" s="1"/>
      <c r="LYK3661" s="1"/>
      <c r="LYL3661" s="1"/>
      <c r="LYM3661" s="1"/>
      <c r="LYN3661" s="1"/>
      <c r="LYO3661" s="1"/>
      <c r="LYP3661" s="1"/>
      <c r="LYQ3661" s="1"/>
      <c r="LYR3661" s="1"/>
      <c r="LYS3661" s="1"/>
      <c r="LYT3661" s="1"/>
      <c r="LYU3661" s="1"/>
      <c r="LYV3661" s="1"/>
      <c r="LYW3661" s="1"/>
      <c r="LYX3661" s="1"/>
      <c r="LYY3661" s="1"/>
      <c r="LYZ3661" s="1"/>
      <c r="LZA3661" s="1"/>
      <c r="LZB3661" s="1"/>
      <c r="LZC3661" s="1"/>
      <c r="LZD3661" s="1"/>
      <c r="LZE3661" s="1"/>
      <c r="LZF3661" s="1"/>
      <c r="LZG3661" s="1"/>
      <c r="LZH3661" s="1"/>
      <c r="LZI3661" s="1"/>
      <c r="LZJ3661" s="1"/>
      <c r="LZK3661" s="1"/>
      <c r="LZL3661" s="1"/>
      <c r="LZM3661" s="1"/>
      <c r="LZN3661" s="1"/>
      <c r="LZO3661" s="1"/>
      <c r="LZP3661" s="1"/>
      <c r="LZQ3661" s="1"/>
      <c r="LZR3661" s="1"/>
      <c r="LZS3661" s="1"/>
      <c r="LZT3661" s="1"/>
      <c r="LZU3661" s="1"/>
      <c r="LZV3661" s="1"/>
      <c r="LZW3661" s="1"/>
      <c r="LZX3661" s="1"/>
      <c r="LZY3661" s="1"/>
      <c r="LZZ3661" s="1"/>
      <c r="MAA3661" s="1"/>
      <c r="MAB3661" s="1"/>
      <c r="MAC3661" s="1"/>
      <c r="MAD3661" s="1"/>
      <c r="MAE3661" s="1"/>
      <c r="MAF3661" s="1"/>
      <c r="MAG3661" s="1"/>
      <c r="MAH3661" s="1"/>
      <c r="MAI3661" s="1"/>
      <c r="MAJ3661" s="1"/>
      <c r="MAK3661" s="1"/>
      <c r="MAL3661" s="1"/>
      <c r="MAM3661" s="1"/>
      <c r="MAN3661" s="1"/>
      <c r="MAO3661" s="1"/>
      <c r="MAP3661" s="1"/>
      <c r="MAQ3661" s="1"/>
      <c r="MAR3661" s="1"/>
      <c r="MAS3661" s="1"/>
      <c r="MAT3661" s="1"/>
      <c r="MAU3661" s="1"/>
      <c r="MAV3661" s="1"/>
      <c r="MAW3661" s="1"/>
      <c r="MAX3661" s="1"/>
      <c r="MAY3661" s="1"/>
      <c r="MAZ3661" s="1"/>
      <c r="MBA3661" s="1"/>
      <c r="MBB3661" s="1"/>
      <c r="MBC3661" s="1"/>
      <c r="MBD3661" s="1"/>
      <c r="MBE3661" s="1"/>
      <c r="MBF3661" s="1"/>
      <c r="MBG3661" s="1"/>
      <c r="MBH3661" s="1"/>
      <c r="MBI3661" s="1"/>
      <c r="MBJ3661" s="1"/>
      <c r="MBK3661" s="1"/>
      <c r="MBL3661" s="1"/>
      <c r="MBM3661" s="1"/>
      <c r="MBN3661" s="1"/>
      <c r="MBO3661" s="1"/>
      <c r="MBP3661" s="1"/>
      <c r="MBQ3661" s="1"/>
      <c r="MBR3661" s="1"/>
      <c r="MBS3661" s="1"/>
      <c r="MBT3661" s="1"/>
      <c r="MBU3661" s="1"/>
      <c r="MBV3661" s="1"/>
      <c r="MBW3661" s="1"/>
      <c r="MBX3661" s="1"/>
      <c r="MBY3661" s="1"/>
      <c r="MBZ3661" s="1"/>
      <c r="MCA3661" s="1"/>
      <c r="MCB3661" s="1"/>
      <c r="MCC3661" s="1"/>
      <c r="MCD3661" s="1"/>
      <c r="MCE3661" s="1"/>
      <c r="MCF3661" s="1"/>
      <c r="MCG3661" s="1"/>
      <c r="MCH3661" s="1"/>
      <c r="MCI3661" s="1"/>
      <c r="MCJ3661" s="1"/>
      <c r="MCK3661" s="1"/>
      <c r="MCL3661" s="1"/>
      <c r="MCM3661" s="1"/>
      <c r="MCN3661" s="1"/>
      <c r="MCO3661" s="1"/>
      <c r="MCP3661" s="1"/>
      <c r="MCQ3661" s="1"/>
      <c r="MCR3661" s="1"/>
      <c r="MCS3661" s="1"/>
      <c r="MCT3661" s="1"/>
      <c r="MCU3661" s="1"/>
      <c r="MCV3661" s="1"/>
      <c r="MCW3661" s="1"/>
      <c r="MCX3661" s="1"/>
      <c r="MCY3661" s="1"/>
      <c r="MCZ3661" s="1"/>
      <c r="MDA3661" s="1"/>
      <c r="MDB3661" s="1"/>
      <c r="MDC3661" s="1"/>
      <c r="MDD3661" s="1"/>
      <c r="MDE3661" s="1"/>
      <c r="MDF3661" s="1"/>
      <c r="MDG3661" s="1"/>
      <c r="MDH3661" s="1"/>
      <c r="MDI3661" s="1"/>
      <c r="MDJ3661" s="1"/>
      <c r="MDK3661" s="1"/>
      <c r="MDL3661" s="1"/>
      <c r="MDM3661" s="1"/>
      <c r="MDN3661" s="1"/>
      <c r="MDO3661" s="1"/>
      <c r="MDP3661" s="1"/>
      <c r="MDQ3661" s="1"/>
      <c r="MDR3661" s="1"/>
      <c r="MDS3661" s="1"/>
      <c r="MDT3661" s="1"/>
      <c r="MDU3661" s="1"/>
      <c r="MDV3661" s="1"/>
      <c r="MDW3661" s="1"/>
      <c r="MDX3661" s="1"/>
      <c r="MDY3661" s="1"/>
      <c r="MDZ3661" s="1"/>
      <c r="MEA3661" s="1"/>
      <c r="MEB3661" s="1"/>
      <c r="MEC3661" s="1"/>
      <c r="MED3661" s="1"/>
      <c r="MEE3661" s="1"/>
      <c r="MEF3661" s="1"/>
      <c r="MEG3661" s="1"/>
      <c r="MEH3661" s="1"/>
      <c r="MEI3661" s="1"/>
      <c r="MEJ3661" s="1"/>
      <c r="MEK3661" s="1"/>
      <c r="MEL3661" s="1"/>
      <c r="MEM3661" s="1"/>
      <c r="MEN3661" s="1"/>
      <c r="MEO3661" s="1"/>
      <c r="MEP3661" s="1"/>
      <c r="MEQ3661" s="1"/>
      <c r="MER3661" s="1"/>
      <c r="MES3661" s="1"/>
      <c r="MET3661" s="1"/>
      <c r="MEU3661" s="1"/>
      <c r="MEV3661" s="1"/>
      <c r="MEW3661" s="1"/>
      <c r="MEX3661" s="1"/>
      <c r="MEY3661" s="1"/>
      <c r="MEZ3661" s="1"/>
      <c r="MFA3661" s="1"/>
      <c r="MFB3661" s="1"/>
      <c r="MFC3661" s="1"/>
      <c r="MFD3661" s="1"/>
      <c r="MFE3661" s="1"/>
      <c r="MFF3661" s="1"/>
      <c r="MFG3661" s="1"/>
      <c r="MFH3661" s="1"/>
      <c r="MFI3661" s="1"/>
      <c r="MFJ3661" s="1"/>
      <c r="MFK3661" s="1"/>
      <c r="MFL3661" s="1"/>
      <c r="MFM3661" s="1"/>
      <c r="MFN3661" s="1"/>
      <c r="MFO3661" s="1"/>
      <c r="MFP3661" s="1"/>
      <c r="MFQ3661" s="1"/>
      <c r="MFR3661" s="1"/>
      <c r="MFS3661" s="1"/>
      <c r="MFT3661" s="1"/>
      <c r="MFU3661" s="1"/>
      <c r="MFV3661" s="1"/>
      <c r="MFW3661" s="1"/>
      <c r="MFX3661" s="1"/>
      <c r="MFY3661" s="1"/>
      <c r="MFZ3661" s="1"/>
      <c r="MGA3661" s="1"/>
      <c r="MGB3661" s="1"/>
      <c r="MGC3661" s="1"/>
      <c r="MGD3661" s="1"/>
      <c r="MGE3661" s="1"/>
      <c r="MGF3661" s="1"/>
      <c r="MGG3661" s="1"/>
      <c r="MGH3661" s="1"/>
      <c r="MGI3661" s="1"/>
      <c r="MGJ3661" s="1"/>
      <c r="MGK3661" s="1"/>
      <c r="MGL3661" s="1"/>
      <c r="MGM3661" s="1"/>
      <c r="MGN3661" s="1"/>
      <c r="MGO3661" s="1"/>
      <c r="MGP3661" s="1"/>
      <c r="MGQ3661" s="1"/>
      <c r="MGR3661" s="1"/>
      <c r="MGS3661" s="1"/>
      <c r="MGT3661" s="1"/>
      <c r="MGU3661" s="1"/>
      <c r="MGV3661" s="1"/>
      <c r="MGW3661" s="1"/>
      <c r="MGX3661" s="1"/>
      <c r="MGY3661" s="1"/>
      <c r="MGZ3661" s="1"/>
      <c r="MHA3661" s="1"/>
      <c r="MHB3661" s="1"/>
      <c r="MHC3661" s="1"/>
      <c r="MHD3661" s="1"/>
      <c r="MHE3661" s="1"/>
      <c r="MHF3661" s="1"/>
      <c r="MHG3661" s="1"/>
      <c r="MHH3661" s="1"/>
      <c r="MHI3661" s="1"/>
      <c r="MHJ3661" s="1"/>
      <c r="MHK3661" s="1"/>
      <c r="MHL3661" s="1"/>
      <c r="MHM3661" s="1"/>
      <c r="MHN3661" s="1"/>
      <c r="MHO3661" s="1"/>
      <c r="MHP3661" s="1"/>
      <c r="MHQ3661" s="1"/>
      <c r="MHR3661" s="1"/>
      <c r="MHS3661" s="1"/>
      <c r="MHT3661" s="1"/>
      <c r="MHU3661" s="1"/>
      <c r="MHV3661" s="1"/>
      <c r="MHW3661" s="1"/>
      <c r="MHX3661" s="1"/>
      <c r="MHY3661" s="1"/>
      <c r="MHZ3661" s="1"/>
      <c r="MIA3661" s="1"/>
      <c r="MIB3661" s="1"/>
      <c r="MIC3661" s="1"/>
      <c r="MID3661" s="1"/>
      <c r="MIE3661" s="1"/>
      <c r="MIF3661" s="1"/>
      <c r="MIG3661" s="1"/>
      <c r="MIH3661" s="1"/>
      <c r="MII3661" s="1"/>
      <c r="MIJ3661" s="1"/>
      <c r="MIK3661" s="1"/>
      <c r="MIL3661" s="1"/>
      <c r="MIM3661" s="1"/>
      <c r="MIN3661" s="1"/>
      <c r="MIO3661" s="1"/>
      <c r="MIP3661" s="1"/>
      <c r="MIQ3661" s="1"/>
      <c r="MIR3661" s="1"/>
      <c r="MIS3661" s="1"/>
      <c r="MIT3661" s="1"/>
      <c r="MIU3661" s="1"/>
      <c r="MIV3661" s="1"/>
      <c r="MIW3661" s="1"/>
      <c r="MIX3661" s="1"/>
      <c r="MIY3661" s="1"/>
      <c r="MIZ3661" s="1"/>
      <c r="MJA3661" s="1"/>
      <c r="MJB3661" s="1"/>
      <c r="MJC3661" s="1"/>
      <c r="MJD3661" s="1"/>
      <c r="MJE3661" s="1"/>
      <c r="MJF3661" s="1"/>
      <c r="MJG3661" s="1"/>
      <c r="MJH3661" s="1"/>
      <c r="MJI3661" s="1"/>
      <c r="MJJ3661" s="1"/>
      <c r="MJK3661" s="1"/>
      <c r="MJL3661" s="1"/>
      <c r="MJM3661" s="1"/>
      <c r="MJN3661" s="1"/>
      <c r="MJO3661" s="1"/>
      <c r="MJP3661" s="1"/>
      <c r="MJQ3661" s="1"/>
      <c r="MJR3661" s="1"/>
      <c r="MJS3661" s="1"/>
      <c r="MJT3661" s="1"/>
      <c r="MJU3661" s="1"/>
      <c r="MJV3661" s="1"/>
      <c r="MJW3661" s="1"/>
      <c r="MJX3661" s="1"/>
      <c r="MJY3661" s="1"/>
      <c r="MJZ3661" s="1"/>
      <c r="MKA3661" s="1"/>
      <c r="MKB3661" s="1"/>
      <c r="MKC3661" s="1"/>
      <c r="MKD3661" s="1"/>
      <c r="MKE3661" s="1"/>
      <c r="MKF3661" s="1"/>
      <c r="MKG3661" s="1"/>
      <c r="MKH3661" s="1"/>
      <c r="MKI3661" s="1"/>
      <c r="MKJ3661" s="1"/>
      <c r="MKK3661" s="1"/>
      <c r="MKL3661" s="1"/>
      <c r="MKM3661" s="1"/>
      <c r="MKN3661" s="1"/>
      <c r="MKO3661" s="1"/>
      <c r="MKP3661" s="1"/>
      <c r="MKQ3661" s="1"/>
      <c r="MKR3661" s="1"/>
      <c r="MKS3661" s="1"/>
      <c r="MKT3661" s="1"/>
      <c r="MKU3661" s="1"/>
      <c r="MKV3661" s="1"/>
      <c r="MKW3661" s="1"/>
      <c r="MKX3661" s="1"/>
      <c r="MKY3661" s="1"/>
      <c r="MKZ3661" s="1"/>
      <c r="MLA3661" s="1"/>
      <c r="MLB3661" s="1"/>
      <c r="MLC3661" s="1"/>
      <c r="MLD3661" s="1"/>
      <c r="MLE3661" s="1"/>
      <c r="MLF3661" s="1"/>
      <c r="MLG3661" s="1"/>
      <c r="MLH3661" s="1"/>
      <c r="MLI3661" s="1"/>
      <c r="MLJ3661" s="1"/>
      <c r="MLK3661" s="1"/>
      <c r="MLL3661" s="1"/>
      <c r="MLM3661" s="1"/>
      <c r="MLN3661" s="1"/>
      <c r="MLO3661" s="1"/>
      <c r="MLP3661" s="1"/>
      <c r="MLQ3661" s="1"/>
      <c r="MLR3661" s="1"/>
      <c r="MLS3661" s="1"/>
      <c r="MLT3661" s="1"/>
      <c r="MLU3661" s="1"/>
      <c r="MLV3661" s="1"/>
      <c r="MLW3661" s="1"/>
      <c r="MLX3661" s="1"/>
      <c r="MLY3661" s="1"/>
      <c r="MLZ3661" s="1"/>
      <c r="MMA3661" s="1"/>
      <c r="MMB3661" s="1"/>
      <c r="MMC3661" s="1"/>
      <c r="MMD3661" s="1"/>
      <c r="MME3661" s="1"/>
      <c r="MMF3661" s="1"/>
      <c r="MMG3661" s="1"/>
      <c r="MMH3661" s="1"/>
      <c r="MMI3661" s="1"/>
      <c r="MMJ3661" s="1"/>
      <c r="MMK3661" s="1"/>
      <c r="MML3661" s="1"/>
      <c r="MMM3661" s="1"/>
      <c r="MMN3661" s="1"/>
      <c r="MMO3661" s="1"/>
      <c r="MMP3661" s="1"/>
      <c r="MMQ3661" s="1"/>
      <c r="MMR3661" s="1"/>
      <c r="MMS3661" s="1"/>
      <c r="MMT3661" s="1"/>
      <c r="MMU3661" s="1"/>
      <c r="MMV3661" s="1"/>
      <c r="MMW3661" s="1"/>
      <c r="MMX3661" s="1"/>
      <c r="MMY3661" s="1"/>
      <c r="MMZ3661" s="1"/>
      <c r="MNA3661" s="1"/>
      <c r="MNB3661" s="1"/>
      <c r="MNC3661" s="1"/>
      <c r="MND3661" s="1"/>
      <c r="MNE3661" s="1"/>
      <c r="MNF3661" s="1"/>
      <c r="MNG3661" s="1"/>
      <c r="MNH3661" s="1"/>
      <c r="MNI3661" s="1"/>
      <c r="MNJ3661" s="1"/>
      <c r="MNK3661" s="1"/>
      <c r="MNL3661" s="1"/>
      <c r="MNM3661" s="1"/>
      <c r="MNN3661" s="1"/>
      <c r="MNO3661" s="1"/>
      <c r="MNP3661" s="1"/>
      <c r="MNQ3661" s="1"/>
      <c r="MNR3661" s="1"/>
      <c r="MNS3661" s="1"/>
      <c r="MNT3661" s="1"/>
      <c r="MNU3661" s="1"/>
      <c r="MNV3661" s="1"/>
      <c r="MNW3661" s="1"/>
      <c r="MNX3661" s="1"/>
      <c r="MNY3661" s="1"/>
      <c r="MNZ3661" s="1"/>
      <c r="MOA3661" s="1"/>
      <c r="MOB3661" s="1"/>
      <c r="MOC3661" s="1"/>
      <c r="MOD3661" s="1"/>
      <c r="MOE3661" s="1"/>
      <c r="MOF3661" s="1"/>
      <c r="MOG3661" s="1"/>
      <c r="MOH3661" s="1"/>
      <c r="MOI3661" s="1"/>
      <c r="MOJ3661" s="1"/>
      <c r="MOK3661" s="1"/>
      <c r="MOL3661" s="1"/>
      <c r="MOM3661" s="1"/>
      <c r="MON3661" s="1"/>
      <c r="MOO3661" s="1"/>
      <c r="MOP3661" s="1"/>
      <c r="MOQ3661" s="1"/>
      <c r="MOR3661" s="1"/>
      <c r="MOS3661" s="1"/>
      <c r="MOT3661" s="1"/>
      <c r="MOU3661" s="1"/>
      <c r="MOV3661" s="1"/>
      <c r="MOW3661" s="1"/>
      <c r="MOX3661" s="1"/>
      <c r="MOY3661" s="1"/>
      <c r="MOZ3661" s="1"/>
      <c r="MPA3661" s="1"/>
      <c r="MPB3661" s="1"/>
      <c r="MPC3661" s="1"/>
      <c r="MPD3661" s="1"/>
      <c r="MPE3661" s="1"/>
      <c r="MPF3661" s="1"/>
      <c r="MPG3661" s="1"/>
      <c r="MPH3661" s="1"/>
      <c r="MPI3661" s="1"/>
      <c r="MPJ3661" s="1"/>
      <c r="MPK3661" s="1"/>
      <c r="MPL3661" s="1"/>
      <c r="MPM3661" s="1"/>
      <c r="MPN3661" s="1"/>
      <c r="MPO3661" s="1"/>
      <c r="MPP3661" s="1"/>
      <c r="MPQ3661" s="1"/>
      <c r="MPR3661" s="1"/>
      <c r="MPS3661" s="1"/>
      <c r="MPT3661" s="1"/>
      <c r="MPU3661" s="1"/>
      <c r="MPV3661" s="1"/>
      <c r="MPW3661" s="1"/>
      <c r="MPX3661" s="1"/>
      <c r="MPY3661" s="1"/>
      <c r="MPZ3661" s="1"/>
      <c r="MQA3661" s="1"/>
      <c r="MQB3661" s="1"/>
      <c r="MQC3661" s="1"/>
      <c r="MQD3661" s="1"/>
      <c r="MQE3661" s="1"/>
      <c r="MQF3661" s="1"/>
      <c r="MQG3661" s="1"/>
      <c r="MQH3661" s="1"/>
      <c r="MQI3661" s="1"/>
      <c r="MQJ3661" s="1"/>
      <c r="MQK3661" s="1"/>
      <c r="MQL3661" s="1"/>
      <c r="MQM3661" s="1"/>
      <c r="MQN3661" s="1"/>
      <c r="MQO3661" s="1"/>
      <c r="MQP3661" s="1"/>
      <c r="MQQ3661" s="1"/>
      <c r="MQR3661" s="1"/>
      <c r="MQS3661" s="1"/>
      <c r="MQT3661" s="1"/>
      <c r="MQU3661" s="1"/>
      <c r="MQV3661" s="1"/>
      <c r="MQW3661" s="1"/>
      <c r="MQX3661" s="1"/>
      <c r="MQY3661" s="1"/>
      <c r="MQZ3661" s="1"/>
      <c r="MRA3661" s="1"/>
      <c r="MRB3661" s="1"/>
      <c r="MRC3661" s="1"/>
      <c r="MRD3661" s="1"/>
      <c r="MRE3661" s="1"/>
      <c r="MRF3661" s="1"/>
      <c r="MRG3661" s="1"/>
      <c r="MRH3661" s="1"/>
      <c r="MRI3661" s="1"/>
      <c r="MRJ3661" s="1"/>
      <c r="MRK3661" s="1"/>
      <c r="MRL3661" s="1"/>
      <c r="MRM3661" s="1"/>
      <c r="MRN3661" s="1"/>
      <c r="MRO3661" s="1"/>
      <c r="MRP3661" s="1"/>
      <c r="MRQ3661" s="1"/>
      <c r="MRR3661" s="1"/>
      <c r="MRS3661" s="1"/>
      <c r="MRT3661" s="1"/>
      <c r="MRU3661" s="1"/>
      <c r="MRV3661" s="1"/>
      <c r="MRW3661" s="1"/>
      <c r="MRX3661" s="1"/>
      <c r="MRY3661" s="1"/>
      <c r="MRZ3661" s="1"/>
      <c r="MSA3661" s="1"/>
      <c r="MSB3661" s="1"/>
      <c r="MSC3661" s="1"/>
      <c r="MSD3661" s="1"/>
      <c r="MSE3661" s="1"/>
      <c r="MSF3661" s="1"/>
      <c r="MSG3661" s="1"/>
      <c r="MSH3661" s="1"/>
      <c r="MSI3661" s="1"/>
      <c r="MSJ3661" s="1"/>
      <c r="MSK3661" s="1"/>
      <c r="MSL3661" s="1"/>
      <c r="MSM3661" s="1"/>
      <c r="MSN3661" s="1"/>
      <c r="MSO3661" s="1"/>
      <c r="MSP3661" s="1"/>
      <c r="MSQ3661" s="1"/>
      <c r="MSR3661" s="1"/>
      <c r="MSS3661" s="1"/>
      <c r="MST3661" s="1"/>
      <c r="MSU3661" s="1"/>
      <c r="MSV3661" s="1"/>
      <c r="MSW3661" s="1"/>
      <c r="MSX3661" s="1"/>
      <c r="MSY3661" s="1"/>
      <c r="MSZ3661" s="1"/>
      <c r="MTA3661" s="1"/>
      <c r="MTB3661" s="1"/>
      <c r="MTC3661" s="1"/>
      <c r="MTD3661" s="1"/>
      <c r="MTE3661" s="1"/>
      <c r="MTF3661" s="1"/>
      <c r="MTG3661" s="1"/>
      <c r="MTH3661" s="1"/>
      <c r="MTI3661" s="1"/>
      <c r="MTJ3661" s="1"/>
      <c r="MTK3661" s="1"/>
      <c r="MTL3661" s="1"/>
      <c r="MTM3661" s="1"/>
      <c r="MTN3661" s="1"/>
      <c r="MTO3661" s="1"/>
      <c r="MTP3661" s="1"/>
      <c r="MTQ3661" s="1"/>
      <c r="MTR3661" s="1"/>
      <c r="MTS3661" s="1"/>
      <c r="MTT3661" s="1"/>
      <c r="MTU3661" s="1"/>
      <c r="MTV3661" s="1"/>
      <c r="MTW3661" s="1"/>
      <c r="MTX3661" s="1"/>
      <c r="MTY3661" s="1"/>
      <c r="MTZ3661" s="1"/>
      <c r="MUA3661" s="1"/>
      <c r="MUB3661" s="1"/>
      <c r="MUC3661" s="1"/>
      <c r="MUD3661" s="1"/>
      <c r="MUE3661" s="1"/>
      <c r="MUF3661" s="1"/>
      <c r="MUG3661" s="1"/>
      <c r="MUH3661" s="1"/>
      <c r="MUI3661" s="1"/>
      <c r="MUJ3661" s="1"/>
      <c r="MUK3661" s="1"/>
      <c r="MUL3661" s="1"/>
      <c r="MUM3661" s="1"/>
      <c r="MUN3661" s="1"/>
      <c r="MUO3661" s="1"/>
      <c r="MUP3661" s="1"/>
      <c r="MUQ3661" s="1"/>
      <c r="MUR3661" s="1"/>
      <c r="MUS3661" s="1"/>
      <c r="MUT3661" s="1"/>
      <c r="MUU3661" s="1"/>
      <c r="MUV3661" s="1"/>
      <c r="MUW3661" s="1"/>
      <c r="MUX3661" s="1"/>
      <c r="MUY3661" s="1"/>
      <c r="MUZ3661" s="1"/>
      <c r="MVA3661" s="1"/>
      <c r="MVB3661" s="1"/>
      <c r="MVC3661" s="1"/>
      <c r="MVD3661" s="1"/>
      <c r="MVE3661" s="1"/>
      <c r="MVF3661" s="1"/>
      <c r="MVG3661" s="1"/>
      <c r="MVH3661" s="1"/>
      <c r="MVI3661" s="1"/>
      <c r="MVJ3661" s="1"/>
      <c r="MVK3661" s="1"/>
      <c r="MVL3661" s="1"/>
      <c r="MVM3661" s="1"/>
      <c r="MVN3661" s="1"/>
      <c r="MVO3661" s="1"/>
      <c r="MVP3661" s="1"/>
      <c r="MVQ3661" s="1"/>
      <c r="MVR3661" s="1"/>
      <c r="MVS3661" s="1"/>
      <c r="MVT3661" s="1"/>
      <c r="MVU3661" s="1"/>
      <c r="MVV3661" s="1"/>
      <c r="MVW3661" s="1"/>
      <c r="MVX3661" s="1"/>
      <c r="MVY3661" s="1"/>
      <c r="MVZ3661" s="1"/>
      <c r="MWA3661" s="1"/>
      <c r="MWB3661" s="1"/>
      <c r="MWC3661" s="1"/>
      <c r="MWD3661" s="1"/>
      <c r="MWE3661" s="1"/>
      <c r="MWF3661" s="1"/>
      <c r="MWG3661" s="1"/>
      <c r="MWH3661" s="1"/>
      <c r="MWI3661" s="1"/>
      <c r="MWJ3661" s="1"/>
      <c r="MWK3661" s="1"/>
      <c r="MWL3661" s="1"/>
      <c r="MWM3661" s="1"/>
      <c r="MWN3661" s="1"/>
      <c r="MWO3661" s="1"/>
      <c r="MWP3661" s="1"/>
      <c r="MWQ3661" s="1"/>
      <c r="MWR3661" s="1"/>
      <c r="MWS3661" s="1"/>
      <c r="MWT3661" s="1"/>
      <c r="MWU3661" s="1"/>
      <c r="MWV3661" s="1"/>
      <c r="MWW3661" s="1"/>
      <c r="MWX3661" s="1"/>
      <c r="MWY3661" s="1"/>
      <c r="MWZ3661" s="1"/>
      <c r="MXA3661" s="1"/>
      <c r="MXB3661" s="1"/>
      <c r="MXC3661" s="1"/>
      <c r="MXD3661" s="1"/>
      <c r="MXE3661" s="1"/>
      <c r="MXF3661" s="1"/>
      <c r="MXG3661" s="1"/>
      <c r="MXH3661" s="1"/>
      <c r="MXI3661" s="1"/>
      <c r="MXJ3661" s="1"/>
      <c r="MXK3661" s="1"/>
      <c r="MXL3661" s="1"/>
      <c r="MXM3661" s="1"/>
      <c r="MXN3661" s="1"/>
      <c r="MXO3661" s="1"/>
      <c r="MXP3661" s="1"/>
      <c r="MXQ3661" s="1"/>
      <c r="MXR3661" s="1"/>
      <c r="MXS3661" s="1"/>
      <c r="MXT3661" s="1"/>
      <c r="MXU3661" s="1"/>
      <c r="MXV3661" s="1"/>
      <c r="MXW3661" s="1"/>
      <c r="MXX3661" s="1"/>
      <c r="MXY3661" s="1"/>
      <c r="MXZ3661" s="1"/>
      <c r="MYA3661" s="1"/>
      <c r="MYB3661" s="1"/>
      <c r="MYC3661" s="1"/>
      <c r="MYD3661" s="1"/>
      <c r="MYE3661" s="1"/>
      <c r="MYF3661" s="1"/>
      <c r="MYG3661" s="1"/>
      <c r="MYH3661" s="1"/>
      <c r="MYI3661" s="1"/>
      <c r="MYJ3661" s="1"/>
      <c r="MYK3661" s="1"/>
      <c r="MYL3661" s="1"/>
      <c r="MYM3661" s="1"/>
      <c r="MYN3661" s="1"/>
      <c r="MYO3661" s="1"/>
      <c r="MYP3661" s="1"/>
      <c r="MYQ3661" s="1"/>
      <c r="MYR3661" s="1"/>
      <c r="MYS3661" s="1"/>
      <c r="MYT3661" s="1"/>
      <c r="MYU3661" s="1"/>
      <c r="MYV3661" s="1"/>
      <c r="MYW3661" s="1"/>
      <c r="MYX3661" s="1"/>
      <c r="MYY3661" s="1"/>
      <c r="MYZ3661" s="1"/>
      <c r="MZA3661" s="1"/>
      <c r="MZB3661" s="1"/>
      <c r="MZC3661" s="1"/>
      <c r="MZD3661" s="1"/>
      <c r="MZE3661" s="1"/>
      <c r="MZF3661" s="1"/>
      <c r="MZG3661" s="1"/>
      <c r="MZH3661" s="1"/>
      <c r="MZI3661" s="1"/>
      <c r="MZJ3661" s="1"/>
      <c r="MZK3661" s="1"/>
      <c r="MZL3661" s="1"/>
      <c r="MZM3661" s="1"/>
      <c r="MZN3661" s="1"/>
      <c r="MZO3661" s="1"/>
      <c r="MZP3661" s="1"/>
      <c r="MZQ3661" s="1"/>
      <c r="MZR3661" s="1"/>
      <c r="MZS3661" s="1"/>
      <c r="MZT3661" s="1"/>
      <c r="MZU3661" s="1"/>
      <c r="MZV3661" s="1"/>
      <c r="MZW3661" s="1"/>
      <c r="MZX3661" s="1"/>
      <c r="MZY3661" s="1"/>
      <c r="MZZ3661" s="1"/>
      <c r="NAA3661" s="1"/>
      <c r="NAB3661" s="1"/>
      <c r="NAC3661" s="1"/>
      <c r="NAD3661" s="1"/>
      <c r="NAE3661" s="1"/>
      <c r="NAF3661" s="1"/>
      <c r="NAG3661" s="1"/>
      <c r="NAH3661" s="1"/>
      <c r="NAI3661" s="1"/>
      <c r="NAJ3661" s="1"/>
      <c r="NAK3661" s="1"/>
      <c r="NAL3661" s="1"/>
      <c r="NAM3661" s="1"/>
      <c r="NAN3661" s="1"/>
      <c r="NAO3661" s="1"/>
      <c r="NAP3661" s="1"/>
      <c r="NAQ3661" s="1"/>
      <c r="NAR3661" s="1"/>
      <c r="NAS3661" s="1"/>
      <c r="NAT3661" s="1"/>
      <c r="NAU3661" s="1"/>
      <c r="NAV3661" s="1"/>
      <c r="NAW3661" s="1"/>
      <c r="NAX3661" s="1"/>
      <c r="NAY3661" s="1"/>
      <c r="NAZ3661" s="1"/>
      <c r="NBA3661" s="1"/>
      <c r="NBB3661" s="1"/>
      <c r="NBC3661" s="1"/>
      <c r="NBD3661" s="1"/>
      <c r="NBE3661" s="1"/>
      <c r="NBF3661" s="1"/>
      <c r="NBG3661" s="1"/>
      <c r="NBH3661" s="1"/>
      <c r="NBI3661" s="1"/>
      <c r="NBJ3661" s="1"/>
      <c r="NBK3661" s="1"/>
      <c r="NBL3661" s="1"/>
      <c r="NBM3661" s="1"/>
      <c r="NBN3661" s="1"/>
      <c r="NBO3661" s="1"/>
      <c r="NBP3661" s="1"/>
      <c r="NBQ3661" s="1"/>
      <c r="NBR3661" s="1"/>
      <c r="NBS3661" s="1"/>
      <c r="NBT3661" s="1"/>
      <c r="NBU3661" s="1"/>
      <c r="NBV3661" s="1"/>
      <c r="NBW3661" s="1"/>
      <c r="NBX3661" s="1"/>
      <c r="NBY3661" s="1"/>
      <c r="NBZ3661" s="1"/>
      <c r="NCA3661" s="1"/>
      <c r="NCB3661" s="1"/>
      <c r="NCC3661" s="1"/>
      <c r="NCD3661" s="1"/>
      <c r="NCE3661" s="1"/>
      <c r="NCF3661" s="1"/>
      <c r="NCG3661" s="1"/>
      <c r="NCH3661" s="1"/>
      <c r="NCI3661" s="1"/>
      <c r="NCJ3661" s="1"/>
      <c r="NCK3661" s="1"/>
      <c r="NCL3661" s="1"/>
      <c r="NCM3661" s="1"/>
      <c r="NCN3661" s="1"/>
      <c r="NCO3661" s="1"/>
      <c r="NCP3661" s="1"/>
      <c r="NCQ3661" s="1"/>
      <c r="NCR3661" s="1"/>
      <c r="NCS3661" s="1"/>
      <c r="NCT3661" s="1"/>
      <c r="NCU3661" s="1"/>
      <c r="NCV3661" s="1"/>
      <c r="NCW3661" s="1"/>
      <c r="NCX3661" s="1"/>
      <c r="NCY3661" s="1"/>
      <c r="NCZ3661" s="1"/>
      <c r="NDA3661" s="1"/>
      <c r="NDB3661" s="1"/>
      <c r="NDC3661" s="1"/>
      <c r="NDD3661" s="1"/>
      <c r="NDE3661" s="1"/>
      <c r="NDF3661" s="1"/>
      <c r="NDG3661" s="1"/>
      <c r="NDH3661" s="1"/>
      <c r="NDI3661" s="1"/>
      <c r="NDJ3661" s="1"/>
      <c r="NDK3661" s="1"/>
      <c r="NDL3661" s="1"/>
      <c r="NDM3661" s="1"/>
      <c r="NDN3661" s="1"/>
      <c r="NDO3661" s="1"/>
      <c r="NDP3661" s="1"/>
      <c r="NDQ3661" s="1"/>
      <c r="NDR3661" s="1"/>
      <c r="NDS3661" s="1"/>
      <c r="NDT3661" s="1"/>
      <c r="NDU3661" s="1"/>
      <c r="NDV3661" s="1"/>
      <c r="NDW3661" s="1"/>
      <c r="NDX3661" s="1"/>
      <c r="NDY3661" s="1"/>
      <c r="NDZ3661" s="1"/>
      <c r="NEA3661" s="1"/>
      <c r="NEB3661" s="1"/>
      <c r="NEC3661" s="1"/>
      <c r="NED3661" s="1"/>
      <c r="NEE3661" s="1"/>
      <c r="NEF3661" s="1"/>
      <c r="NEG3661" s="1"/>
      <c r="NEH3661" s="1"/>
      <c r="NEI3661" s="1"/>
      <c r="NEJ3661" s="1"/>
      <c r="NEK3661" s="1"/>
      <c r="NEL3661" s="1"/>
      <c r="NEM3661" s="1"/>
      <c r="NEN3661" s="1"/>
      <c r="NEO3661" s="1"/>
      <c r="NEP3661" s="1"/>
      <c r="NEQ3661" s="1"/>
      <c r="NER3661" s="1"/>
      <c r="NES3661" s="1"/>
      <c r="NET3661" s="1"/>
      <c r="NEU3661" s="1"/>
      <c r="NEV3661" s="1"/>
      <c r="NEW3661" s="1"/>
      <c r="NEX3661" s="1"/>
      <c r="NEY3661" s="1"/>
      <c r="NEZ3661" s="1"/>
      <c r="NFA3661" s="1"/>
      <c r="NFB3661" s="1"/>
      <c r="NFC3661" s="1"/>
      <c r="NFD3661" s="1"/>
      <c r="NFE3661" s="1"/>
      <c r="NFF3661" s="1"/>
      <c r="NFG3661" s="1"/>
      <c r="NFH3661" s="1"/>
      <c r="NFI3661" s="1"/>
      <c r="NFJ3661" s="1"/>
      <c r="NFK3661" s="1"/>
      <c r="NFL3661" s="1"/>
      <c r="NFM3661" s="1"/>
      <c r="NFN3661" s="1"/>
      <c r="NFO3661" s="1"/>
      <c r="NFP3661" s="1"/>
      <c r="NFQ3661" s="1"/>
      <c r="NFR3661" s="1"/>
      <c r="NFS3661" s="1"/>
      <c r="NFT3661" s="1"/>
      <c r="NFU3661" s="1"/>
      <c r="NFV3661" s="1"/>
      <c r="NFW3661" s="1"/>
      <c r="NFX3661" s="1"/>
      <c r="NFY3661" s="1"/>
      <c r="NFZ3661" s="1"/>
      <c r="NGA3661" s="1"/>
      <c r="NGB3661" s="1"/>
      <c r="NGC3661" s="1"/>
      <c r="NGD3661" s="1"/>
      <c r="NGE3661" s="1"/>
      <c r="NGF3661" s="1"/>
      <c r="NGG3661" s="1"/>
      <c r="NGH3661" s="1"/>
      <c r="NGI3661" s="1"/>
      <c r="NGJ3661" s="1"/>
      <c r="NGK3661" s="1"/>
      <c r="NGL3661" s="1"/>
      <c r="NGM3661" s="1"/>
      <c r="NGN3661" s="1"/>
      <c r="NGO3661" s="1"/>
      <c r="NGP3661" s="1"/>
      <c r="NGQ3661" s="1"/>
      <c r="NGR3661" s="1"/>
      <c r="NGS3661" s="1"/>
      <c r="NGT3661" s="1"/>
      <c r="NGU3661" s="1"/>
      <c r="NGV3661" s="1"/>
      <c r="NGW3661" s="1"/>
      <c r="NGX3661" s="1"/>
      <c r="NGY3661" s="1"/>
      <c r="NGZ3661" s="1"/>
      <c r="NHA3661" s="1"/>
      <c r="NHB3661" s="1"/>
      <c r="NHC3661" s="1"/>
      <c r="NHD3661" s="1"/>
      <c r="NHE3661" s="1"/>
      <c r="NHF3661" s="1"/>
      <c r="NHG3661" s="1"/>
      <c r="NHH3661" s="1"/>
      <c r="NHI3661" s="1"/>
      <c r="NHJ3661" s="1"/>
      <c r="NHK3661" s="1"/>
      <c r="NHL3661" s="1"/>
      <c r="NHM3661" s="1"/>
      <c r="NHN3661" s="1"/>
      <c r="NHO3661" s="1"/>
      <c r="NHP3661" s="1"/>
      <c r="NHQ3661" s="1"/>
      <c r="NHR3661" s="1"/>
      <c r="NHS3661" s="1"/>
      <c r="NHT3661" s="1"/>
      <c r="NHU3661" s="1"/>
      <c r="NHV3661" s="1"/>
      <c r="NHW3661" s="1"/>
      <c r="NHX3661" s="1"/>
      <c r="NHY3661" s="1"/>
      <c r="NHZ3661" s="1"/>
      <c r="NIA3661" s="1"/>
      <c r="NIB3661" s="1"/>
      <c r="NIC3661" s="1"/>
      <c r="NID3661" s="1"/>
      <c r="NIE3661" s="1"/>
      <c r="NIF3661" s="1"/>
      <c r="NIG3661" s="1"/>
      <c r="NIH3661" s="1"/>
      <c r="NII3661" s="1"/>
      <c r="NIJ3661" s="1"/>
      <c r="NIK3661" s="1"/>
      <c r="NIL3661" s="1"/>
      <c r="NIM3661" s="1"/>
      <c r="NIN3661" s="1"/>
      <c r="NIO3661" s="1"/>
      <c r="NIP3661" s="1"/>
      <c r="NIQ3661" s="1"/>
      <c r="NIR3661" s="1"/>
      <c r="NIS3661" s="1"/>
      <c r="NIT3661" s="1"/>
      <c r="NIU3661" s="1"/>
      <c r="NIV3661" s="1"/>
      <c r="NIW3661" s="1"/>
      <c r="NIX3661" s="1"/>
      <c r="NIY3661" s="1"/>
      <c r="NIZ3661" s="1"/>
      <c r="NJA3661" s="1"/>
      <c r="NJB3661" s="1"/>
      <c r="NJC3661" s="1"/>
      <c r="NJD3661" s="1"/>
      <c r="NJE3661" s="1"/>
      <c r="NJF3661" s="1"/>
      <c r="NJG3661" s="1"/>
      <c r="NJH3661" s="1"/>
      <c r="NJI3661" s="1"/>
      <c r="NJJ3661" s="1"/>
      <c r="NJK3661" s="1"/>
      <c r="NJL3661" s="1"/>
      <c r="NJM3661" s="1"/>
      <c r="NJN3661" s="1"/>
      <c r="NJO3661" s="1"/>
      <c r="NJP3661" s="1"/>
      <c r="NJQ3661" s="1"/>
      <c r="NJR3661" s="1"/>
      <c r="NJS3661" s="1"/>
      <c r="NJT3661" s="1"/>
      <c r="NJU3661" s="1"/>
      <c r="NJV3661" s="1"/>
      <c r="NJW3661" s="1"/>
      <c r="NJX3661" s="1"/>
      <c r="NJY3661" s="1"/>
      <c r="NJZ3661" s="1"/>
      <c r="NKA3661" s="1"/>
      <c r="NKB3661" s="1"/>
      <c r="NKC3661" s="1"/>
      <c r="NKD3661" s="1"/>
      <c r="NKE3661" s="1"/>
      <c r="NKF3661" s="1"/>
      <c r="NKG3661" s="1"/>
      <c r="NKH3661" s="1"/>
      <c r="NKI3661" s="1"/>
      <c r="NKJ3661" s="1"/>
      <c r="NKK3661" s="1"/>
      <c r="NKL3661" s="1"/>
      <c r="NKM3661" s="1"/>
      <c r="NKN3661" s="1"/>
      <c r="NKO3661" s="1"/>
      <c r="NKP3661" s="1"/>
      <c r="NKQ3661" s="1"/>
      <c r="NKR3661" s="1"/>
      <c r="NKS3661" s="1"/>
      <c r="NKT3661" s="1"/>
      <c r="NKU3661" s="1"/>
      <c r="NKV3661" s="1"/>
      <c r="NKW3661" s="1"/>
      <c r="NKX3661" s="1"/>
      <c r="NKY3661" s="1"/>
      <c r="NKZ3661" s="1"/>
      <c r="NLA3661" s="1"/>
      <c r="NLB3661" s="1"/>
      <c r="NLC3661" s="1"/>
      <c r="NLD3661" s="1"/>
      <c r="NLE3661" s="1"/>
      <c r="NLF3661" s="1"/>
      <c r="NLG3661" s="1"/>
      <c r="NLH3661" s="1"/>
      <c r="NLI3661" s="1"/>
      <c r="NLJ3661" s="1"/>
      <c r="NLK3661" s="1"/>
      <c r="NLL3661" s="1"/>
      <c r="NLM3661" s="1"/>
      <c r="NLN3661" s="1"/>
      <c r="NLO3661" s="1"/>
      <c r="NLP3661" s="1"/>
      <c r="NLQ3661" s="1"/>
      <c r="NLR3661" s="1"/>
      <c r="NLS3661" s="1"/>
      <c r="NLT3661" s="1"/>
      <c r="NLU3661" s="1"/>
      <c r="NLV3661" s="1"/>
      <c r="NLW3661" s="1"/>
      <c r="NLX3661" s="1"/>
      <c r="NLY3661" s="1"/>
      <c r="NLZ3661" s="1"/>
      <c r="NMA3661" s="1"/>
      <c r="NMB3661" s="1"/>
      <c r="NMC3661" s="1"/>
      <c r="NMD3661" s="1"/>
      <c r="NME3661" s="1"/>
      <c r="NMF3661" s="1"/>
      <c r="NMG3661" s="1"/>
      <c r="NMH3661" s="1"/>
      <c r="NMI3661" s="1"/>
      <c r="NMJ3661" s="1"/>
      <c r="NMK3661" s="1"/>
      <c r="NML3661" s="1"/>
      <c r="NMM3661" s="1"/>
      <c r="NMN3661" s="1"/>
      <c r="NMO3661" s="1"/>
      <c r="NMP3661" s="1"/>
      <c r="NMQ3661" s="1"/>
      <c r="NMR3661" s="1"/>
      <c r="NMS3661" s="1"/>
      <c r="NMT3661" s="1"/>
      <c r="NMU3661" s="1"/>
      <c r="NMV3661" s="1"/>
      <c r="NMW3661" s="1"/>
      <c r="NMX3661" s="1"/>
      <c r="NMY3661" s="1"/>
      <c r="NMZ3661" s="1"/>
      <c r="NNA3661" s="1"/>
      <c r="NNB3661" s="1"/>
      <c r="NNC3661" s="1"/>
      <c r="NND3661" s="1"/>
      <c r="NNE3661" s="1"/>
      <c r="NNF3661" s="1"/>
      <c r="NNG3661" s="1"/>
      <c r="NNH3661" s="1"/>
      <c r="NNI3661" s="1"/>
      <c r="NNJ3661" s="1"/>
      <c r="NNK3661" s="1"/>
      <c r="NNL3661" s="1"/>
      <c r="NNM3661" s="1"/>
      <c r="NNN3661" s="1"/>
      <c r="NNO3661" s="1"/>
      <c r="NNP3661" s="1"/>
      <c r="NNQ3661" s="1"/>
      <c r="NNR3661" s="1"/>
      <c r="NNS3661" s="1"/>
      <c r="NNT3661" s="1"/>
      <c r="NNU3661" s="1"/>
      <c r="NNV3661" s="1"/>
      <c r="NNW3661" s="1"/>
      <c r="NNX3661" s="1"/>
      <c r="NNY3661" s="1"/>
      <c r="NNZ3661" s="1"/>
      <c r="NOA3661" s="1"/>
      <c r="NOB3661" s="1"/>
      <c r="NOC3661" s="1"/>
      <c r="NOD3661" s="1"/>
      <c r="NOE3661" s="1"/>
      <c r="NOF3661" s="1"/>
      <c r="NOG3661" s="1"/>
      <c r="NOH3661" s="1"/>
      <c r="NOI3661" s="1"/>
      <c r="NOJ3661" s="1"/>
      <c r="NOK3661" s="1"/>
      <c r="NOL3661" s="1"/>
      <c r="NOM3661" s="1"/>
      <c r="NON3661" s="1"/>
      <c r="NOO3661" s="1"/>
      <c r="NOP3661" s="1"/>
      <c r="NOQ3661" s="1"/>
      <c r="NOR3661" s="1"/>
      <c r="NOS3661" s="1"/>
      <c r="NOT3661" s="1"/>
      <c r="NOU3661" s="1"/>
      <c r="NOV3661" s="1"/>
      <c r="NOW3661" s="1"/>
      <c r="NOX3661" s="1"/>
      <c r="NOY3661" s="1"/>
      <c r="NOZ3661" s="1"/>
      <c r="NPA3661" s="1"/>
      <c r="NPB3661" s="1"/>
      <c r="NPC3661" s="1"/>
      <c r="NPD3661" s="1"/>
      <c r="NPE3661" s="1"/>
      <c r="NPF3661" s="1"/>
      <c r="NPG3661" s="1"/>
      <c r="NPH3661" s="1"/>
      <c r="NPI3661" s="1"/>
      <c r="NPJ3661" s="1"/>
      <c r="NPK3661" s="1"/>
      <c r="NPL3661" s="1"/>
      <c r="NPM3661" s="1"/>
      <c r="NPN3661" s="1"/>
      <c r="NPO3661" s="1"/>
      <c r="NPP3661" s="1"/>
      <c r="NPQ3661" s="1"/>
      <c r="NPR3661" s="1"/>
      <c r="NPS3661" s="1"/>
      <c r="NPT3661" s="1"/>
      <c r="NPU3661" s="1"/>
      <c r="NPV3661" s="1"/>
      <c r="NPW3661" s="1"/>
      <c r="NPX3661" s="1"/>
      <c r="NPY3661" s="1"/>
      <c r="NPZ3661" s="1"/>
      <c r="NQA3661" s="1"/>
      <c r="NQB3661" s="1"/>
      <c r="NQC3661" s="1"/>
      <c r="NQD3661" s="1"/>
      <c r="NQE3661" s="1"/>
      <c r="NQF3661" s="1"/>
      <c r="NQG3661" s="1"/>
      <c r="NQH3661" s="1"/>
      <c r="NQI3661" s="1"/>
      <c r="NQJ3661" s="1"/>
      <c r="NQK3661" s="1"/>
      <c r="NQL3661" s="1"/>
      <c r="NQM3661" s="1"/>
      <c r="NQN3661" s="1"/>
      <c r="NQO3661" s="1"/>
      <c r="NQP3661" s="1"/>
      <c r="NQQ3661" s="1"/>
      <c r="NQR3661" s="1"/>
      <c r="NQS3661" s="1"/>
      <c r="NQT3661" s="1"/>
      <c r="NQU3661" s="1"/>
      <c r="NQV3661" s="1"/>
      <c r="NQW3661" s="1"/>
      <c r="NQX3661" s="1"/>
      <c r="NQY3661" s="1"/>
      <c r="NQZ3661" s="1"/>
      <c r="NRA3661" s="1"/>
      <c r="NRB3661" s="1"/>
      <c r="NRC3661" s="1"/>
      <c r="NRD3661" s="1"/>
      <c r="NRE3661" s="1"/>
      <c r="NRF3661" s="1"/>
      <c r="NRG3661" s="1"/>
      <c r="NRH3661" s="1"/>
      <c r="NRI3661" s="1"/>
      <c r="NRJ3661" s="1"/>
      <c r="NRK3661" s="1"/>
      <c r="NRL3661" s="1"/>
      <c r="NRM3661" s="1"/>
      <c r="NRN3661" s="1"/>
      <c r="NRO3661" s="1"/>
      <c r="NRP3661" s="1"/>
      <c r="NRQ3661" s="1"/>
      <c r="NRR3661" s="1"/>
      <c r="NRS3661" s="1"/>
      <c r="NRT3661" s="1"/>
      <c r="NRU3661" s="1"/>
      <c r="NRV3661" s="1"/>
      <c r="NRW3661" s="1"/>
      <c r="NRX3661" s="1"/>
      <c r="NRY3661" s="1"/>
      <c r="NRZ3661" s="1"/>
      <c r="NSA3661" s="1"/>
      <c r="NSB3661" s="1"/>
      <c r="NSC3661" s="1"/>
      <c r="NSD3661" s="1"/>
      <c r="NSE3661" s="1"/>
      <c r="NSF3661" s="1"/>
      <c r="NSG3661" s="1"/>
      <c r="NSH3661" s="1"/>
      <c r="NSI3661" s="1"/>
      <c r="NSJ3661" s="1"/>
      <c r="NSK3661" s="1"/>
      <c r="NSL3661" s="1"/>
      <c r="NSM3661" s="1"/>
      <c r="NSN3661" s="1"/>
      <c r="NSO3661" s="1"/>
      <c r="NSP3661" s="1"/>
      <c r="NSQ3661" s="1"/>
      <c r="NSR3661" s="1"/>
      <c r="NSS3661" s="1"/>
      <c r="NST3661" s="1"/>
      <c r="NSU3661" s="1"/>
      <c r="NSV3661" s="1"/>
      <c r="NSW3661" s="1"/>
      <c r="NSX3661" s="1"/>
      <c r="NSY3661" s="1"/>
      <c r="NSZ3661" s="1"/>
      <c r="NTA3661" s="1"/>
      <c r="NTB3661" s="1"/>
      <c r="NTC3661" s="1"/>
      <c r="NTD3661" s="1"/>
      <c r="NTE3661" s="1"/>
      <c r="NTF3661" s="1"/>
      <c r="NTG3661" s="1"/>
      <c r="NTH3661" s="1"/>
      <c r="NTI3661" s="1"/>
      <c r="NTJ3661" s="1"/>
      <c r="NTK3661" s="1"/>
      <c r="NTL3661" s="1"/>
      <c r="NTM3661" s="1"/>
      <c r="NTN3661" s="1"/>
      <c r="NTO3661" s="1"/>
      <c r="NTP3661" s="1"/>
      <c r="NTQ3661" s="1"/>
      <c r="NTR3661" s="1"/>
      <c r="NTS3661" s="1"/>
      <c r="NTT3661" s="1"/>
      <c r="NTU3661" s="1"/>
      <c r="NTV3661" s="1"/>
      <c r="NTW3661" s="1"/>
      <c r="NTX3661" s="1"/>
      <c r="NTY3661" s="1"/>
      <c r="NTZ3661" s="1"/>
      <c r="NUA3661" s="1"/>
      <c r="NUB3661" s="1"/>
      <c r="NUC3661" s="1"/>
      <c r="NUD3661" s="1"/>
      <c r="NUE3661" s="1"/>
      <c r="NUF3661" s="1"/>
      <c r="NUG3661" s="1"/>
      <c r="NUH3661" s="1"/>
      <c r="NUI3661" s="1"/>
      <c r="NUJ3661" s="1"/>
      <c r="NUK3661" s="1"/>
      <c r="NUL3661" s="1"/>
      <c r="NUM3661" s="1"/>
      <c r="NUN3661" s="1"/>
      <c r="NUO3661" s="1"/>
      <c r="NUP3661" s="1"/>
      <c r="NUQ3661" s="1"/>
      <c r="NUR3661" s="1"/>
      <c r="NUS3661" s="1"/>
      <c r="NUT3661" s="1"/>
      <c r="NUU3661" s="1"/>
      <c r="NUV3661" s="1"/>
      <c r="NUW3661" s="1"/>
      <c r="NUX3661" s="1"/>
      <c r="NUY3661" s="1"/>
      <c r="NUZ3661" s="1"/>
      <c r="NVA3661" s="1"/>
      <c r="NVB3661" s="1"/>
      <c r="NVC3661" s="1"/>
      <c r="NVD3661" s="1"/>
      <c r="NVE3661" s="1"/>
      <c r="NVF3661" s="1"/>
      <c r="NVG3661" s="1"/>
      <c r="NVH3661" s="1"/>
      <c r="NVI3661" s="1"/>
      <c r="NVJ3661" s="1"/>
      <c r="NVK3661" s="1"/>
      <c r="NVL3661" s="1"/>
      <c r="NVM3661" s="1"/>
      <c r="NVN3661" s="1"/>
      <c r="NVO3661" s="1"/>
      <c r="NVP3661" s="1"/>
      <c r="NVQ3661" s="1"/>
      <c r="NVR3661" s="1"/>
      <c r="NVS3661" s="1"/>
      <c r="NVT3661" s="1"/>
      <c r="NVU3661" s="1"/>
      <c r="NVV3661" s="1"/>
      <c r="NVW3661" s="1"/>
      <c r="NVX3661" s="1"/>
      <c r="NVY3661" s="1"/>
      <c r="NVZ3661" s="1"/>
      <c r="NWA3661" s="1"/>
      <c r="NWB3661" s="1"/>
      <c r="NWC3661" s="1"/>
      <c r="NWD3661" s="1"/>
      <c r="NWE3661" s="1"/>
      <c r="NWF3661" s="1"/>
      <c r="NWG3661" s="1"/>
      <c r="NWH3661" s="1"/>
      <c r="NWI3661" s="1"/>
      <c r="NWJ3661" s="1"/>
      <c r="NWK3661" s="1"/>
      <c r="NWL3661" s="1"/>
      <c r="NWM3661" s="1"/>
      <c r="NWN3661" s="1"/>
      <c r="NWO3661" s="1"/>
      <c r="NWP3661" s="1"/>
      <c r="NWQ3661" s="1"/>
      <c r="NWR3661" s="1"/>
      <c r="NWS3661" s="1"/>
      <c r="NWT3661" s="1"/>
      <c r="NWU3661" s="1"/>
      <c r="NWV3661" s="1"/>
      <c r="NWW3661" s="1"/>
      <c r="NWX3661" s="1"/>
      <c r="NWY3661" s="1"/>
      <c r="NWZ3661" s="1"/>
      <c r="NXA3661" s="1"/>
      <c r="NXB3661" s="1"/>
      <c r="NXC3661" s="1"/>
      <c r="NXD3661" s="1"/>
      <c r="NXE3661" s="1"/>
      <c r="NXF3661" s="1"/>
      <c r="NXG3661" s="1"/>
      <c r="NXH3661" s="1"/>
      <c r="NXI3661" s="1"/>
      <c r="NXJ3661" s="1"/>
      <c r="NXK3661" s="1"/>
      <c r="NXL3661" s="1"/>
      <c r="NXM3661" s="1"/>
      <c r="NXN3661" s="1"/>
      <c r="NXO3661" s="1"/>
      <c r="NXP3661" s="1"/>
      <c r="NXQ3661" s="1"/>
      <c r="NXR3661" s="1"/>
      <c r="NXS3661" s="1"/>
      <c r="NXT3661" s="1"/>
      <c r="NXU3661" s="1"/>
      <c r="NXV3661" s="1"/>
      <c r="NXW3661" s="1"/>
      <c r="NXX3661" s="1"/>
      <c r="NXY3661" s="1"/>
      <c r="NXZ3661" s="1"/>
      <c r="NYA3661" s="1"/>
      <c r="NYB3661" s="1"/>
      <c r="NYC3661" s="1"/>
      <c r="NYD3661" s="1"/>
      <c r="NYE3661" s="1"/>
      <c r="NYF3661" s="1"/>
      <c r="NYG3661" s="1"/>
      <c r="NYH3661" s="1"/>
      <c r="NYI3661" s="1"/>
      <c r="NYJ3661" s="1"/>
      <c r="NYK3661" s="1"/>
      <c r="NYL3661" s="1"/>
      <c r="NYM3661" s="1"/>
      <c r="NYN3661" s="1"/>
      <c r="NYO3661" s="1"/>
      <c r="NYP3661" s="1"/>
      <c r="NYQ3661" s="1"/>
      <c r="NYR3661" s="1"/>
      <c r="NYS3661" s="1"/>
      <c r="NYT3661" s="1"/>
      <c r="NYU3661" s="1"/>
      <c r="NYV3661" s="1"/>
      <c r="NYW3661" s="1"/>
      <c r="NYX3661" s="1"/>
      <c r="NYY3661" s="1"/>
      <c r="NYZ3661" s="1"/>
      <c r="NZA3661" s="1"/>
      <c r="NZB3661" s="1"/>
      <c r="NZC3661" s="1"/>
      <c r="NZD3661" s="1"/>
      <c r="NZE3661" s="1"/>
      <c r="NZF3661" s="1"/>
      <c r="NZG3661" s="1"/>
      <c r="NZH3661" s="1"/>
      <c r="NZI3661" s="1"/>
      <c r="NZJ3661" s="1"/>
      <c r="NZK3661" s="1"/>
      <c r="NZL3661" s="1"/>
      <c r="NZM3661" s="1"/>
      <c r="NZN3661" s="1"/>
      <c r="NZO3661" s="1"/>
      <c r="NZP3661" s="1"/>
      <c r="NZQ3661" s="1"/>
      <c r="NZR3661" s="1"/>
      <c r="NZS3661" s="1"/>
      <c r="NZT3661" s="1"/>
      <c r="NZU3661" s="1"/>
      <c r="NZV3661" s="1"/>
      <c r="NZW3661" s="1"/>
      <c r="NZX3661" s="1"/>
      <c r="NZY3661" s="1"/>
      <c r="NZZ3661" s="1"/>
      <c r="OAA3661" s="1"/>
      <c r="OAB3661" s="1"/>
      <c r="OAC3661" s="1"/>
      <c r="OAD3661" s="1"/>
      <c r="OAE3661" s="1"/>
      <c r="OAF3661" s="1"/>
      <c r="OAG3661" s="1"/>
      <c r="OAH3661" s="1"/>
      <c r="OAI3661" s="1"/>
      <c r="OAJ3661" s="1"/>
      <c r="OAK3661" s="1"/>
      <c r="OAL3661" s="1"/>
      <c r="OAM3661" s="1"/>
      <c r="OAN3661" s="1"/>
      <c r="OAO3661" s="1"/>
      <c r="OAP3661" s="1"/>
      <c r="OAQ3661" s="1"/>
      <c r="OAR3661" s="1"/>
      <c r="OAS3661" s="1"/>
      <c r="OAT3661" s="1"/>
      <c r="OAU3661" s="1"/>
      <c r="OAV3661" s="1"/>
      <c r="OAW3661" s="1"/>
      <c r="OAX3661" s="1"/>
      <c r="OAY3661" s="1"/>
      <c r="OAZ3661" s="1"/>
      <c r="OBA3661" s="1"/>
      <c r="OBB3661" s="1"/>
      <c r="OBC3661" s="1"/>
      <c r="OBD3661" s="1"/>
      <c r="OBE3661" s="1"/>
      <c r="OBF3661" s="1"/>
      <c r="OBG3661" s="1"/>
      <c r="OBH3661" s="1"/>
      <c r="OBI3661" s="1"/>
      <c r="OBJ3661" s="1"/>
      <c r="OBK3661" s="1"/>
      <c r="OBL3661" s="1"/>
      <c r="OBM3661" s="1"/>
      <c r="OBN3661" s="1"/>
      <c r="OBO3661" s="1"/>
      <c r="OBP3661" s="1"/>
      <c r="OBQ3661" s="1"/>
      <c r="OBR3661" s="1"/>
      <c r="OBS3661" s="1"/>
      <c r="OBT3661" s="1"/>
      <c r="OBU3661" s="1"/>
      <c r="OBV3661" s="1"/>
      <c r="OBW3661" s="1"/>
      <c r="OBX3661" s="1"/>
      <c r="OBY3661" s="1"/>
      <c r="OBZ3661" s="1"/>
      <c r="OCA3661" s="1"/>
      <c r="OCB3661" s="1"/>
      <c r="OCC3661" s="1"/>
      <c r="OCD3661" s="1"/>
      <c r="OCE3661" s="1"/>
      <c r="OCF3661" s="1"/>
      <c r="OCG3661" s="1"/>
      <c r="OCH3661" s="1"/>
      <c r="OCI3661" s="1"/>
      <c r="OCJ3661" s="1"/>
      <c r="OCK3661" s="1"/>
      <c r="OCL3661" s="1"/>
      <c r="OCM3661" s="1"/>
      <c r="OCN3661" s="1"/>
      <c r="OCO3661" s="1"/>
      <c r="OCP3661" s="1"/>
      <c r="OCQ3661" s="1"/>
      <c r="OCR3661" s="1"/>
      <c r="OCS3661" s="1"/>
      <c r="OCT3661" s="1"/>
      <c r="OCU3661" s="1"/>
      <c r="OCV3661" s="1"/>
      <c r="OCW3661" s="1"/>
      <c r="OCX3661" s="1"/>
      <c r="OCY3661" s="1"/>
      <c r="OCZ3661" s="1"/>
      <c r="ODA3661" s="1"/>
      <c r="ODB3661" s="1"/>
      <c r="ODC3661" s="1"/>
      <c r="ODD3661" s="1"/>
      <c r="ODE3661" s="1"/>
      <c r="ODF3661" s="1"/>
      <c r="ODG3661" s="1"/>
      <c r="ODH3661" s="1"/>
      <c r="ODI3661" s="1"/>
      <c r="ODJ3661" s="1"/>
      <c r="ODK3661" s="1"/>
      <c r="ODL3661" s="1"/>
      <c r="ODM3661" s="1"/>
      <c r="ODN3661" s="1"/>
      <c r="ODO3661" s="1"/>
      <c r="ODP3661" s="1"/>
      <c r="ODQ3661" s="1"/>
      <c r="ODR3661" s="1"/>
      <c r="ODS3661" s="1"/>
      <c r="ODT3661" s="1"/>
      <c r="ODU3661" s="1"/>
      <c r="ODV3661" s="1"/>
      <c r="ODW3661" s="1"/>
      <c r="ODX3661" s="1"/>
      <c r="ODY3661" s="1"/>
      <c r="ODZ3661" s="1"/>
      <c r="OEA3661" s="1"/>
      <c r="OEB3661" s="1"/>
      <c r="OEC3661" s="1"/>
      <c r="OED3661" s="1"/>
      <c r="OEE3661" s="1"/>
      <c r="OEF3661" s="1"/>
      <c r="OEG3661" s="1"/>
      <c r="OEH3661" s="1"/>
      <c r="OEI3661" s="1"/>
      <c r="OEJ3661" s="1"/>
      <c r="OEK3661" s="1"/>
      <c r="OEL3661" s="1"/>
      <c r="OEM3661" s="1"/>
      <c r="OEN3661" s="1"/>
      <c r="OEO3661" s="1"/>
      <c r="OEP3661" s="1"/>
      <c r="OEQ3661" s="1"/>
      <c r="OER3661" s="1"/>
      <c r="OES3661" s="1"/>
      <c r="OET3661" s="1"/>
      <c r="OEU3661" s="1"/>
      <c r="OEV3661" s="1"/>
      <c r="OEW3661" s="1"/>
      <c r="OEX3661" s="1"/>
      <c r="OEY3661" s="1"/>
      <c r="OEZ3661" s="1"/>
      <c r="OFA3661" s="1"/>
      <c r="OFB3661" s="1"/>
      <c r="OFC3661" s="1"/>
      <c r="OFD3661" s="1"/>
      <c r="OFE3661" s="1"/>
      <c r="OFF3661" s="1"/>
      <c r="OFG3661" s="1"/>
      <c r="OFH3661" s="1"/>
      <c r="OFI3661" s="1"/>
      <c r="OFJ3661" s="1"/>
      <c r="OFK3661" s="1"/>
      <c r="OFL3661" s="1"/>
      <c r="OFM3661" s="1"/>
      <c r="OFN3661" s="1"/>
      <c r="OFO3661" s="1"/>
      <c r="OFP3661" s="1"/>
      <c r="OFQ3661" s="1"/>
      <c r="OFR3661" s="1"/>
      <c r="OFS3661" s="1"/>
      <c r="OFT3661" s="1"/>
      <c r="OFU3661" s="1"/>
      <c r="OFV3661" s="1"/>
      <c r="OFW3661" s="1"/>
      <c r="OFX3661" s="1"/>
      <c r="OFY3661" s="1"/>
      <c r="OFZ3661" s="1"/>
      <c r="OGA3661" s="1"/>
      <c r="OGB3661" s="1"/>
      <c r="OGC3661" s="1"/>
      <c r="OGD3661" s="1"/>
      <c r="OGE3661" s="1"/>
      <c r="OGF3661" s="1"/>
      <c r="OGG3661" s="1"/>
      <c r="OGH3661" s="1"/>
      <c r="OGI3661" s="1"/>
      <c r="OGJ3661" s="1"/>
      <c r="OGK3661" s="1"/>
      <c r="OGL3661" s="1"/>
      <c r="OGM3661" s="1"/>
      <c r="OGN3661" s="1"/>
      <c r="OGO3661" s="1"/>
      <c r="OGP3661" s="1"/>
      <c r="OGQ3661" s="1"/>
      <c r="OGR3661" s="1"/>
      <c r="OGS3661" s="1"/>
      <c r="OGT3661" s="1"/>
      <c r="OGU3661" s="1"/>
      <c r="OGV3661" s="1"/>
      <c r="OGW3661" s="1"/>
      <c r="OGX3661" s="1"/>
      <c r="OGY3661" s="1"/>
      <c r="OGZ3661" s="1"/>
      <c r="OHA3661" s="1"/>
      <c r="OHB3661" s="1"/>
      <c r="OHC3661" s="1"/>
      <c r="OHD3661" s="1"/>
      <c r="OHE3661" s="1"/>
      <c r="OHF3661" s="1"/>
      <c r="OHG3661" s="1"/>
      <c r="OHH3661" s="1"/>
      <c r="OHI3661" s="1"/>
      <c r="OHJ3661" s="1"/>
      <c r="OHK3661" s="1"/>
      <c r="OHL3661" s="1"/>
      <c r="OHM3661" s="1"/>
      <c r="OHN3661" s="1"/>
      <c r="OHO3661" s="1"/>
      <c r="OHP3661" s="1"/>
      <c r="OHQ3661" s="1"/>
      <c r="OHR3661" s="1"/>
      <c r="OHS3661" s="1"/>
      <c r="OHT3661" s="1"/>
      <c r="OHU3661" s="1"/>
      <c r="OHV3661" s="1"/>
      <c r="OHW3661" s="1"/>
      <c r="OHX3661" s="1"/>
      <c r="OHY3661" s="1"/>
      <c r="OHZ3661" s="1"/>
      <c r="OIA3661" s="1"/>
      <c r="OIB3661" s="1"/>
      <c r="OIC3661" s="1"/>
      <c r="OID3661" s="1"/>
      <c r="OIE3661" s="1"/>
      <c r="OIF3661" s="1"/>
      <c r="OIG3661" s="1"/>
      <c r="OIH3661" s="1"/>
      <c r="OII3661" s="1"/>
      <c r="OIJ3661" s="1"/>
      <c r="OIK3661" s="1"/>
      <c r="OIL3661" s="1"/>
      <c r="OIM3661" s="1"/>
      <c r="OIN3661" s="1"/>
      <c r="OIO3661" s="1"/>
      <c r="OIP3661" s="1"/>
      <c r="OIQ3661" s="1"/>
      <c r="OIR3661" s="1"/>
      <c r="OIS3661" s="1"/>
      <c r="OIT3661" s="1"/>
      <c r="OIU3661" s="1"/>
      <c r="OIV3661" s="1"/>
      <c r="OIW3661" s="1"/>
      <c r="OIX3661" s="1"/>
      <c r="OIY3661" s="1"/>
      <c r="OIZ3661" s="1"/>
      <c r="OJA3661" s="1"/>
      <c r="OJB3661" s="1"/>
      <c r="OJC3661" s="1"/>
      <c r="OJD3661" s="1"/>
      <c r="OJE3661" s="1"/>
      <c r="OJF3661" s="1"/>
      <c r="OJG3661" s="1"/>
      <c r="OJH3661" s="1"/>
      <c r="OJI3661" s="1"/>
      <c r="OJJ3661" s="1"/>
      <c r="OJK3661" s="1"/>
      <c r="OJL3661" s="1"/>
      <c r="OJM3661" s="1"/>
      <c r="OJN3661" s="1"/>
      <c r="OJO3661" s="1"/>
      <c r="OJP3661" s="1"/>
      <c r="OJQ3661" s="1"/>
      <c r="OJR3661" s="1"/>
      <c r="OJS3661" s="1"/>
      <c r="OJT3661" s="1"/>
      <c r="OJU3661" s="1"/>
      <c r="OJV3661" s="1"/>
      <c r="OJW3661" s="1"/>
      <c r="OJX3661" s="1"/>
      <c r="OJY3661" s="1"/>
      <c r="OJZ3661" s="1"/>
      <c r="OKA3661" s="1"/>
      <c r="OKB3661" s="1"/>
      <c r="OKC3661" s="1"/>
      <c r="OKD3661" s="1"/>
      <c r="OKE3661" s="1"/>
      <c r="OKF3661" s="1"/>
      <c r="OKG3661" s="1"/>
      <c r="OKH3661" s="1"/>
      <c r="OKI3661" s="1"/>
      <c r="OKJ3661" s="1"/>
      <c r="OKK3661" s="1"/>
      <c r="OKL3661" s="1"/>
      <c r="OKM3661" s="1"/>
      <c r="OKN3661" s="1"/>
      <c r="OKO3661" s="1"/>
      <c r="OKP3661" s="1"/>
      <c r="OKQ3661" s="1"/>
      <c r="OKR3661" s="1"/>
      <c r="OKS3661" s="1"/>
      <c r="OKT3661" s="1"/>
      <c r="OKU3661" s="1"/>
      <c r="OKV3661" s="1"/>
      <c r="OKW3661" s="1"/>
      <c r="OKX3661" s="1"/>
      <c r="OKY3661" s="1"/>
      <c r="OKZ3661" s="1"/>
      <c r="OLA3661" s="1"/>
      <c r="OLB3661" s="1"/>
      <c r="OLC3661" s="1"/>
      <c r="OLD3661" s="1"/>
      <c r="OLE3661" s="1"/>
      <c r="OLF3661" s="1"/>
      <c r="OLG3661" s="1"/>
      <c r="OLH3661" s="1"/>
      <c r="OLI3661" s="1"/>
      <c r="OLJ3661" s="1"/>
      <c r="OLK3661" s="1"/>
      <c r="OLL3661" s="1"/>
      <c r="OLM3661" s="1"/>
      <c r="OLN3661" s="1"/>
      <c r="OLO3661" s="1"/>
      <c r="OLP3661" s="1"/>
      <c r="OLQ3661" s="1"/>
      <c r="OLR3661" s="1"/>
      <c r="OLS3661" s="1"/>
      <c r="OLT3661" s="1"/>
      <c r="OLU3661" s="1"/>
      <c r="OLV3661" s="1"/>
      <c r="OLW3661" s="1"/>
      <c r="OLX3661" s="1"/>
      <c r="OLY3661" s="1"/>
      <c r="OLZ3661" s="1"/>
      <c r="OMA3661" s="1"/>
      <c r="OMB3661" s="1"/>
      <c r="OMC3661" s="1"/>
      <c r="OMD3661" s="1"/>
      <c r="OME3661" s="1"/>
      <c r="OMF3661" s="1"/>
      <c r="OMG3661" s="1"/>
      <c r="OMH3661" s="1"/>
      <c r="OMI3661" s="1"/>
      <c r="OMJ3661" s="1"/>
      <c r="OMK3661" s="1"/>
      <c r="OML3661" s="1"/>
      <c r="OMM3661" s="1"/>
      <c r="OMN3661" s="1"/>
      <c r="OMO3661" s="1"/>
      <c r="OMP3661" s="1"/>
      <c r="OMQ3661" s="1"/>
      <c r="OMR3661" s="1"/>
      <c r="OMS3661" s="1"/>
      <c r="OMT3661" s="1"/>
      <c r="OMU3661" s="1"/>
      <c r="OMV3661" s="1"/>
      <c r="OMW3661" s="1"/>
      <c r="OMX3661" s="1"/>
      <c r="OMY3661" s="1"/>
      <c r="OMZ3661" s="1"/>
      <c r="ONA3661" s="1"/>
      <c r="ONB3661" s="1"/>
      <c r="ONC3661" s="1"/>
      <c r="OND3661" s="1"/>
      <c r="ONE3661" s="1"/>
      <c r="ONF3661" s="1"/>
      <c r="ONG3661" s="1"/>
      <c r="ONH3661" s="1"/>
      <c r="ONI3661" s="1"/>
      <c r="ONJ3661" s="1"/>
      <c r="ONK3661" s="1"/>
      <c r="ONL3661" s="1"/>
      <c r="ONM3661" s="1"/>
      <c r="ONN3661" s="1"/>
      <c r="ONO3661" s="1"/>
      <c r="ONP3661" s="1"/>
      <c r="ONQ3661" s="1"/>
      <c r="ONR3661" s="1"/>
      <c r="ONS3661" s="1"/>
      <c r="ONT3661" s="1"/>
      <c r="ONU3661" s="1"/>
      <c r="ONV3661" s="1"/>
      <c r="ONW3661" s="1"/>
      <c r="ONX3661" s="1"/>
      <c r="ONY3661" s="1"/>
      <c r="ONZ3661" s="1"/>
      <c r="OOA3661" s="1"/>
      <c r="OOB3661" s="1"/>
      <c r="OOC3661" s="1"/>
      <c r="OOD3661" s="1"/>
      <c r="OOE3661" s="1"/>
      <c r="OOF3661" s="1"/>
      <c r="OOG3661" s="1"/>
      <c r="OOH3661" s="1"/>
      <c r="OOI3661" s="1"/>
      <c r="OOJ3661" s="1"/>
      <c r="OOK3661" s="1"/>
      <c r="OOL3661" s="1"/>
      <c r="OOM3661" s="1"/>
      <c r="OON3661" s="1"/>
      <c r="OOO3661" s="1"/>
      <c r="OOP3661" s="1"/>
      <c r="OOQ3661" s="1"/>
      <c r="OOR3661" s="1"/>
      <c r="OOS3661" s="1"/>
      <c r="OOT3661" s="1"/>
      <c r="OOU3661" s="1"/>
      <c r="OOV3661" s="1"/>
      <c r="OOW3661" s="1"/>
      <c r="OOX3661" s="1"/>
      <c r="OOY3661" s="1"/>
      <c r="OOZ3661" s="1"/>
      <c r="OPA3661" s="1"/>
      <c r="OPB3661" s="1"/>
      <c r="OPC3661" s="1"/>
      <c r="OPD3661" s="1"/>
      <c r="OPE3661" s="1"/>
      <c r="OPF3661" s="1"/>
      <c r="OPG3661" s="1"/>
      <c r="OPH3661" s="1"/>
      <c r="OPI3661" s="1"/>
      <c r="OPJ3661" s="1"/>
      <c r="OPK3661" s="1"/>
      <c r="OPL3661" s="1"/>
      <c r="OPM3661" s="1"/>
      <c r="OPN3661" s="1"/>
      <c r="OPO3661" s="1"/>
      <c r="OPP3661" s="1"/>
      <c r="OPQ3661" s="1"/>
      <c r="OPR3661" s="1"/>
      <c r="OPS3661" s="1"/>
      <c r="OPT3661" s="1"/>
      <c r="OPU3661" s="1"/>
      <c r="OPV3661" s="1"/>
      <c r="OPW3661" s="1"/>
      <c r="OPX3661" s="1"/>
      <c r="OPY3661" s="1"/>
      <c r="OPZ3661" s="1"/>
      <c r="OQA3661" s="1"/>
      <c r="OQB3661" s="1"/>
      <c r="OQC3661" s="1"/>
      <c r="OQD3661" s="1"/>
      <c r="OQE3661" s="1"/>
      <c r="OQF3661" s="1"/>
      <c r="OQG3661" s="1"/>
      <c r="OQH3661" s="1"/>
      <c r="OQI3661" s="1"/>
      <c r="OQJ3661" s="1"/>
      <c r="OQK3661" s="1"/>
      <c r="OQL3661" s="1"/>
      <c r="OQM3661" s="1"/>
      <c r="OQN3661" s="1"/>
      <c r="OQO3661" s="1"/>
      <c r="OQP3661" s="1"/>
      <c r="OQQ3661" s="1"/>
      <c r="OQR3661" s="1"/>
      <c r="OQS3661" s="1"/>
      <c r="OQT3661" s="1"/>
      <c r="OQU3661" s="1"/>
      <c r="OQV3661" s="1"/>
      <c r="OQW3661" s="1"/>
      <c r="OQX3661" s="1"/>
      <c r="OQY3661" s="1"/>
      <c r="OQZ3661" s="1"/>
      <c r="ORA3661" s="1"/>
      <c r="ORB3661" s="1"/>
      <c r="ORC3661" s="1"/>
      <c r="ORD3661" s="1"/>
      <c r="ORE3661" s="1"/>
      <c r="ORF3661" s="1"/>
      <c r="ORG3661" s="1"/>
      <c r="ORH3661" s="1"/>
      <c r="ORI3661" s="1"/>
      <c r="ORJ3661" s="1"/>
      <c r="ORK3661" s="1"/>
      <c r="ORL3661" s="1"/>
      <c r="ORM3661" s="1"/>
      <c r="ORN3661" s="1"/>
      <c r="ORO3661" s="1"/>
      <c r="ORP3661" s="1"/>
      <c r="ORQ3661" s="1"/>
      <c r="ORR3661" s="1"/>
      <c r="ORS3661" s="1"/>
      <c r="ORT3661" s="1"/>
      <c r="ORU3661" s="1"/>
      <c r="ORV3661" s="1"/>
      <c r="ORW3661" s="1"/>
      <c r="ORX3661" s="1"/>
      <c r="ORY3661" s="1"/>
      <c r="ORZ3661" s="1"/>
      <c r="OSA3661" s="1"/>
      <c r="OSB3661" s="1"/>
      <c r="OSC3661" s="1"/>
      <c r="OSD3661" s="1"/>
      <c r="OSE3661" s="1"/>
      <c r="OSF3661" s="1"/>
      <c r="OSG3661" s="1"/>
      <c r="OSH3661" s="1"/>
      <c r="OSI3661" s="1"/>
      <c r="OSJ3661" s="1"/>
      <c r="OSK3661" s="1"/>
      <c r="OSL3661" s="1"/>
      <c r="OSM3661" s="1"/>
      <c r="OSN3661" s="1"/>
      <c r="OSO3661" s="1"/>
      <c r="OSP3661" s="1"/>
      <c r="OSQ3661" s="1"/>
      <c r="OSR3661" s="1"/>
      <c r="OSS3661" s="1"/>
      <c r="OST3661" s="1"/>
      <c r="OSU3661" s="1"/>
      <c r="OSV3661" s="1"/>
      <c r="OSW3661" s="1"/>
      <c r="OSX3661" s="1"/>
      <c r="OSY3661" s="1"/>
      <c r="OSZ3661" s="1"/>
      <c r="OTA3661" s="1"/>
      <c r="OTB3661" s="1"/>
      <c r="OTC3661" s="1"/>
      <c r="OTD3661" s="1"/>
      <c r="OTE3661" s="1"/>
      <c r="OTF3661" s="1"/>
      <c r="OTG3661" s="1"/>
      <c r="OTH3661" s="1"/>
      <c r="OTI3661" s="1"/>
      <c r="OTJ3661" s="1"/>
      <c r="OTK3661" s="1"/>
      <c r="OTL3661" s="1"/>
      <c r="OTM3661" s="1"/>
      <c r="OTN3661" s="1"/>
      <c r="OTO3661" s="1"/>
      <c r="OTP3661" s="1"/>
      <c r="OTQ3661" s="1"/>
      <c r="OTR3661" s="1"/>
      <c r="OTS3661" s="1"/>
      <c r="OTT3661" s="1"/>
      <c r="OTU3661" s="1"/>
      <c r="OTV3661" s="1"/>
      <c r="OTW3661" s="1"/>
      <c r="OTX3661" s="1"/>
      <c r="OTY3661" s="1"/>
      <c r="OTZ3661" s="1"/>
      <c r="OUA3661" s="1"/>
      <c r="OUB3661" s="1"/>
      <c r="OUC3661" s="1"/>
      <c r="OUD3661" s="1"/>
      <c r="OUE3661" s="1"/>
      <c r="OUF3661" s="1"/>
      <c r="OUG3661" s="1"/>
      <c r="OUH3661" s="1"/>
      <c r="OUI3661" s="1"/>
      <c r="OUJ3661" s="1"/>
      <c r="OUK3661" s="1"/>
      <c r="OUL3661" s="1"/>
      <c r="OUM3661" s="1"/>
      <c r="OUN3661" s="1"/>
      <c r="OUO3661" s="1"/>
      <c r="OUP3661" s="1"/>
      <c r="OUQ3661" s="1"/>
      <c r="OUR3661" s="1"/>
      <c r="OUS3661" s="1"/>
      <c r="OUT3661" s="1"/>
      <c r="OUU3661" s="1"/>
      <c r="OUV3661" s="1"/>
      <c r="OUW3661" s="1"/>
      <c r="OUX3661" s="1"/>
      <c r="OUY3661" s="1"/>
      <c r="OUZ3661" s="1"/>
      <c r="OVA3661" s="1"/>
      <c r="OVB3661" s="1"/>
      <c r="OVC3661" s="1"/>
      <c r="OVD3661" s="1"/>
      <c r="OVE3661" s="1"/>
      <c r="OVF3661" s="1"/>
      <c r="OVG3661" s="1"/>
      <c r="OVH3661" s="1"/>
      <c r="OVI3661" s="1"/>
      <c r="OVJ3661" s="1"/>
      <c r="OVK3661" s="1"/>
      <c r="OVL3661" s="1"/>
      <c r="OVM3661" s="1"/>
      <c r="OVN3661" s="1"/>
      <c r="OVO3661" s="1"/>
      <c r="OVP3661" s="1"/>
      <c r="OVQ3661" s="1"/>
      <c r="OVR3661" s="1"/>
      <c r="OVS3661" s="1"/>
      <c r="OVT3661" s="1"/>
      <c r="OVU3661" s="1"/>
      <c r="OVV3661" s="1"/>
      <c r="OVW3661" s="1"/>
      <c r="OVX3661" s="1"/>
      <c r="OVY3661" s="1"/>
      <c r="OVZ3661" s="1"/>
      <c r="OWA3661" s="1"/>
      <c r="OWB3661" s="1"/>
      <c r="OWC3661" s="1"/>
      <c r="OWD3661" s="1"/>
      <c r="OWE3661" s="1"/>
      <c r="OWF3661" s="1"/>
      <c r="OWG3661" s="1"/>
      <c r="OWH3661" s="1"/>
      <c r="OWI3661" s="1"/>
      <c r="OWJ3661" s="1"/>
      <c r="OWK3661" s="1"/>
      <c r="OWL3661" s="1"/>
      <c r="OWM3661" s="1"/>
      <c r="OWN3661" s="1"/>
      <c r="OWO3661" s="1"/>
      <c r="OWP3661" s="1"/>
      <c r="OWQ3661" s="1"/>
      <c r="OWR3661" s="1"/>
      <c r="OWS3661" s="1"/>
      <c r="OWT3661" s="1"/>
      <c r="OWU3661" s="1"/>
      <c r="OWV3661" s="1"/>
      <c r="OWW3661" s="1"/>
      <c r="OWX3661" s="1"/>
      <c r="OWY3661" s="1"/>
      <c r="OWZ3661" s="1"/>
      <c r="OXA3661" s="1"/>
      <c r="OXB3661" s="1"/>
      <c r="OXC3661" s="1"/>
      <c r="OXD3661" s="1"/>
      <c r="OXE3661" s="1"/>
      <c r="OXF3661" s="1"/>
      <c r="OXG3661" s="1"/>
      <c r="OXH3661" s="1"/>
      <c r="OXI3661" s="1"/>
      <c r="OXJ3661" s="1"/>
      <c r="OXK3661" s="1"/>
      <c r="OXL3661" s="1"/>
      <c r="OXM3661" s="1"/>
      <c r="OXN3661" s="1"/>
      <c r="OXO3661" s="1"/>
      <c r="OXP3661" s="1"/>
      <c r="OXQ3661" s="1"/>
      <c r="OXR3661" s="1"/>
      <c r="OXS3661" s="1"/>
      <c r="OXT3661" s="1"/>
      <c r="OXU3661" s="1"/>
      <c r="OXV3661" s="1"/>
      <c r="OXW3661" s="1"/>
      <c r="OXX3661" s="1"/>
      <c r="OXY3661" s="1"/>
      <c r="OXZ3661" s="1"/>
      <c r="OYA3661" s="1"/>
      <c r="OYB3661" s="1"/>
      <c r="OYC3661" s="1"/>
      <c r="OYD3661" s="1"/>
      <c r="OYE3661" s="1"/>
      <c r="OYF3661" s="1"/>
      <c r="OYG3661" s="1"/>
      <c r="OYH3661" s="1"/>
      <c r="OYI3661" s="1"/>
      <c r="OYJ3661" s="1"/>
      <c r="OYK3661" s="1"/>
      <c r="OYL3661" s="1"/>
      <c r="OYM3661" s="1"/>
      <c r="OYN3661" s="1"/>
      <c r="OYO3661" s="1"/>
      <c r="OYP3661" s="1"/>
      <c r="OYQ3661" s="1"/>
      <c r="OYR3661" s="1"/>
      <c r="OYS3661" s="1"/>
      <c r="OYT3661" s="1"/>
      <c r="OYU3661" s="1"/>
      <c r="OYV3661" s="1"/>
      <c r="OYW3661" s="1"/>
      <c r="OYX3661" s="1"/>
      <c r="OYY3661" s="1"/>
      <c r="OYZ3661" s="1"/>
      <c r="OZA3661" s="1"/>
      <c r="OZB3661" s="1"/>
      <c r="OZC3661" s="1"/>
      <c r="OZD3661" s="1"/>
      <c r="OZE3661" s="1"/>
      <c r="OZF3661" s="1"/>
      <c r="OZG3661" s="1"/>
      <c r="OZH3661" s="1"/>
      <c r="OZI3661" s="1"/>
      <c r="OZJ3661" s="1"/>
      <c r="OZK3661" s="1"/>
      <c r="OZL3661" s="1"/>
      <c r="OZM3661" s="1"/>
      <c r="OZN3661" s="1"/>
      <c r="OZO3661" s="1"/>
      <c r="OZP3661" s="1"/>
      <c r="OZQ3661" s="1"/>
      <c r="OZR3661" s="1"/>
      <c r="OZS3661" s="1"/>
      <c r="OZT3661" s="1"/>
      <c r="OZU3661" s="1"/>
      <c r="OZV3661" s="1"/>
      <c r="OZW3661" s="1"/>
      <c r="OZX3661" s="1"/>
      <c r="OZY3661" s="1"/>
      <c r="OZZ3661" s="1"/>
      <c r="PAA3661" s="1"/>
      <c r="PAB3661" s="1"/>
      <c r="PAC3661" s="1"/>
      <c r="PAD3661" s="1"/>
      <c r="PAE3661" s="1"/>
      <c r="PAF3661" s="1"/>
      <c r="PAG3661" s="1"/>
      <c r="PAH3661" s="1"/>
      <c r="PAI3661" s="1"/>
      <c r="PAJ3661" s="1"/>
      <c r="PAK3661" s="1"/>
      <c r="PAL3661" s="1"/>
      <c r="PAM3661" s="1"/>
      <c r="PAN3661" s="1"/>
      <c r="PAO3661" s="1"/>
      <c r="PAP3661" s="1"/>
      <c r="PAQ3661" s="1"/>
      <c r="PAR3661" s="1"/>
      <c r="PAS3661" s="1"/>
      <c r="PAT3661" s="1"/>
      <c r="PAU3661" s="1"/>
      <c r="PAV3661" s="1"/>
      <c r="PAW3661" s="1"/>
      <c r="PAX3661" s="1"/>
      <c r="PAY3661" s="1"/>
      <c r="PAZ3661" s="1"/>
      <c r="PBA3661" s="1"/>
      <c r="PBB3661" s="1"/>
      <c r="PBC3661" s="1"/>
      <c r="PBD3661" s="1"/>
      <c r="PBE3661" s="1"/>
      <c r="PBF3661" s="1"/>
      <c r="PBG3661" s="1"/>
      <c r="PBH3661" s="1"/>
      <c r="PBI3661" s="1"/>
      <c r="PBJ3661" s="1"/>
      <c r="PBK3661" s="1"/>
      <c r="PBL3661" s="1"/>
      <c r="PBM3661" s="1"/>
      <c r="PBN3661" s="1"/>
      <c r="PBO3661" s="1"/>
      <c r="PBP3661" s="1"/>
      <c r="PBQ3661" s="1"/>
      <c r="PBR3661" s="1"/>
      <c r="PBS3661" s="1"/>
      <c r="PBT3661" s="1"/>
      <c r="PBU3661" s="1"/>
      <c r="PBV3661" s="1"/>
      <c r="PBW3661" s="1"/>
      <c r="PBX3661" s="1"/>
      <c r="PBY3661" s="1"/>
      <c r="PBZ3661" s="1"/>
      <c r="PCA3661" s="1"/>
      <c r="PCB3661" s="1"/>
      <c r="PCC3661" s="1"/>
      <c r="PCD3661" s="1"/>
      <c r="PCE3661" s="1"/>
      <c r="PCF3661" s="1"/>
      <c r="PCG3661" s="1"/>
      <c r="PCH3661" s="1"/>
      <c r="PCI3661" s="1"/>
      <c r="PCJ3661" s="1"/>
      <c r="PCK3661" s="1"/>
      <c r="PCL3661" s="1"/>
      <c r="PCM3661" s="1"/>
      <c r="PCN3661" s="1"/>
      <c r="PCO3661" s="1"/>
      <c r="PCP3661" s="1"/>
      <c r="PCQ3661" s="1"/>
      <c r="PCR3661" s="1"/>
      <c r="PCS3661" s="1"/>
      <c r="PCT3661" s="1"/>
      <c r="PCU3661" s="1"/>
      <c r="PCV3661" s="1"/>
      <c r="PCW3661" s="1"/>
      <c r="PCX3661" s="1"/>
      <c r="PCY3661" s="1"/>
      <c r="PCZ3661" s="1"/>
      <c r="PDA3661" s="1"/>
      <c r="PDB3661" s="1"/>
      <c r="PDC3661" s="1"/>
      <c r="PDD3661" s="1"/>
      <c r="PDE3661" s="1"/>
      <c r="PDF3661" s="1"/>
      <c r="PDG3661" s="1"/>
      <c r="PDH3661" s="1"/>
      <c r="PDI3661" s="1"/>
      <c r="PDJ3661" s="1"/>
      <c r="PDK3661" s="1"/>
      <c r="PDL3661" s="1"/>
      <c r="PDM3661" s="1"/>
      <c r="PDN3661" s="1"/>
      <c r="PDO3661" s="1"/>
      <c r="PDP3661" s="1"/>
      <c r="PDQ3661" s="1"/>
      <c r="PDR3661" s="1"/>
      <c r="PDS3661" s="1"/>
      <c r="PDT3661" s="1"/>
      <c r="PDU3661" s="1"/>
      <c r="PDV3661" s="1"/>
      <c r="PDW3661" s="1"/>
      <c r="PDX3661" s="1"/>
      <c r="PDY3661" s="1"/>
      <c r="PDZ3661" s="1"/>
      <c r="PEA3661" s="1"/>
      <c r="PEB3661" s="1"/>
      <c r="PEC3661" s="1"/>
      <c r="PED3661" s="1"/>
      <c r="PEE3661" s="1"/>
      <c r="PEF3661" s="1"/>
      <c r="PEG3661" s="1"/>
      <c r="PEH3661" s="1"/>
      <c r="PEI3661" s="1"/>
      <c r="PEJ3661" s="1"/>
      <c r="PEK3661" s="1"/>
      <c r="PEL3661" s="1"/>
      <c r="PEM3661" s="1"/>
      <c r="PEN3661" s="1"/>
      <c r="PEO3661" s="1"/>
      <c r="PEP3661" s="1"/>
      <c r="PEQ3661" s="1"/>
      <c r="PER3661" s="1"/>
      <c r="PES3661" s="1"/>
      <c r="PET3661" s="1"/>
      <c r="PEU3661" s="1"/>
      <c r="PEV3661" s="1"/>
      <c r="PEW3661" s="1"/>
      <c r="PEX3661" s="1"/>
      <c r="PEY3661" s="1"/>
      <c r="PEZ3661" s="1"/>
      <c r="PFA3661" s="1"/>
      <c r="PFB3661" s="1"/>
      <c r="PFC3661" s="1"/>
      <c r="PFD3661" s="1"/>
      <c r="PFE3661" s="1"/>
      <c r="PFF3661" s="1"/>
      <c r="PFG3661" s="1"/>
      <c r="PFH3661" s="1"/>
      <c r="PFI3661" s="1"/>
      <c r="PFJ3661" s="1"/>
      <c r="PFK3661" s="1"/>
      <c r="PFL3661" s="1"/>
      <c r="PFM3661" s="1"/>
      <c r="PFN3661" s="1"/>
      <c r="PFO3661" s="1"/>
      <c r="PFP3661" s="1"/>
      <c r="PFQ3661" s="1"/>
      <c r="PFR3661" s="1"/>
      <c r="PFS3661" s="1"/>
      <c r="PFT3661" s="1"/>
      <c r="PFU3661" s="1"/>
      <c r="PFV3661" s="1"/>
      <c r="PFW3661" s="1"/>
      <c r="PFX3661" s="1"/>
      <c r="PFY3661" s="1"/>
      <c r="PFZ3661" s="1"/>
      <c r="PGA3661" s="1"/>
      <c r="PGB3661" s="1"/>
      <c r="PGC3661" s="1"/>
      <c r="PGD3661" s="1"/>
      <c r="PGE3661" s="1"/>
      <c r="PGF3661" s="1"/>
      <c r="PGG3661" s="1"/>
      <c r="PGH3661" s="1"/>
      <c r="PGI3661" s="1"/>
      <c r="PGJ3661" s="1"/>
      <c r="PGK3661" s="1"/>
      <c r="PGL3661" s="1"/>
      <c r="PGM3661" s="1"/>
      <c r="PGN3661" s="1"/>
      <c r="PGO3661" s="1"/>
      <c r="PGP3661" s="1"/>
      <c r="PGQ3661" s="1"/>
      <c r="PGR3661" s="1"/>
      <c r="PGS3661" s="1"/>
      <c r="PGT3661" s="1"/>
      <c r="PGU3661" s="1"/>
      <c r="PGV3661" s="1"/>
      <c r="PGW3661" s="1"/>
      <c r="PGX3661" s="1"/>
      <c r="PGY3661" s="1"/>
      <c r="PGZ3661" s="1"/>
      <c r="PHA3661" s="1"/>
      <c r="PHB3661" s="1"/>
      <c r="PHC3661" s="1"/>
      <c r="PHD3661" s="1"/>
      <c r="PHE3661" s="1"/>
      <c r="PHF3661" s="1"/>
      <c r="PHG3661" s="1"/>
      <c r="PHH3661" s="1"/>
      <c r="PHI3661" s="1"/>
      <c r="PHJ3661" s="1"/>
      <c r="PHK3661" s="1"/>
      <c r="PHL3661" s="1"/>
      <c r="PHM3661" s="1"/>
      <c r="PHN3661" s="1"/>
      <c r="PHO3661" s="1"/>
      <c r="PHP3661" s="1"/>
      <c r="PHQ3661" s="1"/>
      <c r="PHR3661" s="1"/>
      <c r="PHS3661" s="1"/>
      <c r="PHT3661" s="1"/>
      <c r="PHU3661" s="1"/>
      <c r="PHV3661" s="1"/>
      <c r="PHW3661" s="1"/>
      <c r="PHX3661" s="1"/>
      <c r="PHY3661" s="1"/>
      <c r="PHZ3661" s="1"/>
      <c r="PIA3661" s="1"/>
      <c r="PIB3661" s="1"/>
      <c r="PIC3661" s="1"/>
      <c r="PID3661" s="1"/>
      <c r="PIE3661" s="1"/>
      <c r="PIF3661" s="1"/>
      <c r="PIG3661" s="1"/>
      <c r="PIH3661" s="1"/>
      <c r="PII3661" s="1"/>
      <c r="PIJ3661" s="1"/>
      <c r="PIK3661" s="1"/>
      <c r="PIL3661" s="1"/>
      <c r="PIM3661" s="1"/>
      <c r="PIN3661" s="1"/>
      <c r="PIO3661" s="1"/>
      <c r="PIP3661" s="1"/>
      <c r="PIQ3661" s="1"/>
      <c r="PIR3661" s="1"/>
      <c r="PIS3661" s="1"/>
      <c r="PIT3661" s="1"/>
      <c r="PIU3661" s="1"/>
      <c r="PIV3661" s="1"/>
      <c r="PIW3661" s="1"/>
      <c r="PIX3661" s="1"/>
      <c r="PIY3661" s="1"/>
      <c r="PIZ3661" s="1"/>
      <c r="PJA3661" s="1"/>
      <c r="PJB3661" s="1"/>
      <c r="PJC3661" s="1"/>
      <c r="PJD3661" s="1"/>
      <c r="PJE3661" s="1"/>
      <c r="PJF3661" s="1"/>
      <c r="PJG3661" s="1"/>
      <c r="PJH3661" s="1"/>
      <c r="PJI3661" s="1"/>
      <c r="PJJ3661" s="1"/>
      <c r="PJK3661" s="1"/>
      <c r="PJL3661" s="1"/>
      <c r="PJM3661" s="1"/>
      <c r="PJN3661" s="1"/>
      <c r="PJO3661" s="1"/>
      <c r="PJP3661" s="1"/>
      <c r="PJQ3661" s="1"/>
      <c r="PJR3661" s="1"/>
      <c r="PJS3661" s="1"/>
      <c r="PJT3661" s="1"/>
      <c r="PJU3661" s="1"/>
      <c r="PJV3661" s="1"/>
      <c r="PJW3661" s="1"/>
      <c r="PJX3661" s="1"/>
      <c r="PJY3661" s="1"/>
      <c r="PJZ3661" s="1"/>
      <c r="PKA3661" s="1"/>
      <c r="PKB3661" s="1"/>
      <c r="PKC3661" s="1"/>
      <c r="PKD3661" s="1"/>
      <c r="PKE3661" s="1"/>
      <c r="PKF3661" s="1"/>
      <c r="PKG3661" s="1"/>
      <c r="PKH3661" s="1"/>
      <c r="PKI3661" s="1"/>
      <c r="PKJ3661" s="1"/>
      <c r="PKK3661" s="1"/>
      <c r="PKL3661" s="1"/>
      <c r="PKM3661" s="1"/>
      <c r="PKN3661" s="1"/>
      <c r="PKO3661" s="1"/>
      <c r="PKP3661" s="1"/>
      <c r="PKQ3661" s="1"/>
      <c r="PKR3661" s="1"/>
      <c r="PKS3661" s="1"/>
      <c r="PKT3661" s="1"/>
      <c r="PKU3661" s="1"/>
      <c r="PKV3661" s="1"/>
      <c r="PKW3661" s="1"/>
      <c r="PKX3661" s="1"/>
      <c r="PKY3661" s="1"/>
      <c r="PKZ3661" s="1"/>
      <c r="PLA3661" s="1"/>
      <c r="PLB3661" s="1"/>
      <c r="PLC3661" s="1"/>
      <c r="PLD3661" s="1"/>
      <c r="PLE3661" s="1"/>
      <c r="PLF3661" s="1"/>
      <c r="PLG3661" s="1"/>
      <c r="PLH3661" s="1"/>
      <c r="PLI3661" s="1"/>
      <c r="PLJ3661" s="1"/>
      <c r="PLK3661" s="1"/>
      <c r="PLL3661" s="1"/>
      <c r="PLM3661" s="1"/>
      <c r="PLN3661" s="1"/>
      <c r="PLO3661" s="1"/>
      <c r="PLP3661" s="1"/>
      <c r="PLQ3661" s="1"/>
      <c r="PLR3661" s="1"/>
      <c r="PLS3661" s="1"/>
      <c r="PLT3661" s="1"/>
      <c r="PLU3661" s="1"/>
      <c r="PLV3661" s="1"/>
      <c r="PLW3661" s="1"/>
      <c r="PLX3661" s="1"/>
      <c r="PLY3661" s="1"/>
      <c r="PLZ3661" s="1"/>
      <c r="PMA3661" s="1"/>
      <c r="PMB3661" s="1"/>
      <c r="PMC3661" s="1"/>
      <c r="PMD3661" s="1"/>
      <c r="PME3661" s="1"/>
      <c r="PMF3661" s="1"/>
      <c r="PMG3661" s="1"/>
      <c r="PMH3661" s="1"/>
      <c r="PMI3661" s="1"/>
      <c r="PMJ3661" s="1"/>
      <c r="PMK3661" s="1"/>
      <c r="PML3661" s="1"/>
      <c r="PMM3661" s="1"/>
      <c r="PMN3661" s="1"/>
      <c r="PMO3661" s="1"/>
      <c r="PMP3661" s="1"/>
      <c r="PMQ3661" s="1"/>
      <c r="PMR3661" s="1"/>
      <c r="PMS3661" s="1"/>
      <c r="PMT3661" s="1"/>
      <c r="PMU3661" s="1"/>
      <c r="PMV3661" s="1"/>
      <c r="PMW3661" s="1"/>
      <c r="PMX3661" s="1"/>
      <c r="PMY3661" s="1"/>
      <c r="PMZ3661" s="1"/>
      <c r="PNA3661" s="1"/>
      <c r="PNB3661" s="1"/>
      <c r="PNC3661" s="1"/>
      <c r="PND3661" s="1"/>
      <c r="PNE3661" s="1"/>
      <c r="PNF3661" s="1"/>
      <c r="PNG3661" s="1"/>
      <c r="PNH3661" s="1"/>
      <c r="PNI3661" s="1"/>
      <c r="PNJ3661" s="1"/>
      <c r="PNK3661" s="1"/>
      <c r="PNL3661" s="1"/>
      <c r="PNM3661" s="1"/>
      <c r="PNN3661" s="1"/>
      <c r="PNO3661" s="1"/>
      <c r="PNP3661" s="1"/>
      <c r="PNQ3661" s="1"/>
      <c r="PNR3661" s="1"/>
      <c r="PNS3661" s="1"/>
      <c r="PNT3661" s="1"/>
      <c r="PNU3661" s="1"/>
      <c r="PNV3661" s="1"/>
      <c r="PNW3661" s="1"/>
      <c r="PNX3661" s="1"/>
      <c r="PNY3661" s="1"/>
      <c r="PNZ3661" s="1"/>
      <c r="POA3661" s="1"/>
      <c r="POB3661" s="1"/>
      <c r="POC3661" s="1"/>
      <c r="POD3661" s="1"/>
      <c r="POE3661" s="1"/>
      <c r="POF3661" s="1"/>
      <c r="POG3661" s="1"/>
      <c r="POH3661" s="1"/>
      <c r="POI3661" s="1"/>
      <c r="POJ3661" s="1"/>
      <c r="POK3661" s="1"/>
      <c r="POL3661" s="1"/>
      <c r="POM3661" s="1"/>
      <c r="PON3661" s="1"/>
      <c r="POO3661" s="1"/>
      <c r="POP3661" s="1"/>
      <c r="POQ3661" s="1"/>
      <c r="POR3661" s="1"/>
      <c r="POS3661" s="1"/>
      <c r="POT3661" s="1"/>
      <c r="POU3661" s="1"/>
      <c r="POV3661" s="1"/>
      <c r="POW3661" s="1"/>
      <c r="POX3661" s="1"/>
      <c r="POY3661" s="1"/>
      <c r="POZ3661" s="1"/>
      <c r="PPA3661" s="1"/>
      <c r="PPB3661" s="1"/>
      <c r="PPC3661" s="1"/>
      <c r="PPD3661" s="1"/>
      <c r="PPE3661" s="1"/>
      <c r="PPF3661" s="1"/>
      <c r="PPG3661" s="1"/>
      <c r="PPH3661" s="1"/>
      <c r="PPI3661" s="1"/>
      <c r="PPJ3661" s="1"/>
      <c r="PPK3661" s="1"/>
      <c r="PPL3661" s="1"/>
      <c r="PPM3661" s="1"/>
      <c r="PPN3661" s="1"/>
      <c r="PPO3661" s="1"/>
      <c r="PPP3661" s="1"/>
      <c r="PPQ3661" s="1"/>
      <c r="PPR3661" s="1"/>
      <c r="PPS3661" s="1"/>
      <c r="PPT3661" s="1"/>
      <c r="PPU3661" s="1"/>
      <c r="PPV3661" s="1"/>
      <c r="PPW3661" s="1"/>
      <c r="PPX3661" s="1"/>
      <c r="PPY3661" s="1"/>
      <c r="PPZ3661" s="1"/>
      <c r="PQA3661" s="1"/>
      <c r="PQB3661" s="1"/>
      <c r="PQC3661" s="1"/>
      <c r="PQD3661" s="1"/>
      <c r="PQE3661" s="1"/>
      <c r="PQF3661" s="1"/>
      <c r="PQG3661" s="1"/>
      <c r="PQH3661" s="1"/>
      <c r="PQI3661" s="1"/>
      <c r="PQJ3661" s="1"/>
      <c r="PQK3661" s="1"/>
      <c r="PQL3661" s="1"/>
      <c r="PQM3661" s="1"/>
      <c r="PQN3661" s="1"/>
      <c r="PQO3661" s="1"/>
      <c r="PQP3661" s="1"/>
      <c r="PQQ3661" s="1"/>
      <c r="PQR3661" s="1"/>
      <c r="PQS3661" s="1"/>
      <c r="PQT3661" s="1"/>
      <c r="PQU3661" s="1"/>
      <c r="PQV3661" s="1"/>
      <c r="PQW3661" s="1"/>
      <c r="PQX3661" s="1"/>
      <c r="PQY3661" s="1"/>
      <c r="PQZ3661" s="1"/>
      <c r="PRA3661" s="1"/>
      <c r="PRB3661" s="1"/>
      <c r="PRC3661" s="1"/>
      <c r="PRD3661" s="1"/>
      <c r="PRE3661" s="1"/>
      <c r="PRF3661" s="1"/>
      <c r="PRG3661" s="1"/>
      <c r="PRH3661" s="1"/>
      <c r="PRI3661" s="1"/>
      <c r="PRJ3661" s="1"/>
      <c r="PRK3661" s="1"/>
      <c r="PRL3661" s="1"/>
      <c r="PRM3661" s="1"/>
      <c r="PRN3661" s="1"/>
      <c r="PRO3661" s="1"/>
      <c r="PRP3661" s="1"/>
      <c r="PRQ3661" s="1"/>
      <c r="PRR3661" s="1"/>
      <c r="PRS3661" s="1"/>
      <c r="PRT3661" s="1"/>
      <c r="PRU3661" s="1"/>
      <c r="PRV3661" s="1"/>
      <c r="PRW3661" s="1"/>
      <c r="PRX3661" s="1"/>
      <c r="PRY3661" s="1"/>
      <c r="PRZ3661" s="1"/>
      <c r="PSA3661" s="1"/>
      <c r="PSB3661" s="1"/>
      <c r="PSC3661" s="1"/>
      <c r="PSD3661" s="1"/>
      <c r="PSE3661" s="1"/>
      <c r="PSF3661" s="1"/>
      <c r="PSG3661" s="1"/>
      <c r="PSH3661" s="1"/>
      <c r="PSI3661" s="1"/>
      <c r="PSJ3661" s="1"/>
      <c r="PSK3661" s="1"/>
      <c r="PSL3661" s="1"/>
      <c r="PSM3661" s="1"/>
      <c r="PSN3661" s="1"/>
      <c r="PSO3661" s="1"/>
      <c r="PSP3661" s="1"/>
      <c r="PSQ3661" s="1"/>
      <c r="PSR3661" s="1"/>
      <c r="PSS3661" s="1"/>
      <c r="PST3661" s="1"/>
      <c r="PSU3661" s="1"/>
      <c r="PSV3661" s="1"/>
      <c r="PSW3661" s="1"/>
      <c r="PSX3661" s="1"/>
      <c r="PSY3661" s="1"/>
      <c r="PSZ3661" s="1"/>
      <c r="PTA3661" s="1"/>
      <c r="PTB3661" s="1"/>
      <c r="PTC3661" s="1"/>
      <c r="PTD3661" s="1"/>
      <c r="PTE3661" s="1"/>
      <c r="PTF3661" s="1"/>
      <c r="PTG3661" s="1"/>
      <c r="PTH3661" s="1"/>
      <c r="PTI3661" s="1"/>
      <c r="PTJ3661" s="1"/>
      <c r="PTK3661" s="1"/>
      <c r="PTL3661" s="1"/>
      <c r="PTM3661" s="1"/>
      <c r="PTN3661" s="1"/>
      <c r="PTO3661" s="1"/>
      <c r="PTP3661" s="1"/>
      <c r="PTQ3661" s="1"/>
      <c r="PTR3661" s="1"/>
      <c r="PTS3661" s="1"/>
      <c r="PTT3661" s="1"/>
      <c r="PTU3661" s="1"/>
      <c r="PTV3661" s="1"/>
      <c r="PTW3661" s="1"/>
      <c r="PTX3661" s="1"/>
      <c r="PTY3661" s="1"/>
      <c r="PTZ3661" s="1"/>
      <c r="PUA3661" s="1"/>
      <c r="PUB3661" s="1"/>
      <c r="PUC3661" s="1"/>
      <c r="PUD3661" s="1"/>
      <c r="PUE3661" s="1"/>
      <c r="PUF3661" s="1"/>
      <c r="PUG3661" s="1"/>
      <c r="PUH3661" s="1"/>
      <c r="PUI3661" s="1"/>
      <c r="PUJ3661" s="1"/>
      <c r="PUK3661" s="1"/>
      <c r="PUL3661" s="1"/>
      <c r="PUM3661" s="1"/>
      <c r="PUN3661" s="1"/>
      <c r="PUO3661" s="1"/>
      <c r="PUP3661" s="1"/>
      <c r="PUQ3661" s="1"/>
      <c r="PUR3661" s="1"/>
      <c r="PUS3661" s="1"/>
      <c r="PUT3661" s="1"/>
      <c r="PUU3661" s="1"/>
      <c r="PUV3661" s="1"/>
      <c r="PUW3661" s="1"/>
      <c r="PUX3661" s="1"/>
      <c r="PUY3661" s="1"/>
      <c r="PUZ3661" s="1"/>
      <c r="PVA3661" s="1"/>
      <c r="PVB3661" s="1"/>
      <c r="PVC3661" s="1"/>
      <c r="PVD3661" s="1"/>
      <c r="PVE3661" s="1"/>
      <c r="PVF3661" s="1"/>
      <c r="PVG3661" s="1"/>
      <c r="PVH3661" s="1"/>
      <c r="PVI3661" s="1"/>
      <c r="PVJ3661" s="1"/>
      <c r="PVK3661" s="1"/>
      <c r="PVL3661" s="1"/>
      <c r="PVM3661" s="1"/>
      <c r="PVN3661" s="1"/>
      <c r="PVO3661" s="1"/>
      <c r="PVP3661" s="1"/>
      <c r="PVQ3661" s="1"/>
      <c r="PVR3661" s="1"/>
      <c r="PVS3661" s="1"/>
      <c r="PVT3661" s="1"/>
      <c r="PVU3661" s="1"/>
      <c r="PVV3661" s="1"/>
      <c r="PVW3661" s="1"/>
      <c r="PVX3661" s="1"/>
      <c r="PVY3661" s="1"/>
      <c r="PVZ3661" s="1"/>
      <c r="PWA3661" s="1"/>
      <c r="PWB3661" s="1"/>
      <c r="PWC3661" s="1"/>
      <c r="PWD3661" s="1"/>
      <c r="PWE3661" s="1"/>
      <c r="PWF3661" s="1"/>
      <c r="PWG3661" s="1"/>
      <c r="PWH3661" s="1"/>
      <c r="PWI3661" s="1"/>
      <c r="PWJ3661" s="1"/>
      <c r="PWK3661" s="1"/>
      <c r="PWL3661" s="1"/>
      <c r="PWM3661" s="1"/>
      <c r="PWN3661" s="1"/>
      <c r="PWO3661" s="1"/>
      <c r="PWP3661" s="1"/>
      <c r="PWQ3661" s="1"/>
      <c r="PWR3661" s="1"/>
      <c r="PWS3661" s="1"/>
      <c r="PWT3661" s="1"/>
      <c r="PWU3661" s="1"/>
      <c r="PWV3661" s="1"/>
      <c r="PWW3661" s="1"/>
      <c r="PWX3661" s="1"/>
      <c r="PWY3661" s="1"/>
      <c r="PWZ3661" s="1"/>
      <c r="PXA3661" s="1"/>
      <c r="PXB3661" s="1"/>
      <c r="PXC3661" s="1"/>
      <c r="PXD3661" s="1"/>
      <c r="PXE3661" s="1"/>
      <c r="PXF3661" s="1"/>
      <c r="PXG3661" s="1"/>
      <c r="PXH3661" s="1"/>
      <c r="PXI3661" s="1"/>
      <c r="PXJ3661" s="1"/>
      <c r="PXK3661" s="1"/>
      <c r="PXL3661" s="1"/>
      <c r="PXM3661" s="1"/>
      <c r="PXN3661" s="1"/>
      <c r="PXO3661" s="1"/>
      <c r="PXP3661" s="1"/>
      <c r="PXQ3661" s="1"/>
      <c r="PXR3661" s="1"/>
      <c r="PXS3661" s="1"/>
      <c r="PXT3661" s="1"/>
      <c r="PXU3661" s="1"/>
      <c r="PXV3661" s="1"/>
      <c r="PXW3661" s="1"/>
      <c r="PXX3661" s="1"/>
      <c r="PXY3661" s="1"/>
      <c r="PXZ3661" s="1"/>
      <c r="PYA3661" s="1"/>
      <c r="PYB3661" s="1"/>
      <c r="PYC3661" s="1"/>
      <c r="PYD3661" s="1"/>
      <c r="PYE3661" s="1"/>
      <c r="PYF3661" s="1"/>
      <c r="PYG3661" s="1"/>
      <c r="PYH3661" s="1"/>
      <c r="PYI3661" s="1"/>
      <c r="PYJ3661" s="1"/>
      <c r="PYK3661" s="1"/>
      <c r="PYL3661" s="1"/>
      <c r="PYM3661" s="1"/>
      <c r="PYN3661" s="1"/>
      <c r="PYO3661" s="1"/>
      <c r="PYP3661" s="1"/>
      <c r="PYQ3661" s="1"/>
      <c r="PYR3661" s="1"/>
      <c r="PYS3661" s="1"/>
      <c r="PYT3661" s="1"/>
      <c r="PYU3661" s="1"/>
      <c r="PYV3661" s="1"/>
      <c r="PYW3661" s="1"/>
      <c r="PYX3661" s="1"/>
      <c r="PYY3661" s="1"/>
      <c r="PYZ3661" s="1"/>
      <c r="PZA3661" s="1"/>
      <c r="PZB3661" s="1"/>
      <c r="PZC3661" s="1"/>
      <c r="PZD3661" s="1"/>
      <c r="PZE3661" s="1"/>
      <c r="PZF3661" s="1"/>
      <c r="PZG3661" s="1"/>
      <c r="PZH3661" s="1"/>
      <c r="PZI3661" s="1"/>
      <c r="PZJ3661" s="1"/>
      <c r="PZK3661" s="1"/>
      <c r="PZL3661" s="1"/>
      <c r="PZM3661" s="1"/>
      <c r="PZN3661" s="1"/>
      <c r="PZO3661" s="1"/>
      <c r="PZP3661" s="1"/>
      <c r="PZQ3661" s="1"/>
      <c r="PZR3661" s="1"/>
      <c r="PZS3661" s="1"/>
      <c r="PZT3661" s="1"/>
      <c r="PZU3661" s="1"/>
      <c r="PZV3661" s="1"/>
      <c r="PZW3661" s="1"/>
      <c r="PZX3661" s="1"/>
      <c r="PZY3661" s="1"/>
      <c r="PZZ3661" s="1"/>
      <c r="QAA3661" s="1"/>
      <c r="QAB3661" s="1"/>
      <c r="QAC3661" s="1"/>
      <c r="QAD3661" s="1"/>
      <c r="QAE3661" s="1"/>
      <c r="QAF3661" s="1"/>
      <c r="QAG3661" s="1"/>
      <c r="QAH3661" s="1"/>
      <c r="QAI3661" s="1"/>
      <c r="QAJ3661" s="1"/>
      <c r="QAK3661" s="1"/>
      <c r="QAL3661" s="1"/>
      <c r="QAM3661" s="1"/>
      <c r="QAN3661" s="1"/>
      <c r="QAO3661" s="1"/>
      <c r="QAP3661" s="1"/>
      <c r="QAQ3661" s="1"/>
      <c r="QAR3661" s="1"/>
      <c r="QAS3661" s="1"/>
      <c r="QAT3661" s="1"/>
      <c r="QAU3661" s="1"/>
      <c r="QAV3661" s="1"/>
      <c r="QAW3661" s="1"/>
      <c r="QAX3661" s="1"/>
      <c r="QAY3661" s="1"/>
      <c r="QAZ3661" s="1"/>
      <c r="QBA3661" s="1"/>
      <c r="QBB3661" s="1"/>
      <c r="QBC3661" s="1"/>
      <c r="QBD3661" s="1"/>
      <c r="QBE3661" s="1"/>
      <c r="QBF3661" s="1"/>
      <c r="QBG3661" s="1"/>
      <c r="QBH3661" s="1"/>
      <c r="QBI3661" s="1"/>
      <c r="QBJ3661" s="1"/>
      <c r="QBK3661" s="1"/>
      <c r="QBL3661" s="1"/>
      <c r="QBM3661" s="1"/>
      <c r="QBN3661" s="1"/>
      <c r="QBO3661" s="1"/>
      <c r="QBP3661" s="1"/>
      <c r="QBQ3661" s="1"/>
      <c r="QBR3661" s="1"/>
      <c r="QBS3661" s="1"/>
      <c r="QBT3661" s="1"/>
      <c r="QBU3661" s="1"/>
      <c r="QBV3661" s="1"/>
      <c r="QBW3661" s="1"/>
      <c r="QBX3661" s="1"/>
      <c r="QBY3661" s="1"/>
      <c r="QBZ3661" s="1"/>
      <c r="QCA3661" s="1"/>
      <c r="QCB3661" s="1"/>
      <c r="QCC3661" s="1"/>
      <c r="QCD3661" s="1"/>
      <c r="QCE3661" s="1"/>
      <c r="QCF3661" s="1"/>
      <c r="QCG3661" s="1"/>
      <c r="QCH3661" s="1"/>
      <c r="QCI3661" s="1"/>
      <c r="QCJ3661" s="1"/>
      <c r="QCK3661" s="1"/>
      <c r="QCL3661" s="1"/>
      <c r="QCM3661" s="1"/>
      <c r="QCN3661" s="1"/>
      <c r="QCO3661" s="1"/>
      <c r="QCP3661" s="1"/>
      <c r="QCQ3661" s="1"/>
      <c r="QCR3661" s="1"/>
      <c r="QCS3661" s="1"/>
      <c r="QCT3661" s="1"/>
      <c r="QCU3661" s="1"/>
      <c r="QCV3661" s="1"/>
      <c r="QCW3661" s="1"/>
      <c r="QCX3661" s="1"/>
      <c r="QCY3661" s="1"/>
      <c r="QCZ3661" s="1"/>
      <c r="QDA3661" s="1"/>
      <c r="QDB3661" s="1"/>
      <c r="QDC3661" s="1"/>
      <c r="QDD3661" s="1"/>
      <c r="QDE3661" s="1"/>
      <c r="QDF3661" s="1"/>
      <c r="QDG3661" s="1"/>
      <c r="QDH3661" s="1"/>
      <c r="QDI3661" s="1"/>
      <c r="QDJ3661" s="1"/>
      <c r="QDK3661" s="1"/>
      <c r="QDL3661" s="1"/>
      <c r="QDM3661" s="1"/>
      <c r="QDN3661" s="1"/>
      <c r="QDO3661" s="1"/>
      <c r="QDP3661" s="1"/>
      <c r="QDQ3661" s="1"/>
      <c r="QDR3661" s="1"/>
      <c r="QDS3661" s="1"/>
      <c r="QDT3661" s="1"/>
      <c r="QDU3661" s="1"/>
      <c r="QDV3661" s="1"/>
      <c r="QDW3661" s="1"/>
      <c r="QDX3661" s="1"/>
      <c r="QDY3661" s="1"/>
      <c r="QDZ3661" s="1"/>
      <c r="QEA3661" s="1"/>
      <c r="QEB3661" s="1"/>
      <c r="QEC3661" s="1"/>
      <c r="QED3661" s="1"/>
      <c r="QEE3661" s="1"/>
      <c r="QEF3661" s="1"/>
      <c r="QEG3661" s="1"/>
      <c r="QEH3661" s="1"/>
      <c r="QEI3661" s="1"/>
      <c r="QEJ3661" s="1"/>
      <c r="QEK3661" s="1"/>
      <c r="QEL3661" s="1"/>
      <c r="QEM3661" s="1"/>
      <c r="QEN3661" s="1"/>
      <c r="QEO3661" s="1"/>
      <c r="QEP3661" s="1"/>
      <c r="QEQ3661" s="1"/>
      <c r="QER3661" s="1"/>
      <c r="QES3661" s="1"/>
      <c r="QET3661" s="1"/>
      <c r="QEU3661" s="1"/>
      <c r="QEV3661" s="1"/>
      <c r="QEW3661" s="1"/>
      <c r="QEX3661" s="1"/>
      <c r="QEY3661" s="1"/>
      <c r="QEZ3661" s="1"/>
      <c r="QFA3661" s="1"/>
      <c r="QFB3661" s="1"/>
      <c r="QFC3661" s="1"/>
      <c r="QFD3661" s="1"/>
      <c r="QFE3661" s="1"/>
      <c r="QFF3661" s="1"/>
      <c r="QFG3661" s="1"/>
      <c r="QFH3661" s="1"/>
      <c r="QFI3661" s="1"/>
      <c r="QFJ3661" s="1"/>
      <c r="QFK3661" s="1"/>
      <c r="QFL3661" s="1"/>
      <c r="QFM3661" s="1"/>
      <c r="QFN3661" s="1"/>
      <c r="QFO3661" s="1"/>
      <c r="QFP3661" s="1"/>
      <c r="QFQ3661" s="1"/>
      <c r="QFR3661" s="1"/>
      <c r="QFS3661" s="1"/>
      <c r="QFT3661" s="1"/>
      <c r="QFU3661" s="1"/>
      <c r="QFV3661" s="1"/>
      <c r="QFW3661" s="1"/>
      <c r="QFX3661" s="1"/>
      <c r="QFY3661" s="1"/>
      <c r="QFZ3661" s="1"/>
      <c r="QGA3661" s="1"/>
      <c r="QGB3661" s="1"/>
      <c r="QGC3661" s="1"/>
      <c r="QGD3661" s="1"/>
      <c r="QGE3661" s="1"/>
      <c r="QGF3661" s="1"/>
      <c r="QGG3661" s="1"/>
      <c r="QGH3661" s="1"/>
      <c r="QGI3661" s="1"/>
      <c r="QGJ3661" s="1"/>
      <c r="QGK3661" s="1"/>
      <c r="QGL3661" s="1"/>
      <c r="QGM3661" s="1"/>
      <c r="QGN3661" s="1"/>
      <c r="QGO3661" s="1"/>
      <c r="QGP3661" s="1"/>
      <c r="QGQ3661" s="1"/>
      <c r="QGR3661" s="1"/>
      <c r="QGS3661" s="1"/>
      <c r="QGT3661" s="1"/>
      <c r="QGU3661" s="1"/>
      <c r="QGV3661" s="1"/>
      <c r="QGW3661" s="1"/>
      <c r="QGX3661" s="1"/>
      <c r="QGY3661" s="1"/>
      <c r="QGZ3661" s="1"/>
      <c r="QHA3661" s="1"/>
      <c r="QHB3661" s="1"/>
      <c r="QHC3661" s="1"/>
      <c r="QHD3661" s="1"/>
      <c r="QHE3661" s="1"/>
      <c r="QHF3661" s="1"/>
      <c r="QHG3661" s="1"/>
      <c r="QHH3661" s="1"/>
      <c r="QHI3661" s="1"/>
      <c r="QHJ3661" s="1"/>
      <c r="QHK3661" s="1"/>
      <c r="QHL3661" s="1"/>
      <c r="QHM3661" s="1"/>
      <c r="QHN3661" s="1"/>
      <c r="QHO3661" s="1"/>
      <c r="QHP3661" s="1"/>
      <c r="QHQ3661" s="1"/>
      <c r="QHR3661" s="1"/>
      <c r="QHS3661" s="1"/>
      <c r="QHT3661" s="1"/>
      <c r="QHU3661" s="1"/>
      <c r="QHV3661" s="1"/>
      <c r="QHW3661" s="1"/>
      <c r="QHX3661" s="1"/>
      <c r="QHY3661" s="1"/>
      <c r="QHZ3661" s="1"/>
      <c r="QIA3661" s="1"/>
      <c r="QIB3661" s="1"/>
      <c r="QIC3661" s="1"/>
      <c r="QID3661" s="1"/>
      <c r="QIE3661" s="1"/>
      <c r="QIF3661" s="1"/>
      <c r="QIG3661" s="1"/>
      <c r="QIH3661" s="1"/>
      <c r="QII3661" s="1"/>
      <c r="QIJ3661" s="1"/>
      <c r="QIK3661" s="1"/>
      <c r="QIL3661" s="1"/>
      <c r="QIM3661" s="1"/>
      <c r="QIN3661" s="1"/>
      <c r="QIO3661" s="1"/>
      <c r="QIP3661" s="1"/>
      <c r="QIQ3661" s="1"/>
      <c r="QIR3661" s="1"/>
      <c r="QIS3661" s="1"/>
      <c r="QIT3661" s="1"/>
      <c r="QIU3661" s="1"/>
      <c r="QIV3661" s="1"/>
      <c r="QIW3661" s="1"/>
      <c r="QIX3661" s="1"/>
      <c r="QIY3661" s="1"/>
      <c r="QIZ3661" s="1"/>
      <c r="QJA3661" s="1"/>
      <c r="QJB3661" s="1"/>
      <c r="QJC3661" s="1"/>
      <c r="QJD3661" s="1"/>
      <c r="QJE3661" s="1"/>
      <c r="QJF3661" s="1"/>
      <c r="QJG3661" s="1"/>
      <c r="QJH3661" s="1"/>
      <c r="QJI3661" s="1"/>
      <c r="QJJ3661" s="1"/>
      <c r="QJK3661" s="1"/>
      <c r="QJL3661" s="1"/>
      <c r="QJM3661" s="1"/>
      <c r="QJN3661" s="1"/>
      <c r="QJO3661" s="1"/>
      <c r="QJP3661" s="1"/>
      <c r="QJQ3661" s="1"/>
      <c r="QJR3661" s="1"/>
      <c r="QJS3661" s="1"/>
      <c r="QJT3661" s="1"/>
      <c r="QJU3661" s="1"/>
      <c r="QJV3661" s="1"/>
      <c r="QJW3661" s="1"/>
      <c r="QJX3661" s="1"/>
      <c r="QJY3661" s="1"/>
      <c r="QJZ3661" s="1"/>
      <c r="QKA3661" s="1"/>
      <c r="QKB3661" s="1"/>
      <c r="QKC3661" s="1"/>
      <c r="QKD3661" s="1"/>
      <c r="QKE3661" s="1"/>
      <c r="QKF3661" s="1"/>
      <c r="QKG3661" s="1"/>
      <c r="QKH3661" s="1"/>
      <c r="QKI3661" s="1"/>
      <c r="QKJ3661" s="1"/>
      <c r="QKK3661" s="1"/>
      <c r="QKL3661" s="1"/>
      <c r="QKM3661" s="1"/>
      <c r="QKN3661" s="1"/>
      <c r="QKO3661" s="1"/>
      <c r="QKP3661" s="1"/>
      <c r="QKQ3661" s="1"/>
      <c r="QKR3661" s="1"/>
      <c r="QKS3661" s="1"/>
      <c r="QKT3661" s="1"/>
      <c r="QKU3661" s="1"/>
      <c r="QKV3661" s="1"/>
      <c r="QKW3661" s="1"/>
      <c r="QKX3661" s="1"/>
      <c r="QKY3661" s="1"/>
      <c r="QKZ3661" s="1"/>
      <c r="QLA3661" s="1"/>
      <c r="QLB3661" s="1"/>
      <c r="QLC3661" s="1"/>
      <c r="QLD3661" s="1"/>
      <c r="QLE3661" s="1"/>
      <c r="QLF3661" s="1"/>
      <c r="QLG3661" s="1"/>
      <c r="QLH3661" s="1"/>
      <c r="QLI3661" s="1"/>
      <c r="QLJ3661" s="1"/>
      <c r="QLK3661" s="1"/>
      <c r="QLL3661" s="1"/>
      <c r="QLM3661" s="1"/>
      <c r="QLN3661" s="1"/>
      <c r="QLO3661" s="1"/>
      <c r="QLP3661" s="1"/>
      <c r="QLQ3661" s="1"/>
      <c r="QLR3661" s="1"/>
      <c r="QLS3661" s="1"/>
      <c r="QLT3661" s="1"/>
      <c r="QLU3661" s="1"/>
      <c r="QLV3661" s="1"/>
      <c r="QLW3661" s="1"/>
      <c r="QLX3661" s="1"/>
      <c r="QLY3661" s="1"/>
      <c r="QLZ3661" s="1"/>
      <c r="QMA3661" s="1"/>
      <c r="QMB3661" s="1"/>
      <c r="QMC3661" s="1"/>
      <c r="QMD3661" s="1"/>
      <c r="QME3661" s="1"/>
      <c r="QMF3661" s="1"/>
      <c r="QMG3661" s="1"/>
      <c r="QMH3661" s="1"/>
      <c r="QMI3661" s="1"/>
      <c r="QMJ3661" s="1"/>
      <c r="QMK3661" s="1"/>
      <c r="QML3661" s="1"/>
      <c r="QMM3661" s="1"/>
      <c r="QMN3661" s="1"/>
      <c r="QMO3661" s="1"/>
      <c r="QMP3661" s="1"/>
      <c r="QMQ3661" s="1"/>
      <c r="QMR3661" s="1"/>
      <c r="QMS3661" s="1"/>
      <c r="QMT3661" s="1"/>
      <c r="QMU3661" s="1"/>
      <c r="QMV3661" s="1"/>
      <c r="QMW3661" s="1"/>
      <c r="QMX3661" s="1"/>
      <c r="QMY3661" s="1"/>
      <c r="QMZ3661" s="1"/>
      <c r="QNA3661" s="1"/>
      <c r="QNB3661" s="1"/>
      <c r="QNC3661" s="1"/>
      <c r="QND3661" s="1"/>
      <c r="QNE3661" s="1"/>
      <c r="QNF3661" s="1"/>
      <c r="QNG3661" s="1"/>
      <c r="QNH3661" s="1"/>
      <c r="QNI3661" s="1"/>
      <c r="QNJ3661" s="1"/>
      <c r="QNK3661" s="1"/>
      <c r="QNL3661" s="1"/>
      <c r="QNM3661" s="1"/>
      <c r="QNN3661" s="1"/>
      <c r="QNO3661" s="1"/>
      <c r="QNP3661" s="1"/>
      <c r="QNQ3661" s="1"/>
      <c r="QNR3661" s="1"/>
      <c r="QNS3661" s="1"/>
      <c r="QNT3661" s="1"/>
      <c r="QNU3661" s="1"/>
      <c r="QNV3661" s="1"/>
      <c r="QNW3661" s="1"/>
      <c r="QNX3661" s="1"/>
      <c r="QNY3661" s="1"/>
      <c r="QNZ3661" s="1"/>
      <c r="QOA3661" s="1"/>
      <c r="QOB3661" s="1"/>
      <c r="QOC3661" s="1"/>
      <c r="QOD3661" s="1"/>
      <c r="QOE3661" s="1"/>
      <c r="QOF3661" s="1"/>
      <c r="QOG3661" s="1"/>
      <c r="QOH3661" s="1"/>
      <c r="QOI3661" s="1"/>
      <c r="QOJ3661" s="1"/>
      <c r="QOK3661" s="1"/>
      <c r="QOL3661" s="1"/>
      <c r="QOM3661" s="1"/>
      <c r="QON3661" s="1"/>
      <c r="QOO3661" s="1"/>
      <c r="QOP3661" s="1"/>
      <c r="QOQ3661" s="1"/>
      <c r="QOR3661" s="1"/>
      <c r="QOS3661" s="1"/>
      <c r="QOT3661" s="1"/>
      <c r="QOU3661" s="1"/>
      <c r="QOV3661" s="1"/>
      <c r="QOW3661" s="1"/>
      <c r="QOX3661" s="1"/>
      <c r="QOY3661" s="1"/>
      <c r="QOZ3661" s="1"/>
      <c r="QPA3661" s="1"/>
      <c r="QPB3661" s="1"/>
      <c r="QPC3661" s="1"/>
      <c r="QPD3661" s="1"/>
      <c r="QPE3661" s="1"/>
      <c r="QPF3661" s="1"/>
      <c r="QPG3661" s="1"/>
      <c r="QPH3661" s="1"/>
      <c r="QPI3661" s="1"/>
      <c r="QPJ3661" s="1"/>
      <c r="QPK3661" s="1"/>
      <c r="QPL3661" s="1"/>
      <c r="QPM3661" s="1"/>
      <c r="QPN3661" s="1"/>
      <c r="QPO3661" s="1"/>
      <c r="QPP3661" s="1"/>
      <c r="QPQ3661" s="1"/>
      <c r="QPR3661" s="1"/>
      <c r="QPS3661" s="1"/>
      <c r="QPT3661" s="1"/>
      <c r="QPU3661" s="1"/>
      <c r="QPV3661" s="1"/>
      <c r="QPW3661" s="1"/>
      <c r="QPX3661" s="1"/>
      <c r="QPY3661" s="1"/>
      <c r="QPZ3661" s="1"/>
      <c r="QQA3661" s="1"/>
      <c r="QQB3661" s="1"/>
      <c r="QQC3661" s="1"/>
      <c r="QQD3661" s="1"/>
      <c r="QQE3661" s="1"/>
      <c r="QQF3661" s="1"/>
      <c r="QQG3661" s="1"/>
      <c r="QQH3661" s="1"/>
      <c r="QQI3661" s="1"/>
      <c r="QQJ3661" s="1"/>
      <c r="QQK3661" s="1"/>
      <c r="QQL3661" s="1"/>
      <c r="QQM3661" s="1"/>
      <c r="QQN3661" s="1"/>
      <c r="QQO3661" s="1"/>
      <c r="QQP3661" s="1"/>
      <c r="QQQ3661" s="1"/>
      <c r="QQR3661" s="1"/>
      <c r="QQS3661" s="1"/>
      <c r="QQT3661" s="1"/>
      <c r="QQU3661" s="1"/>
      <c r="QQV3661" s="1"/>
      <c r="QQW3661" s="1"/>
      <c r="QQX3661" s="1"/>
      <c r="QQY3661" s="1"/>
      <c r="QQZ3661" s="1"/>
      <c r="QRA3661" s="1"/>
      <c r="QRB3661" s="1"/>
      <c r="QRC3661" s="1"/>
      <c r="QRD3661" s="1"/>
      <c r="QRE3661" s="1"/>
      <c r="QRF3661" s="1"/>
      <c r="QRG3661" s="1"/>
      <c r="QRH3661" s="1"/>
      <c r="QRI3661" s="1"/>
      <c r="QRJ3661" s="1"/>
      <c r="QRK3661" s="1"/>
      <c r="QRL3661" s="1"/>
      <c r="QRM3661" s="1"/>
      <c r="QRN3661" s="1"/>
      <c r="QRO3661" s="1"/>
      <c r="QRP3661" s="1"/>
      <c r="QRQ3661" s="1"/>
      <c r="QRR3661" s="1"/>
      <c r="QRS3661" s="1"/>
      <c r="QRT3661" s="1"/>
      <c r="QRU3661" s="1"/>
      <c r="QRV3661" s="1"/>
      <c r="QRW3661" s="1"/>
      <c r="QRX3661" s="1"/>
      <c r="QRY3661" s="1"/>
      <c r="QRZ3661" s="1"/>
      <c r="QSA3661" s="1"/>
      <c r="QSB3661" s="1"/>
      <c r="QSC3661" s="1"/>
      <c r="QSD3661" s="1"/>
      <c r="QSE3661" s="1"/>
      <c r="QSF3661" s="1"/>
      <c r="QSG3661" s="1"/>
      <c r="QSH3661" s="1"/>
      <c r="QSI3661" s="1"/>
      <c r="QSJ3661" s="1"/>
      <c r="QSK3661" s="1"/>
      <c r="QSL3661" s="1"/>
      <c r="QSM3661" s="1"/>
      <c r="QSN3661" s="1"/>
      <c r="QSO3661" s="1"/>
      <c r="QSP3661" s="1"/>
      <c r="QSQ3661" s="1"/>
      <c r="QSR3661" s="1"/>
      <c r="QSS3661" s="1"/>
      <c r="QST3661" s="1"/>
      <c r="QSU3661" s="1"/>
      <c r="QSV3661" s="1"/>
      <c r="QSW3661" s="1"/>
      <c r="QSX3661" s="1"/>
      <c r="QSY3661" s="1"/>
      <c r="QSZ3661" s="1"/>
      <c r="QTA3661" s="1"/>
      <c r="QTB3661" s="1"/>
      <c r="QTC3661" s="1"/>
      <c r="QTD3661" s="1"/>
      <c r="QTE3661" s="1"/>
      <c r="QTF3661" s="1"/>
      <c r="QTG3661" s="1"/>
      <c r="QTH3661" s="1"/>
      <c r="QTI3661" s="1"/>
      <c r="QTJ3661" s="1"/>
      <c r="QTK3661" s="1"/>
      <c r="QTL3661" s="1"/>
      <c r="QTM3661" s="1"/>
      <c r="QTN3661" s="1"/>
      <c r="QTO3661" s="1"/>
      <c r="QTP3661" s="1"/>
      <c r="QTQ3661" s="1"/>
      <c r="QTR3661" s="1"/>
      <c r="QTS3661" s="1"/>
      <c r="QTT3661" s="1"/>
      <c r="QTU3661" s="1"/>
      <c r="QTV3661" s="1"/>
      <c r="QTW3661" s="1"/>
      <c r="QTX3661" s="1"/>
      <c r="QTY3661" s="1"/>
      <c r="QTZ3661" s="1"/>
      <c r="QUA3661" s="1"/>
      <c r="QUB3661" s="1"/>
      <c r="QUC3661" s="1"/>
      <c r="QUD3661" s="1"/>
      <c r="QUE3661" s="1"/>
      <c r="QUF3661" s="1"/>
      <c r="QUG3661" s="1"/>
      <c r="QUH3661" s="1"/>
      <c r="QUI3661" s="1"/>
      <c r="QUJ3661" s="1"/>
      <c r="QUK3661" s="1"/>
      <c r="QUL3661" s="1"/>
      <c r="QUM3661" s="1"/>
      <c r="QUN3661" s="1"/>
      <c r="QUO3661" s="1"/>
      <c r="QUP3661" s="1"/>
      <c r="QUQ3661" s="1"/>
      <c r="QUR3661" s="1"/>
      <c r="QUS3661" s="1"/>
      <c r="QUT3661" s="1"/>
      <c r="QUU3661" s="1"/>
      <c r="QUV3661" s="1"/>
      <c r="QUW3661" s="1"/>
      <c r="QUX3661" s="1"/>
      <c r="QUY3661" s="1"/>
      <c r="QUZ3661" s="1"/>
      <c r="QVA3661" s="1"/>
      <c r="QVB3661" s="1"/>
      <c r="QVC3661" s="1"/>
      <c r="QVD3661" s="1"/>
      <c r="QVE3661" s="1"/>
      <c r="QVF3661" s="1"/>
      <c r="QVG3661" s="1"/>
      <c r="QVH3661" s="1"/>
      <c r="QVI3661" s="1"/>
      <c r="QVJ3661" s="1"/>
      <c r="QVK3661" s="1"/>
      <c r="QVL3661" s="1"/>
      <c r="QVM3661" s="1"/>
      <c r="QVN3661" s="1"/>
      <c r="QVO3661" s="1"/>
      <c r="QVP3661" s="1"/>
      <c r="QVQ3661" s="1"/>
      <c r="QVR3661" s="1"/>
      <c r="QVS3661" s="1"/>
      <c r="QVT3661" s="1"/>
      <c r="QVU3661" s="1"/>
      <c r="QVV3661" s="1"/>
      <c r="QVW3661" s="1"/>
      <c r="QVX3661" s="1"/>
      <c r="QVY3661" s="1"/>
      <c r="QVZ3661" s="1"/>
      <c r="QWA3661" s="1"/>
      <c r="QWB3661" s="1"/>
      <c r="QWC3661" s="1"/>
      <c r="QWD3661" s="1"/>
      <c r="QWE3661" s="1"/>
      <c r="QWF3661" s="1"/>
      <c r="QWG3661" s="1"/>
      <c r="QWH3661" s="1"/>
      <c r="QWI3661" s="1"/>
      <c r="QWJ3661" s="1"/>
      <c r="QWK3661" s="1"/>
      <c r="QWL3661" s="1"/>
      <c r="QWM3661" s="1"/>
      <c r="QWN3661" s="1"/>
      <c r="QWO3661" s="1"/>
      <c r="QWP3661" s="1"/>
      <c r="QWQ3661" s="1"/>
      <c r="QWR3661" s="1"/>
      <c r="QWS3661" s="1"/>
      <c r="QWT3661" s="1"/>
      <c r="QWU3661" s="1"/>
      <c r="QWV3661" s="1"/>
      <c r="QWW3661" s="1"/>
      <c r="QWX3661" s="1"/>
      <c r="QWY3661" s="1"/>
      <c r="QWZ3661" s="1"/>
      <c r="QXA3661" s="1"/>
      <c r="QXB3661" s="1"/>
      <c r="QXC3661" s="1"/>
      <c r="QXD3661" s="1"/>
      <c r="QXE3661" s="1"/>
      <c r="QXF3661" s="1"/>
      <c r="QXG3661" s="1"/>
      <c r="QXH3661" s="1"/>
      <c r="QXI3661" s="1"/>
      <c r="QXJ3661" s="1"/>
      <c r="QXK3661" s="1"/>
      <c r="QXL3661" s="1"/>
      <c r="QXM3661" s="1"/>
      <c r="QXN3661" s="1"/>
      <c r="QXO3661" s="1"/>
      <c r="QXP3661" s="1"/>
      <c r="QXQ3661" s="1"/>
      <c r="QXR3661" s="1"/>
      <c r="QXS3661" s="1"/>
      <c r="QXT3661" s="1"/>
      <c r="QXU3661" s="1"/>
      <c r="QXV3661" s="1"/>
      <c r="QXW3661" s="1"/>
      <c r="QXX3661" s="1"/>
      <c r="QXY3661" s="1"/>
      <c r="QXZ3661" s="1"/>
      <c r="QYA3661" s="1"/>
      <c r="QYB3661" s="1"/>
      <c r="QYC3661" s="1"/>
      <c r="QYD3661" s="1"/>
      <c r="QYE3661" s="1"/>
      <c r="QYF3661" s="1"/>
      <c r="QYG3661" s="1"/>
      <c r="QYH3661" s="1"/>
      <c r="QYI3661" s="1"/>
      <c r="QYJ3661" s="1"/>
      <c r="QYK3661" s="1"/>
      <c r="QYL3661" s="1"/>
      <c r="QYM3661" s="1"/>
      <c r="QYN3661" s="1"/>
      <c r="QYO3661" s="1"/>
      <c r="QYP3661" s="1"/>
      <c r="QYQ3661" s="1"/>
      <c r="QYR3661" s="1"/>
      <c r="QYS3661" s="1"/>
      <c r="QYT3661" s="1"/>
      <c r="QYU3661" s="1"/>
      <c r="QYV3661" s="1"/>
      <c r="QYW3661" s="1"/>
      <c r="QYX3661" s="1"/>
      <c r="QYY3661" s="1"/>
      <c r="QYZ3661" s="1"/>
      <c r="QZA3661" s="1"/>
      <c r="QZB3661" s="1"/>
      <c r="QZC3661" s="1"/>
      <c r="QZD3661" s="1"/>
      <c r="QZE3661" s="1"/>
      <c r="QZF3661" s="1"/>
      <c r="QZG3661" s="1"/>
      <c r="QZH3661" s="1"/>
      <c r="QZI3661" s="1"/>
      <c r="QZJ3661" s="1"/>
      <c r="QZK3661" s="1"/>
      <c r="QZL3661" s="1"/>
      <c r="QZM3661" s="1"/>
      <c r="QZN3661" s="1"/>
      <c r="QZO3661" s="1"/>
      <c r="QZP3661" s="1"/>
      <c r="QZQ3661" s="1"/>
      <c r="QZR3661" s="1"/>
      <c r="QZS3661" s="1"/>
      <c r="QZT3661" s="1"/>
      <c r="QZU3661" s="1"/>
      <c r="QZV3661" s="1"/>
      <c r="QZW3661" s="1"/>
      <c r="QZX3661" s="1"/>
      <c r="QZY3661" s="1"/>
      <c r="QZZ3661" s="1"/>
      <c r="RAA3661" s="1"/>
      <c r="RAB3661" s="1"/>
      <c r="RAC3661" s="1"/>
      <c r="RAD3661" s="1"/>
      <c r="RAE3661" s="1"/>
      <c r="RAF3661" s="1"/>
      <c r="RAG3661" s="1"/>
      <c r="RAH3661" s="1"/>
      <c r="RAI3661" s="1"/>
      <c r="RAJ3661" s="1"/>
      <c r="RAK3661" s="1"/>
      <c r="RAL3661" s="1"/>
      <c r="RAM3661" s="1"/>
      <c r="RAN3661" s="1"/>
      <c r="RAO3661" s="1"/>
      <c r="RAP3661" s="1"/>
      <c r="RAQ3661" s="1"/>
      <c r="RAR3661" s="1"/>
      <c r="RAS3661" s="1"/>
      <c r="RAT3661" s="1"/>
      <c r="RAU3661" s="1"/>
      <c r="RAV3661" s="1"/>
      <c r="RAW3661" s="1"/>
      <c r="RAX3661" s="1"/>
      <c r="RAY3661" s="1"/>
      <c r="RAZ3661" s="1"/>
      <c r="RBA3661" s="1"/>
      <c r="RBB3661" s="1"/>
      <c r="RBC3661" s="1"/>
      <c r="RBD3661" s="1"/>
      <c r="RBE3661" s="1"/>
      <c r="RBF3661" s="1"/>
      <c r="RBG3661" s="1"/>
      <c r="RBH3661" s="1"/>
      <c r="RBI3661" s="1"/>
      <c r="RBJ3661" s="1"/>
      <c r="RBK3661" s="1"/>
      <c r="RBL3661" s="1"/>
      <c r="RBM3661" s="1"/>
      <c r="RBN3661" s="1"/>
      <c r="RBO3661" s="1"/>
      <c r="RBP3661" s="1"/>
      <c r="RBQ3661" s="1"/>
      <c r="RBR3661" s="1"/>
      <c r="RBS3661" s="1"/>
      <c r="RBT3661" s="1"/>
      <c r="RBU3661" s="1"/>
      <c r="RBV3661" s="1"/>
      <c r="RBW3661" s="1"/>
      <c r="RBX3661" s="1"/>
      <c r="RBY3661" s="1"/>
      <c r="RBZ3661" s="1"/>
      <c r="RCA3661" s="1"/>
      <c r="RCB3661" s="1"/>
      <c r="RCC3661" s="1"/>
      <c r="RCD3661" s="1"/>
      <c r="RCE3661" s="1"/>
      <c r="RCF3661" s="1"/>
      <c r="RCG3661" s="1"/>
      <c r="RCH3661" s="1"/>
      <c r="RCI3661" s="1"/>
      <c r="RCJ3661" s="1"/>
      <c r="RCK3661" s="1"/>
      <c r="RCL3661" s="1"/>
      <c r="RCM3661" s="1"/>
      <c r="RCN3661" s="1"/>
      <c r="RCO3661" s="1"/>
      <c r="RCP3661" s="1"/>
      <c r="RCQ3661" s="1"/>
      <c r="RCR3661" s="1"/>
      <c r="RCS3661" s="1"/>
      <c r="RCT3661" s="1"/>
      <c r="RCU3661" s="1"/>
      <c r="RCV3661" s="1"/>
      <c r="RCW3661" s="1"/>
      <c r="RCX3661" s="1"/>
      <c r="RCY3661" s="1"/>
      <c r="RCZ3661" s="1"/>
      <c r="RDA3661" s="1"/>
      <c r="RDB3661" s="1"/>
      <c r="RDC3661" s="1"/>
      <c r="RDD3661" s="1"/>
      <c r="RDE3661" s="1"/>
      <c r="RDF3661" s="1"/>
      <c r="RDG3661" s="1"/>
      <c r="RDH3661" s="1"/>
      <c r="RDI3661" s="1"/>
      <c r="RDJ3661" s="1"/>
      <c r="RDK3661" s="1"/>
      <c r="RDL3661" s="1"/>
      <c r="RDM3661" s="1"/>
      <c r="RDN3661" s="1"/>
      <c r="RDO3661" s="1"/>
      <c r="RDP3661" s="1"/>
      <c r="RDQ3661" s="1"/>
      <c r="RDR3661" s="1"/>
      <c r="RDS3661" s="1"/>
      <c r="RDT3661" s="1"/>
      <c r="RDU3661" s="1"/>
      <c r="RDV3661" s="1"/>
      <c r="RDW3661" s="1"/>
      <c r="RDX3661" s="1"/>
      <c r="RDY3661" s="1"/>
      <c r="RDZ3661" s="1"/>
      <c r="REA3661" s="1"/>
      <c r="REB3661" s="1"/>
      <c r="REC3661" s="1"/>
      <c r="RED3661" s="1"/>
      <c r="REE3661" s="1"/>
      <c r="REF3661" s="1"/>
      <c r="REG3661" s="1"/>
      <c r="REH3661" s="1"/>
      <c r="REI3661" s="1"/>
      <c r="REJ3661" s="1"/>
      <c r="REK3661" s="1"/>
      <c r="REL3661" s="1"/>
      <c r="REM3661" s="1"/>
      <c r="REN3661" s="1"/>
      <c r="REO3661" s="1"/>
      <c r="REP3661" s="1"/>
      <c r="REQ3661" s="1"/>
      <c r="RER3661" s="1"/>
      <c r="RES3661" s="1"/>
      <c r="RET3661" s="1"/>
      <c r="REU3661" s="1"/>
      <c r="REV3661" s="1"/>
      <c r="REW3661" s="1"/>
      <c r="REX3661" s="1"/>
      <c r="REY3661" s="1"/>
      <c r="REZ3661" s="1"/>
      <c r="RFA3661" s="1"/>
      <c r="RFB3661" s="1"/>
      <c r="RFC3661" s="1"/>
      <c r="RFD3661" s="1"/>
      <c r="RFE3661" s="1"/>
      <c r="RFF3661" s="1"/>
      <c r="RFG3661" s="1"/>
      <c r="RFH3661" s="1"/>
      <c r="RFI3661" s="1"/>
      <c r="RFJ3661" s="1"/>
      <c r="RFK3661" s="1"/>
      <c r="RFL3661" s="1"/>
      <c r="RFM3661" s="1"/>
      <c r="RFN3661" s="1"/>
      <c r="RFO3661" s="1"/>
      <c r="RFP3661" s="1"/>
      <c r="RFQ3661" s="1"/>
      <c r="RFR3661" s="1"/>
      <c r="RFS3661" s="1"/>
      <c r="RFT3661" s="1"/>
      <c r="RFU3661" s="1"/>
      <c r="RFV3661" s="1"/>
      <c r="RFW3661" s="1"/>
      <c r="RFX3661" s="1"/>
      <c r="RFY3661" s="1"/>
      <c r="RFZ3661" s="1"/>
      <c r="RGA3661" s="1"/>
      <c r="RGB3661" s="1"/>
      <c r="RGC3661" s="1"/>
      <c r="RGD3661" s="1"/>
      <c r="RGE3661" s="1"/>
      <c r="RGF3661" s="1"/>
      <c r="RGG3661" s="1"/>
      <c r="RGH3661" s="1"/>
      <c r="RGI3661" s="1"/>
      <c r="RGJ3661" s="1"/>
      <c r="RGK3661" s="1"/>
      <c r="RGL3661" s="1"/>
      <c r="RGM3661" s="1"/>
      <c r="RGN3661" s="1"/>
      <c r="RGO3661" s="1"/>
      <c r="RGP3661" s="1"/>
      <c r="RGQ3661" s="1"/>
      <c r="RGR3661" s="1"/>
      <c r="RGS3661" s="1"/>
      <c r="RGT3661" s="1"/>
      <c r="RGU3661" s="1"/>
      <c r="RGV3661" s="1"/>
      <c r="RGW3661" s="1"/>
      <c r="RGX3661" s="1"/>
      <c r="RGY3661" s="1"/>
      <c r="RGZ3661" s="1"/>
      <c r="RHA3661" s="1"/>
      <c r="RHB3661" s="1"/>
      <c r="RHC3661" s="1"/>
      <c r="RHD3661" s="1"/>
      <c r="RHE3661" s="1"/>
      <c r="RHF3661" s="1"/>
      <c r="RHG3661" s="1"/>
      <c r="RHH3661" s="1"/>
      <c r="RHI3661" s="1"/>
      <c r="RHJ3661" s="1"/>
      <c r="RHK3661" s="1"/>
      <c r="RHL3661" s="1"/>
      <c r="RHM3661" s="1"/>
      <c r="RHN3661" s="1"/>
      <c r="RHO3661" s="1"/>
      <c r="RHP3661" s="1"/>
      <c r="RHQ3661" s="1"/>
      <c r="RHR3661" s="1"/>
      <c r="RHS3661" s="1"/>
      <c r="RHT3661" s="1"/>
      <c r="RHU3661" s="1"/>
      <c r="RHV3661" s="1"/>
      <c r="RHW3661" s="1"/>
      <c r="RHX3661" s="1"/>
      <c r="RHY3661" s="1"/>
      <c r="RHZ3661" s="1"/>
      <c r="RIA3661" s="1"/>
      <c r="RIB3661" s="1"/>
      <c r="RIC3661" s="1"/>
      <c r="RID3661" s="1"/>
      <c r="RIE3661" s="1"/>
      <c r="RIF3661" s="1"/>
      <c r="RIG3661" s="1"/>
      <c r="RIH3661" s="1"/>
      <c r="RII3661" s="1"/>
      <c r="RIJ3661" s="1"/>
      <c r="RIK3661" s="1"/>
      <c r="RIL3661" s="1"/>
      <c r="RIM3661" s="1"/>
      <c r="RIN3661" s="1"/>
      <c r="RIO3661" s="1"/>
      <c r="RIP3661" s="1"/>
      <c r="RIQ3661" s="1"/>
      <c r="RIR3661" s="1"/>
      <c r="RIS3661" s="1"/>
      <c r="RIT3661" s="1"/>
      <c r="RIU3661" s="1"/>
      <c r="RIV3661" s="1"/>
      <c r="RIW3661" s="1"/>
      <c r="RIX3661" s="1"/>
      <c r="RIY3661" s="1"/>
      <c r="RIZ3661" s="1"/>
      <c r="RJA3661" s="1"/>
      <c r="RJB3661" s="1"/>
      <c r="RJC3661" s="1"/>
      <c r="RJD3661" s="1"/>
      <c r="RJE3661" s="1"/>
      <c r="RJF3661" s="1"/>
      <c r="RJG3661" s="1"/>
      <c r="RJH3661" s="1"/>
      <c r="RJI3661" s="1"/>
      <c r="RJJ3661" s="1"/>
      <c r="RJK3661" s="1"/>
      <c r="RJL3661" s="1"/>
      <c r="RJM3661" s="1"/>
      <c r="RJN3661" s="1"/>
      <c r="RJO3661" s="1"/>
      <c r="RJP3661" s="1"/>
      <c r="RJQ3661" s="1"/>
      <c r="RJR3661" s="1"/>
      <c r="RJS3661" s="1"/>
      <c r="RJT3661" s="1"/>
      <c r="RJU3661" s="1"/>
      <c r="RJV3661" s="1"/>
      <c r="RJW3661" s="1"/>
      <c r="RJX3661" s="1"/>
      <c r="RJY3661" s="1"/>
      <c r="RJZ3661" s="1"/>
      <c r="RKA3661" s="1"/>
      <c r="RKB3661" s="1"/>
      <c r="RKC3661" s="1"/>
      <c r="RKD3661" s="1"/>
      <c r="RKE3661" s="1"/>
      <c r="RKF3661" s="1"/>
      <c r="RKG3661" s="1"/>
      <c r="RKH3661" s="1"/>
      <c r="RKI3661" s="1"/>
      <c r="RKJ3661" s="1"/>
      <c r="RKK3661" s="1"/>
      <c r="RKL3661" s="1"/>
      <c r="RKM3661" s="1"/>
      <c r="RKN3661" s="1"/>
      <c r="RKO3661" s="1"/>
      <c r="RKP3661" s="1"/>
      <c r="RKQ3661" s="1"/>
      <c r="RKR3661" s="1"/>
      <c r="RKS3661" s="1"/>
      <c r="RKT3661" s="1"/>
      <c r="RKU3661" s="1"/>
      <c r="RKV3661" s="1"/>
      <c r="RKW3661" s="1"/>
      <c r="RKX3661" s="1"/>
      <c r="RKY3661" s="1"/>
      <c r="RKZ3661" s="1"/>
      <c r="RLA3661" s="1"/>
      <c r="RLB3661" s="1"/>
      <c r="RLC3661" s="1"/>
      <c r="RLD3661" s="1"/>
      <c r="RLE3661" s="1"/>
      <c r="RLF3661" s="1"/>
      <c r="RLG3661" s="1"/>
      <c r="RLH3661" s="1"/>
      <c r="RLI3661" s="1"/>
      <c r="RLJ3661" s="1"/>
      <c r="RLK3661" s="1"/>
      <c r="RLL3661" s="1"/>
      <c r="RLM3661" s="1"/>
      <c r="RLN3661" s="1"/>
      <c r="RLO3661" s="1"/>
      <c r="RLP3661" s="1"/>
      <c r="RLQ3661" s="1"/>
      <c r="RLR3661" s="1"/>
      <c r="RLS3661" s="1"/>
      <c r="RLT3661" s="1"/>
      <c r="RLU3661" s="1"/>
      <c r="RLV3661" s="1"/>
      <c r="RLW3661" s="1"/>
      <c r="RLX3661" s="1"/>
      <c r="RLY3661" s="1"/>
      <c r="RLZ3661" s="1"/>
      <c r="RMA3661" s="1"/>
      <c r="RMB3661" s="1"/>
      <c r="RMC3661" s="1"/>
      <c r="RMD3661" s="1"/>
      <c r="RME3661" s="1"/>
      <c r="RMF3661" s="1"/>
      <c r="RMG3661" s="1"/>
      <c r="RMH3661" s="1"/>
      <c r="RMI3661" s="1"/>
      <c r="RMJ3661" s="1"/>
      <c r="RMK3661" s="1"/>
      <c r="RML3661" s="1"/>
      <c r="RMM3661" s="1"/>
      <c r="RMN3661" s="1"/>
      <c r="RMO3661" s="1"/>
      <c r="RMP3661" s="1"/>
      <c r="RMQ3661" s="1"/>
      <c r="RMR3661" s="1"/>
      <c r="RMS3661" s="1"/>
      <c r="RMT3661" s="1"/>
      <c r="RMU3661" s="1"/>
      <c r="RMV3661" s="1"/>
      <c r="RMW3661" s="1"/>
      <c r="RMX3661" s="1"/>
      <c r="RMY3661" s="1"/>
      <c r="RMZ3661" s="1"/>
      <c r="RNA3661" s="1"/>
      <c r="RNB3661" s="1"/>
      <c r="RNC3661" s="1"/>
      <c r="RND3661" s="1"/>
      <c r="RNE3661" s="1"/>
      <c r="RNF3661" s="1"/>
      <c r="RNG3661" s="1"/>
      <c r="RNH3661" s="1"/>
      <c r="RNI3661" s="1"/>
      <c r="RNJ3661" s="1"/>
      <c r="RNK3661" s="1"/>
      <c r="RNL3661" s="1"/>
      <c r="RNM3661" s="1"/>
      <c r="RNN3661" s="1"/>
      <c r="RNO3661" s="1"/>
      <c r="RNP3661" s="1"/>
      <c r="RNQ3661" s="1"/>
      <c r="RNR3661" s="1"/>
      <c r="RNS3661" s="1"/>
      <c r="RNT3661" s="1"/>
      <c r="RNU3661" s="1"/>
      <c r="RNV3661" s="1"/>
      <c r="RNW3661" s="1"/>
      <c r="RNX3661" s="1"/>
      <c r="RNY3661" s="1"/>
      <c r="RNZ3661" s="1"/>
      <c r="ROA3661" s="1"/>
      <c r="ROB3661" s="1"/>
      <c r="ROC3661" s="1"/>
      <c r="ROD3661" s="1"/>
      <c r="ROE3661" s="1"/>
      <c r="ROF3661" s="1"/>
      <c r="ROG3661" s="1"/>
      <c r="ROH3661" s="1"/>
      <c r="ROI3661" s="1"/>
      <c r="ROJ3661" s="1"/>
      <c r="ROK3661" s="1"/>
      <c r="ROL3661" s="1"/>
      <c r="ROM3661" s="1"/>
      <c r="RON3661" s="1"/>
      <c r="ROO3661" s="1"/>
      <c r="ROP3661" s="1"/>
      <c r="ROQ3661" s="1"/>
      <c r="ROR3661" s="1"/>
      <c r="ROS3661" s="1"/>
      <c r="ROT3661" s="1"/>
      <c r="ROU3661" s="1"/>
      <c r="ROV3661" s="1"/>
      <c r="ROW3661" s="1"/>
      <c r="ROX3661" s="1"/>
      <c r="ROY3661" s="1"/>
      <c r="ROZ3661" s="1"/>
      <c r="RPA3661" s="1"/>
      <c r="RPB3661" s="1"/>
      <c r="RPC3661" s="1"/>
      <c r="RPD3661" s="1"/>
      <c r="RPE3661" s="1"/>
      <c r="RPF3661" s="1"/>
      <c r="RPG3661" s="1"/>
      <c r="RPH3661" s="1"/>
      <c r="RPI3661" s="1"/>
      <c r="RPJ3661" s="1"/>
      <c r="RPK3661" s="1"/>
      <c r="RPL3661" s="1"/>
      <c r="RPM3661" s="1"/>
      <c r="RPN3661" s="1"/>
      <c r="RPO3661" s="1"/>
      <c r="RPP3661" s="1"/>
      <c r="RPQ3661" s="1"/>
      <c r="RPR3661" s="1"/>
      <c r="RPS3661" s="1"/>
      <c r="RPT3661" s="1"/>
      <c r="RPU3661" s="1"/>
      <c r="RPV3661" s="1"/>
      <c r="RPW3661" s="1"/>
      <c r="RPX3661" s="1"/>
      <c r="RPY3661" s="1"/>
      <c r="RPZ3661" s="1"/>
      <c r="RQA3661" s="1"/>
      <c r="RQB3661" s="1"/>
      <c r="RQC3661" s="1"/>
      <c r="RQD3661" s="1"/>
      <c r="RQE3661" s="1"/>
      <c r="RQF3661" s="1"/>
      <c r="RQG3661" s="1"/>
      <c r="RQH3661" s="1"/>
      <c r="RQI3661" s="1"/>
      <c r="RQJ3661" s="1"/>
      <c r="RQK3661" s="1"/>
      <c r="RQL3661" s="1"/>
      <c r="RQM3661" s="1"/>
      <c r="RQN3661" s="1"/>
      <c r="RQO3661" s="1"/>
      <c r="RQP3661" s="1"/>
      <c r="RQQ3661" s="1"/>
      <c r="RQR3661" s="1"/>
      <c r="RQS3661" s="1"/>
      <c r="RQT3661" s="1"/>
      <c r="RQU3661" s="1"/>
      <c r="RQV3661" s="1"/>
      <c r="RQW3661" s="1"/>
      <c r="RQX3661" s="1"/>
      <c r="RQY3661" s="1"/>
      <c r="RQZ3661" s="1"/>
      <c r="RRA3661" s="1"/>
      <c r="RRB3661" s="1"/>
      <c r="RRC3661" s="1"/>
      <c r="RRD3661" s="1"/>
      <c r="RRE3661" s="1"/>
      <c r="RRF3661" s="1"/>
      <c r="RRG3661" s="1"/>
      <c r="RRH3661" s="1"/>
      <c r="RRI3661" s="1"/>
      <c r="RRJ3661" s="1"/>
      <c r="RRK3661" s="1"/>
      <c r="RRL3661" s="1"/>
      <c r="RRM3661" s="1"/>
      <c r="RRN3661" s="1"/>
      <c r="RRO3661" s="1"/>
      <c r="RRP3661" s="1"/>
      <c r="RRQ3661" s="1"/>
      <c r="RRR3661" s="1"/>
      <c r="RRS3661" s="1"/>
      <c r="RRT3661" s="1"/>
      <c r="RRU3661" s="1"/>
      <c r="RRV3661" s="1"/>
      <c r="RRW3661" s="1"/>
      <c r="RRX3661" s="1"/>
      <c r="RRY3661" s="1"/>
      <c r="RRZ3661" s="1"/>
      <c r="RSA3661" s="1"/>
      <c r="RSB3661" s="1"/>
      <c r="RSC3661" s="1"/>
      <c r="RSD3661" s="1"/>
      <c r="RSE3661" s="1"/>
      <c r="RSF3661" s="1"/>
      <c r="RSG3661" s="1"/>
      <c r="RSH3661" s="1"/>
      <c r="RSI3661" s="1"/>
      <c r="RSJ3661" s="1"/>
      <c r="RSK3661" s="1"/>
      <c r="RSL3661" s="1"/>
      <c r="RSM3661" s="1"/>
      <c r="RSN3661" s="1"/>
      <c r="RSO3661" s="1"/>
      <c r="RSP3661" s="1"/>
      <c r="RSQ3661" s="1"/>
      <c r="RSR3661" s="1"/>
      <c r="RSS3661" s="1"/>
      <c r="RST3661" s="1"/>
      <c r="RSU3661" s="1"/>
      <c r="RSV3661" s="1"/>
      <c r="RSW3661" s="1"/>
      <c r="RSX3661" s="1"/>
      <c r="RSY3661" s="1"/>
      <c r="RSZ3661" s="1"/>
      <c r="RTA3661" s="1"/>
      <c r="RTB3661" s="1"/>
      <c r="RTC3661" s="1"/>
      <c r="RTD3661" s="1"/>
      <c r="RTE3661" s="1"/>
      <c r="RTF3661" s="1"/>
      <c r="RTG3661" s="1"/>
      <c r="RTH3661" s="1"/>
      <c r="RTI3661" s="1"/>
      <c r="RTJ3661" s="1"/>
      <c r="RTK3661" s="1"/>
      <c r="RTL3661" s="1"/>
      <c r="RTM3661" s="1"/>
      <c r="RTN3661" s="1"/>
      <c r="RTO3661" s="1"/>
      <c r="RTP3661" s="1"/>
      <c r="RTQ3661" s="1"/>
      <c r="RTR3661" s="1"/>
      <c r="RTS3661" s="1"/>
      <c r="RTT3661" s="1"/>
      <c r="RTU3661" s="1"/>
      <c r="RTV3661" s="1"/>
      <c r="RTW3661" s="1"/>
      <c r="RTX3661" s="1"/>
      <c r="RTY3661" s="1"/>
      <c r="RTZ3661" s="1"/>
      <c r="RUA3661" s="1"/>
      <c r="RUB3661" s="1"/>
      <c r="RUC3661" s="1"/>
      <c r="RUD3661" s="1"/>
      <c r="RUE3661" s="1"/>
      <c r="RUF3661" s="1"/>
      <c r="RUG3661" s="1"/>
      <c r="RUH3661" s="1"/>
      <c r="RUI3661" s="1"/>
      <c r="RUJ3661" s="1"/>
      <c r="RUK3661" s="1"/>
      <c r="RUL3661" s="1"/>
      <c r="RUM3661" s="1"/>
      <c r="RUN3661" s="1"/>
      <c r="RUO3661" s="1"/>
      <c r="RUP3661" s="1"/>
      <c r="RUQ3661" s="1"/>
      <c r="RUR3661" s="1"/>
      <c r="RUS3661" s="1"/>
      <c r="RUT3661" s="1"/>
      <c r="RUU3661" s="1"/>
      <c r="RUV3661" s="1"/>
      <c r="RUW3661" s="1"/>
      <c r="RUX3661" s="1"/>
      <c r="RUY3661" s="1"/>
      <c r="RUZ3661" s="1"/>
      <c r="RVA3661" s="1"/>
      <c r="RVB3661" s="1"/>
      <c r="RVC3661" s="1"/>
      <c r="RVD3661" s="1"/>
      <c r="RVE3661" s="1"/>
      <c r="RVF3661" s="1"/>
      <c r="RVG3661" s="1"/>
      <c r="RVH3661" s="1"/>
      <c r="RVI3661" s="1"/>
      <c r="RVJ3661" s="1"/>
      <c r="RVK3661" s="1"/>
      <c r="RVL3661" s="1"/>
      <c r="RVM3661" s="1"/>
      <c r="RVN3661" s="1"/>
      <c r="RVO3661" s="1"/>
      <c r="RVP3661" s="1"/>
      <c r="RVQ3661" s="1"/>
      <c r="RVR3661" s="1"/>
      <c r="RVS3661" s="1"/>
      <c r="RVT3661" s="1"/>
      <c r="RVU3661" s="1"/>
      <c r="RVV3661" s="1"/>
      <c r="RVW3661" s="1"/>
      <c r="RVX3661" s="1"/>
      <c r="RVY3661" s="1"/>
      <c r="RVZ3661" s="1"/>
      <c r="RWA3661" s="1"/>
      <c r="RWB3661" s="1"/>
      <c r="RWC3661" s="1"/>
      <c r="RWD3661" s="1"/>
      <c r="RWE3661" s="1"/>
      <c r="RWF3661" s="1"/>
      <c r="RWG3661" s="1"/>
      <c r="RWH3661" s="1"/>
      <c r="RWI3661" s="1"/>
      <c r="RWJ3661" s="1"/>
      <c r="RWK3661" s="1"/>
      <c r="RWL3661" s="1"/>
      <c r="RWM3661" s="1"/>
      <c r="RWN3661" s="1"/>
      <c r="RWO3661" s="1"/>
      <c r="RWP3661" s="1"/>
      <c r="RWQ3661" s="1"/>
      <c r="RWR3661" s="1"/>
      <c r="RWS3661" s="1"/>
      <c r="RWT3661" s="1"/>
      <c r="RWU3661" s="1"/>
      <c r="RWV3661" s="1"/>
      <c r="RWW3661" s="1"/>
      <c r="RWX3661" s="1"/>
      <c r="RWY3661" s="1"/>
      <c r="RWZ3661" s="1"/>
      <c r="RXA3661" s="1"/>
      <c r="RXB3661" s="1"/>
      <c r="RXC3661" s="1"/>
      <c r="RXD3661" s="1"/>
      <c r="RXE3661" s="1"/>
      <c r="RXF3661" s="1"/>
      <c r="RXG3661" s="1"/>
      <c r="RXH3661" s="1"/>
      <c r="RXI3661" s="1"/>
      <c r="RXJ3661" s="1"/>
      <c r="RXK3661" s="1"/>
      <c r="RXL3661" s="1"/>
      <c r="RXM3661" s="1"/>
      <c r="RXN3661" s="1"/>
      <c r="RXO3661" s="1"/>
      <c r="RXP3661" s="1"/>
      <c r="RXQ3661" s="1"/>
      <c r="RXR3661" s="1"/>
      <c r="RXS3661" s="1"/>
      <c r="RXT3661" s="1"/>
      <c r="RXU3661" s="1"/>
      <c r="RXV3661" s="1"/>
      <c r="RXW3661" s="1"/>
      <c r="RXX3661" s="1"/>
      <c r="RXY3661" s="1"/>
      <c r="RXZ3661" s="1"/>
      <c r="RYA3661" s="1"/>
      <c r="RYB3661" s="1"/>
      <c r="RYC3661" s="1"/>
      <c r="RYD3661" s="1"/>
      <c r="RYE3661" s="1"/>
      <c r="RYF3661" s="1"/>
      <c r="RYG3661" s="1"/>
      <c r="RYH3661" s="1"/>
      <c r="RYI3661" s="1"/>
      <c r="RYJ3661" s="1"/>
      <c r="RYK3661" s="1"/>
      <c r="RYL3661" s="1"/>
      <c r="RYM3661" s="1"/>
      <c r="RYN3661" s="1"/>
      <c r="RYO3661" s="1"/>
      <c r="RYP3661" s="1"/>
      <c r="RYQ3661" s="1"/>
      <c r="RYR3661" s="1"/>
      <c r="RYS3661" s="1"/>
      <c r="RYT3661" s="1"/>
      <c r="RYU3661" s="1"/>
      <c r="RYV3661" s="1"/>
      <c r="RYW3661" s="1"/>
      <c r="RYX3661" s="1"/>
      <c r="RYY3661" s="1"/>
      <c r="RYZ3661" s="1"/>
      <c r="RZA3661" s="1"/>
      <c r="RZB3661" s="1"/>
      <c r="RZC3661" s="1"/>
      <c r="RZD3661" s="1"/>
      <c r="RZE3661" s="1"/>
      <c r="RZF3661" s="1"/>
      <c r="RZG3661" s="1"/>
      <c r="RZH3661" s="1"/>
      <c r="RZI3661" s="1"/>
      <c r="RZJ3661" s="1"/>
      <c r="RZK3661" s="1"/>
      <c r="RZL3661" s="1"/>
      <c r="RZM3661" s="1"/>
      <c r="RZN3661" s="1"/>
      <c r="RZO3661" s="1"/>
      <c r="RZP3661" s="1"/>
      <c r="RZQ3661" s="1"/>
      <c r="RZR3661" s="1"/>
      <c r="RZS3661" s="1"/>
      <c r="RZT3661" s="1"/>
      <c r="RZU3661" s="1"/>
      <c r="RZV3661" s="1"/>
      <c r="RZW3661" s="1"/>
      <c r="RZX3661" s="1"/>
      <c r="RZY3661" s="1"/>
      <c r="RZZ3661" s="1"/>
      <c r="SAA3661" s="1"/>
      <c r="SAB3661" s="1"/>
      <c r="SAC3661" s="1"/>
      <c r="SAD3661" s="1"/>
      <c r="SAE3661" s="1"/>
      <c r="SAF3661" s="1"/>
      <c r="SAG3661" s="1"/>
      <c r="SAH3661" s="1"/>
      <c r="SAI3661" s="1"/>
      <c r="SAJ3661" s="1"/>
      <c r="SAK3661" s="1"/>
      <c r="SAL3661" s="1"/>
      <c r="SAM3661" s="1"/>
      <c r="SAN3661" s="1"/>
      <c r="SAO3661" s="1"/>
      <c r="SAP3661" s="1"/>
      <c r="SAQ3661" s="1"/>
      <c r="SAR3661" s="1"/>
      <c r="SAS3661" s="1"/>
      <c r="SAT3661" s="1"/>
      <c r="SAU3661" s="1"/>
      <c r="SAV3661" s="1"/>
      <c r="SAW3661" s="1"/>
      <c r="SAX3661" s="1"/>
      <c r="SAY3661" s="1"/>
      <c r="SAZ3661" s="1"/>
      <c r="SBA3661" s="1"/>
      <c r="SBB3661" s="1"/>
      <c r="SBC3661" s="1"/>
      <c r="SBD3661" s="1"/>
      <c r="SBE3661" s="1"/>
      <c r="SBF3661" s="1"/>
      <c r="SBG3661" s="1"/>
      <c r="SBH3661" s="1"/>
      <c r="SBI3661" s="1"/>
      <c r="SBJ3661" s="1"/>
      <c r="SBK3661" s="1"/>
      <c r="SBL3661" s="1"/>
      <c r="SBM3661" s="1"/>
      <c r="SBN3661" s="1"/>
      <c r="SBO3661" s="1"/>
      <c r="SBP3661" s="1"/>
      <c r="SBQ3661" s="1"/>
      <c r="SBR3661" s="1"/>
      <c r="SBS3661" s="1"/>
      <c r="SBT3661" s="1"/>
      <c r="SBU3661" s="1"/>
      <c r="SBV3661" s="1"/>
      <c r="SBW3661" s="1"/>
      <c r="SBX3661" s="1"/>
      <c r="SBY3661" s="1"/>
      <c r="SBZ3661" s="1"/>
      <c r="SCA3661" s="1"/>
      <c r="SCB3661" s="1"/>
      <c r="SCC3661" s="1"/>
      <c r="SCD3661" s="1"/>
      <c r="SCE3661" s="1"/>
      <c r="SCF3661" s="1"/>
      <c r="SCG3661" s="1"/>
      <c r="SCH3661" s="1"/>
      <c r="SCI3661" s="1"/>
      <c r="SCJ3661" s="1"/>
      <c r="SCK3661" s="1"/>
      <c r="SCL3661" s="1"/>
      <c r="SCM3661" s="1"/>
      <c r="SCN3661" s="1"/>
      <c r="SCO3661" s="1"/>
      <c r="SCP3661" s="1"/>
      <c r="SCQ3661" s="1"/>
      <c r="SCR3661" s="1"/>
      <c r="SCS3661" s="1"/>
      <c r="SCT3661" s="1"/>
      <c r="SCU3661" s="1"/>
      <c r="SCV3661" s="1"/>
      <c r="SCW3661" s="1"/>
      <c r="SCX3661" s="1"/>
      <c r="SCY3661" s="1"/>
      <c r="SCZ3661" s="1"/>
      <c r="SDA3661" s="1"/>
      <c r="SDB3661" s="1"/>
      <c r="SDC3661" s="1"/>
      <c r="SDD3661" s="1"/>
      <c r="SDE3661" s="1"/>
      <c r="SDF3661" s="1"/>
      <c r="SDG3661" s="1"/>
      <c r="SDH3661" s="1"/>
      <c r="SDI3661" s="1"/>
      <c r="SDJ3661" s="1"/>
      <c r="SDK3661" s="1"/>
      <c r="SDL3661" s="1"/>
      <c r="SDM3661" s="1"/>
      <c r="SDN3661" s="1"/>
      <c r="SDO3661" s="1"/>
      <c r="SDP3661" s="1"/>
      <c r="SDQ3661" s="1"/>
      <c r="SDR3661" s="1"/>
      <c r="SDS3661" s="1"/>
      <c r="SDT3661" s="1"/>
      <c r="SDU3661" s="1"/>
      <c r="SDV3661" s="1"/>
      <c r="SDW3661" s="1"/>
      <c r="SDX3661" s="1"/>
      <c r="SDY3661" s="1"/>
      <c r="SDZ3661" s="1"/>
      <c r="SEA3661" s="1"/>
      <c r="SEB3661" s="1"/>
      <c r="SEC3661" s="1"/>
      <c r="SED3661" s="1"/>
      <c r="SEE3661" s="1"/>
      <c r="SEF3661" s="1"/>
      <c r="SEG3661" s="1"/>
      <c r="SEH3661" s="1"/>
      <c r="SEI3661" s="1"/>
      <c r="SEJ3661" s="1"/>
      <c r="SEK3661" s="1"/>
      <c r="SEL3661" s="1"/>
      <c r="SEM3661" s="1"/>
      <c r="SEN3661" s="1"/>
      <c r="SEO3661" s="1"/>
      <c r="SEP3661" s="1"/>
      <c r="SEQ3661" s="1"/>
      <c r="SER3661" s="1"/>
      <c r="SES3661" s="1"/>
      <c r="SET3661" s="1"/>
      <c r="SEU3661" s="1"/>
      <c r="SEV3661" s="1"/>
      <c r="SEW3661" s="1"/>
      <c r="SEX3661" s="1"/>
      <c r="SEY3661" s="1"/>
      <c r="SEZ3661" s="1"/>
      <c r="SFA3661" s="1"/>
      <c r="SFB3661" s="1"/>
      <c r="SFC3661" s="1"/>
      <c r="SFD3661" s="1"/>
      <c r="SFE3661" s="1"/>
      <c r="SFF3661" s="1"/>
      <c r="SFG3661" s="1"/>
      <c r="SFH3661" s="1"/>
      <c r="SFI3661" s="1"/>
      <c r="SFJ3661" s="1"/>
      <c r="SFK3661" s="1"/>
      <c r="SFL3661" s="1"/>
      <c r="SFM3661" s="1"/>
      <c r="SFN3661" s="1"/>
      <c r="SFO3661" s="1"/>
      <c r="SFP3661" s="1"/>
      <c r="SFQ3661" s="1"/>
      <c r="SFR3661" s="1"/>
      <c r="SFS3661" s="1"/>
      <c r="SFT3661" s="1"/>
      <c r="SFU3661" s="1"/>
      <c r="SFV3661" s="1"/>
      <c r="SFW3661" s="1"/>
      <c r="SFX3661" s="1"/>
      <c r="SFY3661" s="1"/>
      <c r="SFZ3661" s="1"/>
      <c r="SGA3661" s="1"/>
      <c r="SGB3661" s="1"/>
      <c r="SGC3661" s="1"/>
      <c r="SGD3661" s="1"/>
      <c r="SGE3661" s="1"/>
      <c r="SGF3661" s="1"/>
      <c r="SGG3661" s="1"/>
      <c r="SGH3661" s="1"/>
      <c r="SGI3661" s="1"/>
      <c r="SGJ3661" s="1"/>
      <c r="SGK3661" s="1"/>
      <c r="SGL3661" s="1"/>
      <c r="SGM3661" s="1"/>
      <c r="SGN3661" s="1"/>
      <c r="SGO3661" s="1"/>
      <c r="SGP3661" s="1"/>
      <c r="SGQ3661" s="1"/>
      <c r="SGR3661" s="1"/>
      <c r="SGS3661" s="1"/>
      <c r="SGT3661" s="1"/>
      <c r="SGU3661" s="1"/>
      <c r="SGV3661" s="1"/>
      <c r="SGW3661" s="1"/>
      <c r="SGX3661" s="1"/>
      <c r="SGY3661" s="1"/>
      <c r="SGZ3661" s="1"/>
      <c r="SHA3661" s="1"/>
      <c r="SHB3661" s="1"/>
      <c r="SHC3661" s="1"/>
      <c r="SHD3661" s="1"/>
      <c r="SHE3661" s="1"/>
      <c r="SHF3661" s="1"/>
      <c r="SHG3661" s="1"/>
      <c r="SHH3661" s="1"/>
      <c r="SHI3661" s="1"/>
      <c r="SHJ3661" s="1"/>
      <c r="SHK3661" s="1"/>
      <c r="SHL3661" s="1"/>
      <c r="SHM3661" s="1"/>
      <c r="SHN3661" s="1"/>
      <c r="SHO3661" s="1"/>
      <c r="SHP3661" s="1"/>
      <c r="SHQ3661" s="1"/>
      <c r="SHR3661" s="1"/>
      <c r="SHS3661" s="1"/>
      <c r="SHT3661" s="1"/>
      <c r="SHU3661" s="1"/>
      <c r="SHV3661" s="1"/>
      <c r="SHW3661" s="1"/>
      <c r="SHX3661" s="1"/>
      <c r="SHY3661" s="1"/>
      <c r="SHZ3661" s="1"/>
      <c r="SIA3661" s="1"/>
      <c r="SIB3661" s="1"/>
      <c r="SIC3661" s="1"/>
      <c r="SID3661" s="1"/>
      <c r="SIE3661" s="1"/>
      <c r="SIF3661" s="1"/>
      <c r="SIG3661" s="1"/>
      <c r="SIH3661" s="1"/>
      <c r="SII3661" s="1"/>
      <c r="SIJ3661" s="1"/>
      <c r="SIK3661" s="1"/>
      <c r="SIL3661" s="1"/>
      <c r="SIM3661" s="1"/>
      <c r="SIN3661" s="1"/>
      <c r="SIO3661" s="1"/>
      <c r="SIP3661" s="1"/>
      <c r="SIQ3661" s="1"/>
      <c r="SIR3661" s="1"/>
      <c r="SIS3661" s="1"/>
      <c r="SIT3661" s="1"/>
      <c r="SIU3661" s="1"/>
      <c r="SIV3661" s="1"/>
      <c r="SIW3661" s="1"/>
      <c r="SIX3661" s="1"/>
      <c r="SIY3661" s="1"/>
      <c r="SIZ3661" s="1"/>
      <c r="SJA3661" s="1"/>
      <c r="SJB3661" s="1"/>
      <c r="SJC3661" s="1"/>
      <c r="SJD3661" s="1"/>
      <c r="SJE3661" s="1"/>
      <c r="SJF3661" s="1"/>
      <c r="SJG3661" s="1"/>
      <c r="SJH3661" s="1"/>
      <c r="SJI3661" s="1"/>
      <c r="SJJ3661" s="1"/>
      <c r="SJK3661" s="1"/>
      <c r="SJL3661" s="1"/>
      <c r="SJM3661" s="1"/>
      <c r="SJN3661" s="1"/>
      <c r="SJO3661" s="1"/>
      <c r="SJP3661" s="1"/>
      <c r="SJQ3661" s="1"/>
      <c r="SJR3661" s="1"/>
      <c r="SJS3661" s="1"/>
      <c r="SJT3661" s="1"/>
      <c r="SJU3661" s="1"/>
      <c r="SJV3661" s="1"/>
      <c r="SJW3661" s="1"/>
      <c r="SJX3661" s="1"/>
      <c r="SJY3661" s="1"/>
      <c r="SJZ3661" s="1"/>
      <c r="SKA3661" s="1"/>
      <c r="SKB3661" s="1"/>
      <c r="SKC3661" s="1"/>
      <c r="SKD3661" s="1"/>
      <c r="SKE3661" s="1"/>
      <c r="SKF3661" s="1"/>
      <c r="SKG3661" s="1"/>
      <c r="SKH3661" s="1"/>
      <c r="SKI3661" s="1"/>
      <c r="SKJ3661" s="1"/>
      <c r="SKK3661" s="1"/>
      <c r="SKL3661" s="1"/>
      <c r="SKM3661" s="1"/>
      <c r="SKN3661" s="1"/>
      <c r="SKO3661" s="1"/>
      <c r="SKP3661" s="1"/>
      <c r="SKQ3661" s="1"/>
      <c r="SKR3661" s="1"/>
      <c r="SKS3661" s="1"/>
      <c r="SKT3661" s="1"/>
      <c r="SKU3661" s="1"/>
      <c r="SKV3661" s="1"/>
      <c r="SKW3661" s="1"/>
      <c r="SKX3661" s="1"/>
      <c r="SKY3661" s="1"/>
      <c r="SKZ3661" s="1"/>
      <c r="SLA3661" s="1"/>
      <c r="SLB3661" s="1"/>
      <c r="SLC3661" s="1"/>
      <c r="SLD3661" s="1"/>
      <c r="SLE3661" s="1"/>
      <c r="SLF3661" s="1"/>
      <c r="SLG3661" s="1"/>
      <c r="SLH3661" s="1"/>
      <c r="SLI3661" s="1"/>
      <c r="SLJ3661" s="1"/>
      <c r="SLK3661" s="1"/>
      <c r="SLL3661" s="1"/>
      <c r="SLM3661" s="1"/>
      <c r="SLN3661" s="1"/>
      <c r="SLO3661" s="1"/>
      <c r="SLP3661" s="1"/>
      <c r="SLQ3661" s="1"/>
      <c r="SLR3661" s="1"/>
      <c r="SLS3661" s="1"/>
      <c r="SLT3661" s="1"/>
      <c r="SLU3661" s="1"/>
      <c r="SLV3661" s="1"/>
      <c r="SLW3661" s="1"/>
      <c r="SLX3661" s="1"/>
      <c r="SLY3661" s="1"/>
      <c r="SLZ3661" s="1"/>
      <c r="SMA3661" s="1"/>
      <c r="SMB3661" s="1"/>
      <c r="SMC3661" s="1"/>
      <c r="SMD3661" s="1"/>
      <c r="SME3661" s="1"/>
      <c r="SMF3661" s="1"/>
      <c r="SMG3661" s="1"/>
      <c r="SMH3661" s="1"/>
      <c r="SMI3661" s="1"/>
      <c r="SMJ3661" s="1"/>
      <c r="SMK3661" s="1"/>
      <c r="SML3661" s="1"/>
      <c r="SMM3661" s="1"/>
      <c r="SMN3661" s="1"/>
      <c r="SMO3661" s="1"/>
      <c r="SMP3661" s="1"/>
      <c r="SMQ3661" s="1"/>
      <c r="SMR3661" s="1"/>
      <c r="SMS3661" s="1"/>
      <c r="SMT3661" s="1"/>
      <c r="SMU3661" s="1"/>
      <c r="SMV3661" s="1"/>
      <c r="SMW3661" s="1"/>
      <c r="SMX3661" s="1"/>
      <c r="SMY3661" s="1"/>
      <c r="SMZ3661" s="1"/>
      <c r="SNA3661" s="1"/>
      <c r="SNB3661" s="1"/>
      <c r="SNC3661" s="1"/>
      <c r="SND3661" s="1"/>
      <c r="SNE3661" s="1"/>
      <c r="SNF3661" s="1"/>
      <c r="SNG3661" s="1"/>
      <c r="SNH3661" s="1"/>
      <c r="SNI3661" s="1"/>
      <c r="SNJ3661" s="1"/>
      <c r="SNK3661" s="1"/>
      <c r="SNL3661" s="1"/>
      <c r="SNM3661" s="1"/>
      <c r="SNN3661" s="1"/>
      <c r="SNO3661" s="1"/>
      <c r="SNP3661" s="1"/>
      <c r="SNQ3661" s="1"/>
      <c r="SNR3661" s="1"/>
      <c r="SNS3661" s="1"/>
      <c r="SNT3661" s="1"/>
      <c r="SNU3661" s="1"/>
      <c r="SNV3661" s="1"/>
      <c r="SNW3661" s="1"/>
      <c r="SNX3661" s="1"/>
      <c r="SNY3661" s="1"/>
      <c r="SNZ3661" s="1"/>
      <c r="SOA3661" s="1"/>
      <c r="SOB3661" s="1"/>
      <c r="SOC3661" s="1"/>
      <c r="SOD3661" s="1"/>
      <c r="SOE3661" s="1"/>
      <c r="SOF3661" s="1"/>
      <c r="SOG3661" s="1"/>
      <c r="SOH3661" s="1"/>
      <c r="SOI3661" s="1"/>
      <c r="SOJ3661" s="1"/>
      <c r="SOK3661" s="1"/>
      <c r="SOL3661" s="1"/>
      <c r="SOM3661" s="1"/>
      <c r="SON3661" s="1"/>
      <c r="SOO3661" s="1"/>
      <c r="SOP3661" s="1"/>
      <c r="SOQ3661" s="1"/>
      <c r="SOR3661" s="1"/>
      <c r="SOS3661" s="1"/>
      <c r="SOT3661" s="1"/>
      <c r="SOU3661" s="1"/>
      <c r="SOV3661" s="1"/>
      <c r="SOW3661" s="1"/>
      <c r="SOX3661" s="1"/>
      <c r="SOY3661" s="1"/>
      <c r="SOZ3661" s="1"/>
      <c r="SPA3661" s="1"/>
      <c r="SPB3661" s="1"/>
      <c r="SPC3661" s="1"/>
      <c r="SPD3661" s="1"/>
      <c r="SPE3661" s="1"/>
      <c r="SPF3661" s="1"/>
      <c r="SPG3661" s="1"/>
      <c r="SPH3661" s="1"/>
      <c r="SPI3661" s="1"/>
      <c r="SPJ3661" s="1"/>
      <c r="SPK3661" s="1"/>
      <c r="SPL3661" s="1"/>
      <c r="SPM3661" s="1"/>
      <c r="SPN3661" s="1"/>
      <c r="SPO3661" s="1"/>
      <c r="SPP3661" s="1"/>
      <c r="SPQ3661" s="1"/>
      <c r="SPR3661" s="1"/>
      <c r="SPS3661" s="1"/>
      <c r="SPT3661" s="1"/>
      <c r="SPU3661" s="1"/>
      <c r="SPV3661" s="1"/>
      <c r="SPW3661" s="1"/>
      <c r="SPX3661" s="1"/>
      <c r="SPY3661" s="1"/>
      <c r="SPZ3661" s="1"/>
      <c r="SQA3661" s="1"/>
      <c r="SQB3661" s="1"/>
      <c r="SQC3661" s="1"/>
      <c r="SQD3661" s="1"/>
      <c r="SQE3661" s="1"/>
      <c r="SQF3661" s="1"/>
      <c r="SQG3661" s="1"/>
      <c r="SQH3661" s="1"/>
      <c r="SQI3661" s="1"/>
      <c r="SQJ3661" s="1"/>
      <c r="SQK3661" s="1"/>
      <c r="SQL3661" s="1"/>
      <c r="SQM3661" s="1"/>
      <c r="SQN3661" s="1"/>
      <c r="SQO3661" s="1"/>
      <c r="SQP3661" s="1"/>
      <c r="SQQ3661" s="1"/>
      <c r="SQR3661" s="1"/>
      <c r="SQS3661" s="1"/>
      <c r="SQT3661" s="1"/>
      <c r="SQU3661" s="1"/>
      <c r="SQV3661" s="1"/>
      <c r="SQW3661" s="1"/>
      <c r="SQX3661" s="1"/>
      <c r="SQY3661" s="1"/>
      <c r="SQZ3661" s="1"/>
      <c r="SRA3661" s="1"/>
      <c r="SRB3661" s="1"/>
      <c r="SRC3661" s="1"/>
      <c r="SRD3661" s="1"/>
      <c r="SRE3661" s="1"/>
      <c r="SRF3661" s="1"/>
      <c r="SRG3661" s="1"/>
      <c r="SRH3661" s="1"/>
      <c r="SRI3661" s="1"/>
      <c r="SRJ3661" s="1"/>
      <c r="SRK3661" s="1"/>
      <c r="SRL3661" s="1"/>
      <c r="SRM3661" s="1"/>
      <c r="SRN3661" s="1"/>
      <c r="SRO3661" s="1"/>
      <c r="SRP3661" s="1"/>
      <c r="SRQ3661" s="1"/>
      <c r="SRR3661" s="1"/>
      <c r="SRS3661" s="1"/>
      <c r="SRT3661" s="1"/>
      <c r="SRU3661" s="1"/>
      <c r="SRV3661" s="1"/>
      <c r="SRW3661" s="1"/>
      <c r="SRX3661" s="1"/>
      <c r="SRY3661" s="1"/>
      <c r="SRZ3661" s="1"/>
      <c r="SSA3661" s="1"/>
      <c r="SSB3661" s="1"/>
      <c r="SSC3661" s="1"/>
      <c r="SSD3661" s="1"/>
      <c r="SSE3661" s="1"/>
      <c r="SSF3661" s="1"/>
      <c r="SSG3661" s="1"/>
      <c r="SSH3661" s="1"/>
      <c r="SSI3661" s="1"/>
      <c r="SSJ3661" s="1"/>
      <c r="SSK3661" s="1"/>
      <c r="SSL3661" s="1"/>
      <c r="SSM3661" s="1"/>
      <c r="SSN3661" s="1"/>
      <c r="SSO3661" s="1"/>
      <c r="SSP3661" s="1"/>
      <c r="SSQ3661" s="1"/>
      <c r="SSR3661" s="1"/>
      <c r="SSS3661" s="1"/>
      <c r="SST3661" s="1"/>
      <c r="SSU3661" s="1"/>
      <c r="SSV3661" s="1"/>
      <c r="SSW3661" s="1"/>
      <c r="SSX3661" s="1"/>
      <c r="SSY3661" s="1"/>
      <c r="SSZ3661" s="1"/>
      <c r="STA3661" s="1"/>
      <c r="STB3661" s="1"/>
      <c r="STC3661" s="1"/>
      <c r="STD3661" s="1"/>
      <c r="STE3661" s="1"/>
      <c r="STF3661" s="1"/>
      <c r="STG3661" s="1"/>
      <c r="STH3661" s="1"/>
      <c r="STI3661" s="1"/>
      <c r="STJ3661" s="1"/>
      <c r="STK3661" s="1"/>
      <c r="STL3661" s="1"/>
      <c r="STM3661" s="1"/>
      <c r="STN3661" s="1"/>
      <c r="STO3661" s="1"/>
      <c r="STP3661" s="1"/>
      <c r="STQ3661" s="1"/>
      <c r="STR3661" s="1"/>
      <c r="STS3661" s="1"/>
      <c r="STT3661" s="1"/>
      <c r="STU3661" s="1"/>
      <c r="STV3661" s="1"/>
      <c r="STW3661" s="1"/>
      <c r="STX3661" s="1"/>
      <c r="STY3661" s="1"/>
      <c r="STZ3661" s="1"/>
      <c r="SUA3661" s="1"/>
      <c r="SUB3661" s="1"/>
      <c r="SUC3661" s="1"/>
      <c r="SUD3661" s="1"/>
      <c r="SUE3661" s="1"/>
      <c r="SUF3661" s="1"/>
      <c r="SUG3661" s="1"/>
      <c r="SUH3661" s="1"/>
      <c r="SUI3661" s="1"/>
      <c r="SUJ3661" s="1"/>
      <c r="SUK3661" s="1"/>
      <c r="SUL3661" s="1"/>
      <c r="SUM3661" s="1"/>
      <c r="SUN3661" s="1"/>
      <c r="SUO3661" s="1"/>
      <c r="SUP3661" s="1"/>
      <c r="SUQ3661" s="1"/>
      <c r="SUR3661" s="1"/>
      <c r="SUS3661" s="1"/>
      <c r="SUT3661" s="1"/>
      <c r="SUU3661" s="1"/>
      <c r="SUV3661" s="1"/>
      <c r="SUW3661" s="1"/>
      <c r="SUX3661" s="1"/>
      <c r="SUY3661" s="1"/>
      <c r="SUZ3661" s="1"/>
      <c r="SVA3661" s="1"/>
      <c r="SVB3661" s="1"/>
      <c r="SVC3661" s="1"/>
      <c r="SVD3661" s="1"/>
      <c r="SVE3661" s="1"/>
      <c r="SVF3661" s="1"/>
      <c r="SVG3661" s="1"/>
      <c r="SVH3661" s="1"/>
      <c r="SVI3661" s="1"/>
      <c r="SVJ3661" s="1"/>
      <c r="SVK3661" s="1"/>
      <c r="SVL3661" s="1"/>
      <c r="SVM3661" s="1"/>
      <c r="SVN3661" s="1"/>
      <c r="SVO3661" s="1"/>
      <c r="SVP3661" s="1"/>
      <c r="SVQ3661" s="1"/>
      <c r="SVR3661" s="1"/>
      <c r="SVS3661" s="1"/>
      <c r="SVT3661" s="1"/>
      <c r="SVU3661" s="1"/>
      <c r="SVV3661" s="1"/>
      <c r="SVW3661" s="1"/>
      <c r="SVX3661" s="1"/>
      <c r="SVY3661" s="1"/>
      <c r="SVZ3661" s="1"/>
      <c r="SWA3661" s="1"/>
      <c r="SWB3661" s="1"/>
      <c r="SWC3661" s="1"/>
      <c r="SWD3661" s="1"/>
      <c r="SWE3661" s="1"/>
      <c r="SWF3661" s="1"/>
      <c r="SWG3661" s="1"/>
      <c r="SWH3661" s="1"/>
      <c r="SWI3661" s="1"/>
      <c r="SWJ3661" s="1"/>
      <c r="SWK3661" s="1"/>
      <c r="SWL3661" s="1"/>
      <c r="SWM3661" s="1"/>
      <c r="SWN3661" s="1"/>
      <c r="SWO3661" s="1"/>
      <c r="SWP3661" s="1"/>
      <c r="SWQ3661" s="1"/>
      <c r="SWR3661" s="1"/>
      <c r="SWS3661" s="1"/>
      <c r="SWT3661" s="1"/>
      <c r="SWU3661" s="1"/>
      <c r="SWV3661" s="1"/>
      <c r="SWW3661" s="1"/>
      <c r="SWX3661" s="1"/>
      <c r="SWY3661" s="1"/>
      <c r="SWZ3661" s="1"/>
      <c r="SXA3661" s="1"/>
      <c r="SXB3661" s="1"/>
      <c r="SXC3661" s="1"/>
      <c r="SXD3661" s="1"/>
      <c r="SXE3661" s="1"/>
      <c r="SXF3661" s="1"/>
      <c r="SXG3661" s="1"/>
      <c r="SXH3661" s="1"/>
      <c r="SXI3661" s="1"/>
      <c r="SXJ3661" s="1"/>
      <c r="SXK3661" s="1"/>
      <c r="SXL3661" s="1"/>
      <c r="SXM3661" s="1"/>
      <c r="SXN3661" s="1"/>
      <c r="SXO3661" s="1"/>
      <c r="SXP3661" s="1"/>
      <c r="SXQ3661" s="1"/>
      <c r="SXR3661" s="1"/>
      <c r="SXS3661" s="1"/>
      <c r="SXT3661" s="1"/>
      <c r="SXU3661" s="1"/>
      <c r="SXV3661" s="1"/>
      <c r="SXW3661" s="1"/>
      <c r="SXX3661" s="1"/>
      <c r="SXY3661" s="1"/>
      <c r="SXZ3661" s="1"/>
      <c r="SYA3661" s="1"/>
      <c r="SYB3661" s="1"/>
      <c r="SYC3661" s="1"/>
      <c r="SYD3661" s="1"/>
      <c r="SYE3661" s="1"/>
      <c r="SYF3661" s="1"/>
      <c r="SYG3661" s="1"/>
      <c r="SYH3661" s="1"/>
      <c r="SYI3661" s="1"/>
      <c r="SYJ3661" s="1"/>
      <c r="SYK3661" s="1"/>
      <c r="SYL3661" s="1"/>
      <c r="SYM3661" s="1"/>
      <c r="SYN3661" s="1"/>
      <c r="SYO3661" s="1"/>
      <c r="SYP3661" s="1"/>
      <c r="SYQ3661" s="1"/>
      <c r="SYR3661" s="1"/>
      <c r="SYS3661" s="1"/>
      <c r="SYT3661" s="1"/>
      <c r="SYU3661" s="1"/>
      <c r="SYV3661" s="1"/>
      <c r="SYW3661" s="1"/>
      <c r="SYX3661" s="1"/>
      <c r="SYY3661" s="1"/>
      <c r="SYZ3661" s="1"/>
      <c r="SZA3661" s="1"/>
      <c r="SZB3661" s="1"/>
      <c r="SZC3661" s="1"/>
      <c r="SZD3661" s="1"/>
      <c r="SZE3661" s="1"/>
      <c r="SZF3661" s="1"/>
      <c r="SZG3661" s="1"/>
      <c r="SZH3661" s="1"/>
      <c r="SZI3661" s="1"/>
      <c r="SZJ3661" s="1"/>
      <c r="SZK3661" s="1"/>
      <c r="SZL3661" s="1"/>
      <c r="SZM3661" s="1"/>
      <c r="SZN3661" s="1"/>
      <c r="SZO3661" s="1"/>
      <c r="SZP3661" s="1"/>
      <c r="SZQ3661" s="1"/>
      <c r="SZR3661" s="1"/>
      <c r="SZS3661" s="1"/>
      <c r="SZT3661" s="1"/>
      <c r="SZU3661" s="1"/>
      <c r="SZV3661" s="1"/>
      <c r="SZW3661" s="1"/>
      <c r="SZX3661" s="1"/>
      <c r="SZY3661" s="1"/>
      <c r="SZZ3661" s="1"/>
      <c r="TAA3661" s="1"/>
      <c r="TAB3661" s="1"/>
      <c r="TAC3661" s="1"/>
      <c r="TAD3661" s="1"/>
      <c r="TAE3661" s="1"/>
      <c r="TAF3661" s="1"/>
      <c r="TAG3661" s="1"/>
      <c r="TAH3661" s="1"/>
      <c r="TAI3661" s="1"/>
      <c r="TAJ3661" s="1"/>
      <c r="TAK3661" s="1"/>
      <c r="TAL3661" s="1"/>
      <c r="TAM3661" s="1"/>
      <c r="TAN3661" s="1"/>
      <c r="TAO3661" s="1"/>
      <c r="TAP3661" s="1"/>
      <c r="TAQ3661" s="1"/>
      <c r="TAR3661" s="1"/>
      <c r="TAS3661" s="1"/>
      <c r="TAT3661" s="1"/>
      <c r="TAU3661" s="1"/>
      <c r="TAV3661" s="1"/>
      <c r="TAW3661" s="1"/>
      <c r="TAX3661" s="1"/>
      <c r="TAY3661" s="1"/>
      <c r="TAZ3661" s="1"/>
      <c r="TBA3661" s="1"/>
      <c r="TBB3661" s="1"/>
      <c r="TBC3661" s="1"/>
      <c r="TBD3661" s="1"/>
      <c r="TBE3661" s="1"/>
      <c r="TBF3661" s="1"/>
      <c r="TBG3661" s="1"/>
      <c r="TBH3661" s="1"/>
      <c r="TBI3661" s="1"/>
      <c r="TBJ3661" s="1"/>
      <c r="TBK3661" s="1"/>
      <c r="TBL3661" s="1"/>
      <c r="TBM3661" s="1"/>
      <c r="TBN3661" s="1"/>
      <c r="TBO3661" s="1"/>
      <c r="TBP3661" s="1"/>
      <c r="TBQ3661" s="1"/>
      <c r="TBR3661" s="1"/>
      <c r="TBS3661" s="1"/>
      <c r="TBT3661" s="1"/>
      <c r="TBU3661" s="1"/>
      <c r="TBV3661" s="1"/>
      <c r="TBW3661" s="1"/>
      <c r="TBX3661" s="1"/>
      <c r="TBY3661" s="1"/>
      <c r="TBZ3661" s="1"/>
      <c r="TCA3661" s="1"/>
      <c r="TCB3661" s="1"/>
      <c r="TCC3661" s="1"/>
      <c r="TCD3661" s="1"/>
      <c r="TCE3661" s="1"/>
      <c r="TCF3661" s="1"/>
      <c r="TCG3661" s="1"/>
      <c r="TCH3661" s="1"/>
      <c r="TCI3661" s="1"/>
      <c r="TCJ3661" s="1"/>
      <c r="TCK3661" s="1"/>
      <c r="TCL3661" s="1"/>
      <c r="TCM3661" s="1"/>
      <c r="TCN3661" s="1"/>
      <c r="TCO3661" s="1"/>
      <c r="TCP3661" s="1"/>
      <c r="TCQ3661" s="1"/>
      <c r="TCR3661" s="1"/>
      <c r="TCS3661" s="1"/>
      <c r="TCT3661" s="1"/>
      <c r="TCU3661" s="1"/>
      <c r="TCV3661" s="1"/>
      <c r="TCW3661" s="1"/>
      <c r="TCX3661" s="1"/>
      <c r="TCY3661" s="1"/>
      <c r="TCZ3661" s="1"/>
      <c r="TDA3661" s="1"/>
      <c r="TDB3661" s="1"/>
      <c r="TDC3661" s="1"/>
      <c r="TDD3661" s="1"/>
      <c r="TDE3661" s="1"/>
      <c r="TDF3661" s="1"/>
      <c r="TDG3661" s="1"/>
      <c r="TDH3661" s="1"/>
      <c r="TDI3661" s="1"/>
      <c r="TDJ3661" s="1"/>
      <c r="TDK3661" s="1"/>
      <c r="TDL3661" s="1"/>
      <c r="TDM3661" s="1"/>
      <c r="TDN3661" s="1"/>
      <c r="TDO3661" s="1"/>
      <c r="TDP3661" s="1"/>
      <c r="TDQ3661" s="1"/>
      <c r="TDR3661" s="1"/>
      <c r="TDS3661" s="1"/>
      <c r="TDT3661" s="1"/>
      <c r="TDU3661" s="1"/>
      <c r="TDV3661" s="1"/>
      <c r="TDW3661" s="1"/>
      <c r="TDX3661" s="1"/>
      <c r="TDY3661" s="1"/>
      <c r="TDZ3661" s="1"/>
      <c r="TEA3661" s="1"/>
      <c r="TEB3661" s="1"/>
      <c r="TEC3661" s="1"/>
      <c r="TED3661" s="1"/>
      <c r="TEE3661" s="1"/>
      <c r="TEF3661" s="1"/>
      <c r="TEG3661" s="1"/>
      <c r="TEH3661" s="1"/>
      <c r="TEI3661" s="1"/>
      <c r="TEJ3661" s="1"/>
      <c r="TEK3661" s="1"/>
      <c r="TEL3661" s="1"/>
      <c r="TEM3661" s="1"/>
      <c r="TEN3661" s="1"/>
      <c r="TEO3661" s="1"/>
      <c r="TEP3661" s="1"/>
      <c r="TEQ3661" s="1"/>
      <c r="TER3661" s="1"/>
      <c r="TES3661" s="1"/>
      <c r="TET3661" s="1"/>
      <c r="TEU3661" s="1"/>
      <c r="TEV3661" s="1"/>
      <c r="TEW3661" s="1"/>
      <c r="TEX3661" s="1"/>
      <c r="TEY3661" s="1"/>
      <c r="TEZ3661" s="1"/>
      <c r="TFA3661" s="1"/>
      <c r="TFB3661" s="1"/>
      <c r="TFC3661" s="1"/>
      <c r="TFD3661" s="1"/>
      <c r="TFE3661" s="1"/>
      <c r="TFF3661" s="1"/>
      <c r="TFG3661" s="1"/>
      <c r="TFH3661" s="1"/>
      <c r="TFI3661" s="1"/>
      <c r="TFJ3661" s="1"/>
      <c r="TFK3661" s="1"/>
      <c r="TFL3661" s="1"/>
      <c r="TFM3661" s="1"/>
      <c r="TFN3661" s="1"/>
      <c r="TFO3661" s="1"/>
      <c r="TFP3661" s="1"/>
      <c r="TFQ3661" s="1"/>
      <c r="TFR3661" s="1"/>
      <c r="TFS3661" s="1"/>
      <c r="TFT3661" s="1"/>
      <c r="TFU3661" s="1"/>
      <c r="TFV3661" s="1"/>
      <c r="TFW3661" s="1"/>
      <c r="TFX3661" s="1"/>
      <c r="TFY3661" s="1"/>
      <c r="TFZ3661" s="1"/>
      <c r="TGA3661" s="1"/>
      <c r="TGB3661" s="1"/>
      <c r="TGC3661" s="1"/>
      <c r="TGD3661" s="1"/>
      <c r="TGE3661" s="1"/>
      <c r="TGF3661" s="1"/>
      <c r="TGG3661" s="1"/>
      <c r="TGH3661" s="1"/>
      <c r="TGI3661" s="1"/>
      <c r="TGJ3661" s="1"/>
      <c r="TGK3661" s="1"/>
      <c r="TGL3661" s="1"/>
      <c r="TGM3661" s="1"/>
      <c r="TGN3661" s="1"/>
      <c r="TGO3661" s="1"/>
      <c r="TGP3661" s="1"/>
      <c r="TGQ3661" s="1"/>
      <c r="TGR3661" s="1"/>
      <c r="TGS3661" s="1"/>
      <c r="TGT3661" s="1"/>
      <c r="TGU3661" s="1"/>
      <c r="TGV3661" s="1"/>
      <c r="TGW3661" s="1"/>
      <c r="TGX3661" s="1"/>
      <c r="TGY3661" s="1"/>
      <c r="TGZ3661" s="1"/>
      <c r="THA3661" s="1"/>
      <c r="THB3661" s="1"/>
      <c r="THC3661" s="1"/>
      <c r="THD3661" s="1"/>
      <c r="THE3661" s="1"/>
      <c r="THF3661" s="1"/>
      <c r="THG3661" s="1"/>
      <c r="THH3661" s="1"/>
      <c r="THI3661" s="1"/>
      <c r="THJ3661" s="1"/>
      <c r="THK3661" s="1"/>
      <c r="THL3661" s="1"/>
      <c r="THM3661" s="1"/>
      <c r="THN3661" s="1"/>
      <c r="THO3661" s="1"/>
      <c r="THP3661" s="1"/>
      <c r="THQ3661" s="1"/>
      <c r="THR3661" s="1"/>
      <c r="THS3661" s="1"/>
      <c r="THT3661" s="1"/>
      <c r="THU3661" s="1"/>
      <c r="THV3661" s="1"/>
      <c r="THW3661" s="1"/>
      <c r="THX3661" s="1"/>
      <c r="THY3661" s="1"/>
      <c r="THZ3661" s="1"/>
      <c r="TIA3661" s="1"/>
      <c r="TIB3661" s="1"/>
      <c r="TIC3661" s="1"/>
      <c r="TID3661" s="1"/>
      <c r="TIE3661" s="1"/>
      <c r="TIF3661" s="1"/>
      <c r="TIG3661" s="1"/>
      <c r="TIH3661" s="1"/>
      <c r="TII3661" s="1"/>
      <c r="TIJ3661" s="1"/>
      <c r="TIK3661" s="1"/>
      <c r="TIL3661" s="1"/>
      <c r="TIM3661" s="1"/>
      <c r="TIN3661" s="1"/>
      <c r="TIO3661" s="1"/>
      <c r="TIP3661" s="1"/>
      <c r="TIQ3661" s="1"/>
      <c r="TIR3661" s="1"/>
      <c r="TIS3661" s="1"/>
      <c r="TIT3661" s="1"/>
      <c r="TIU3661" s="1"/>
      <c r="TIV3661" s="1"/>
      <c r="TIW3661" s="1"/>
      <c r="TIX3661" s="1"/>
      <c r="TIY3661" s="1"/>
      <c r="TIZ3661" s="1"/>
      <c r="TJA3661" s="1"/>
      <c r="TJB3661" s="1"/>
      <c r="TJC3661" s="1"/>
      <c r="TJD3661" s="1"/>
      <c r="TJE3661" s="1"/>
      <c r="TJF3661" s="1"/>
      <c r="TJG3661" s="1"/>
      <c r="TJH3661" s="1"/>
      <c r="TJI3661" s="1"/>
      <c r="TJJ3661" s="1"/>
      <c r="TJK3661" s="1"/>
      <c r="TJL3661" s="1"/>
      <c r="TJM3661" s="1"/>
      <c r="TJN3661" s="1"/>
      <c r="TJO3661" s="1"/>
      <c r="TJP3661" s="1"/>
      <c r="TJQ3661" s="1"/>
      <c r="TJR3661" s="1"/>
      <c r="TJS3661" s="1"/>
      <c r="TJT3661" s="1"/>
      <c r="TJU3661" s="1"/>
      <c r="TJV3661" s="1"/>
      <c r="TJW3661" s="1"/>
      <c r="TJX3661" s="1"/>
      <c r="TJY3661" s="1"/>
      <c r="TJZ3661" s="1"/>
      <c r="TKA3661" s="1"/>
      <c r="TKB3661" s="1"/>
      <c r="TKC3661" s="1"/>
      <c r="TKD3661" s="1"/>
      <c r="TKE3661" s="1"/>
      <c r="TKF3661" s="1"/>
      <c r="TKG3661" s="1"/>
      <c r="TKH3661" s="1"/>
      <c r="TKI3661" s="1"/>
      <c r="TKJ3661" s="1"/>
      <c r="TKK3661" s="1"/>
      <c r="TKL3661" s="1"/>
      <c r="TKM3661" s="1"/>
      <c r="TKN3661" s="1"/>
      <c r="TKO3661" s="1"/>
      <c r="TKP3661" s="1"/>
      <c r="TKQ3661" s="1"/>
      <c r="TKR3661" s="1"/>
      <c r="TKS3661" s="1"/>
      <c r="TKT3661" s="1"/>
      <c r="TKU3661" s="1"/>
      <c r="TKV3661" s="1"/>
      <c r="TKW3661" s="1"/>
      <c r="TKX3661" s="1"/>
      <c r="TKY3661" s="1"/>
      <c r="TKZ3661" s="1"/>
      <c r="TLA3661" s="1"/>
      <c r="TLB3661" s="1"/>
      <c r="TLC3661" s="1"/>
      <c r="TLD3661" s="1"/>
      <c r="TLE3661" s="1"/>
      <c r="TLF3661" s="1"/>
      <c r="TLG3661" s="1"/>
      <c r="TLH3661" s="1"/>
      <c r="TLI3661" s="1"/>
      <c r="TLJ3661" s="1"/>
      <c r="TLK3661" s="1"/>
      <c r="TLL3661" s="1"/>
      <c r="TLM3661" s="1"/>
      <c r="TLN3661" s="1"/>
      <c r="TLO3661" s="1"/>
      <c r="TLP3661" s="1"/>
      <c r="TLQ3661" s="1"/>
      <c r="TLR3661" s="1"/>
      <c r="TLS3661" s="1"/>
      <c r="TLT3661" s="1"/>
      <c r="TLU3661" s="1"/>
      <c r="TLV3661" s="1"/>
      <c r="TLW3661" s="1"/>
      <c r="TLX3661" s="1"/>
      <c r="TLY3661" s="1"/>
      <c r="TLZ3661" s="1"/>
      <c r="TMA3661" s="1"/>
      <c r="TMB3661" s="1"/>
      <c r="TMC3661" s="1"/>
      <c r="TMD3661" s="1"/>
      <c r="TME3661" s="1"/>
      <c r="TMF3661" s="1"/>
      <c r="TMG3661" s="1"/>
      <c r="TMH3661" s="1"/>
      <c r="TMI3661" s="1"/>
      <c r="TMJ3661" s="1"/>
      <c r="TMK3661" s="1"/>
      <c r="TML3661" s="1"/>
      <c r="TMM3661" s="1"/>
      <c r="TMN3661" s="1"/>
      <c r="TMO3661" s="1"/>
      <c r="TMP3661" s="1"/>
      <c r="TMQ3661" s="1"/>
      <c r="TMR3661" s="1"/>
      <c r="TMS3661" s="1"/>
      <c r="TMT3661" s="1"/>
      <c r="TMU3661" s="1"/>
      <c r="TMV3661" s="1"/>
      <c r="TMW3661" s="1"/>
      <c r="TMX3661" s="1"/>
      <c r="TMY3661" s="1"/>
      <c r="TMZ3661" s="1"/>
      <c r="TNA3661" s="1"/>
      <c r="TNB3661" s="1"/>
      <c r="TNC3661" s="1"/>
      <c r="TND3661" s="1"/>
      <c r="TNE3661" s="1"/>
      <c r="TNF3661" s="1"/>
      <c r="TNG3661" s="1"/>
      <c r="TNH3661" s="1"/>
      <c r="TNI3661" s="1"/>
      <c r="TNJ3661" s="1"/>
      <c r="TNK3661" s="1"/>
      <c r="TNL3661" s="1"/>
      <c r="TNM3661" s="1"/>
      <c r="TNN3661" s="1"/>
      <c r="TNO3661" s="1"/>
      <c r="TNP3661" s="1"/>
      <c r="TNQ3661" s="1"/>
      <c r="TNR3661" s="1"/>
      <c r="TNS3661" s="1"/>
      <c r="TNT3661" s="1"/>
      <c r="TNU3661" s="1"/>
      <c r="TNV3661" s="1"/>
      <c r="TNW3661" s="1"/>
      <c r="TNX3661" s="1"/>
      <c r="TNY3661" s="1"/>
      <c r="TNZ3661" s="1"/>
      <c r="TOA3661" s="1"/>
      <c r="TOB3661" s="1"/>
      <c r="TOC3661" s="1"/>
      <c r="TOD3661" s="1"/>
      <c r="TOE3661" s="1"/>
      <c r="TOF3661" s="1"/>
      <c r="TOG3661" s="1"/>
      <c r="TOH3661" s="1"/>
      <c r="TOI3661" s="1"/>
      <c r="TOJ3661" s="1"/>
      <c r="TOK3661" s="1"/>
      <c r="TOL3661" s="1"/>
      <c r="TOM3661" s="1"/>
      <c r="TON3661" s="1"/>
      <c r="TOO3661" s="1"/>
      <c r="TOP3661" s="1"/>
      <c r="TOQ3661" s="1"/>
      <c r="TOR3661" s="1"/>
      <c r="TOS3661" s="1"/>
      <c r="TOT3661" s="1"/>
      <c r="TOU3661" s="1"/>
      <c r="TOV3661" s="1"/>
      <c r="TOW3661" s="1"/>
      <c r="TOX3661" s="1"/>
      <c r="TOY3661" s="1"/>
      <c r="TOZ3661" s="1"/>
      <c r="TPA3661" s="1"/>
      <c r="TPB3661" s="1"/>
      <c r="TPC3661" s="1"/>
      <c r="TPD3661" s="1"/>
      <c r="TPE3661" s="1"/>
      <c r="TPF3661" s="1"/>
      <c r="TPG3661" s="1"/>
      <c r="TPH3661" s="1"/>
      <c r="TPI3661" s="1"/>
      <c r="TPJ3661" s="1"/>
      <c r="TPK3661" s="1"/>
      <c r="TPL3661" s="1"/>
      <c r="TPM3661" s="1"/>
      <c r="TPN3661" s="1"/>
      <c r="TPO3661" s="1"/>
      <c r="TPP3661" s="1"/>
      <c r="TPQ3661" s="1"/>
      <c r="TPR3661" s="1"/>
      <c r="TPS3661" s="1"/>
      <c r="TPT3661" s="1"/>
      <c r="TPU3661" s="1"/>
      <c r="TPV3661" s="1"/>
      <c r="TPW3661" s="1"/>
      <c r="TPX3661" s="1"/>
      <c r="TPY3661" s="1"/>
      <c r="TPZ3661" s="1"/>
      <c r="TQA3661" s="1"/>
      <c r="TQB3661" s="1"/>
      <c r="TQC3661" s="1"/>
      <c r="TQD3661" s="1"/>
      <c r="TQE3661" s="1"/>
      <c r="TQF3661" s="1"/>
      <c r="TQG3661" s="1"/>
      <c r="TQH3661" s="1"/>
      <c r="TQI3661" s="1"/>
      <c r="TQJ3661" s="1"/>
      <c r="TQK3661" s="1"/>
      <c r="TQL3661" s="1"/>
      <c r="TQM3661" s="1"/>
      <c r="TQN3661" s="1"/>
      <c r="TQO3661" s="1"/>
      <c r="TQP3661" s="1"/>
      <c r="TQQ3661" s="1"/>
      <c r="TQR3661" s="1"/>
      <c r="TQS3661" s="1"/>
      <c r="TQT3661" s="1"/>
      <c r="TQU3661" s="1"/>
      <c r="TQV3661" s="1"/>
      <c r="TQW3661" s="1"/>
      <c r="TQX3661" s="1"/>
      <c r="TQY3661" s="1"/>
      <c r="TQZ3661" s="1"/>
      <c r="TRA3661" s="1"/>
      <c r="TRB3661" s="1"/>
      <c r="TRC3661" s="1"/>
      <c r="TRD3661" s="1"/>
      <c r="TRE3661" s="1"/>
      <c r="TRF3661" s="1"/>
      <c r="TRG3661" s="1"/>
      <c r="TRH3661" s="1"/>
      <c r="TRI3661" s="1"/>
      <c r="TRJ3661" s="1"/>
      <c r="TRK3661" s="1"/>
      <c r="TRL3661" s="1"/>
      <c r="TRM3661" s="1"/>
      <c r="TRN3661" s="1"/>
      <c r="TRO3661" s="1"/>
      <c r="TRP3661" s="1"/>
      <c r="TRQ3661" s="1"/>
      <c r="TRR3661" s="1"/>
      <c r="TRS3661" s="1"/>
      <c r="TRT3661" s="1"/>
      <c r="TRU3661" s="1"/>
      <c r="TRV3661" s="1"/>
      <c r="TRW3661" s="1"/>
      <c r="TRX3661" s="1"/>
      <c r="TRY3661" s="1"/>
      <c r="TRZ3661" s="1"/>
      <c r="TSA3661" s="1"/>
      <c r="TSB3661" s="1"/>
      <c r="TSC3661" s="1"/>
      <c r="TSD3661" s="1"/>
      <c r="TSE3661" s="1"/>
      <c r="TSF3661" s="1"/>
      <c r="TSG3661" s="1"/>
      <c r="TSH3661" s="1"/>
      <c r="TSI3661" s="1"/>
      <c r="TSJ3661" s="1"/>
      <c r="TSK3661" s="1"/>
      <c r="TSL3661" s="1"/>
      <c r="TSM3661" s="1"/>
      <c r="TSN3661" s="1"/>
      <c r="TSO3661" s="1"/>
      <c r="TSP3661" s="1"/>
      <c r="TSQ3661" s="1"/>
      <c r="TSR3661" s="1"/>
      <c r="TSS3661" s="1"/>
      <c r="TST3661" s="1"/>
      <c r="TSU3661" s="1"/>
      <c r="TSV3661" s="1"/>
      <c r="TSW3661" s="1"/>
      <c r="TSX3661" s="1"/>
      <c r="TSY3661" s="1"/>
      <c r="TSZ3661" s="1"/>
      <c r="TTA3661" s="1"/>
      <c r="TTB3661" s="1"/>
      <c r="TTC3661" s="1"/>
      <c r="TTD3661" s="1"/>
      <c r="TTE3661" s="1"/>
      <c r="TTF3661" s="1"/>
      <c r="TTG3661" s="1"/>
      <c r="TTH3661" s="1"/>
      <c r="TTI3661" s="1"/>
      <c r="TTJ3661" s="1"/>
      <c r="TTK3661" s="1"/>
      <c r="TTL3661" s="1"/>
      <c r="TTM3661" s="1"/>
      <c r="TTN3661" s="1"/>
      <c r="TTO3661" s="1"/>
      <c r="TTP3661" s="1"/>
      <c r="TTQ3661" s="1"/>
      <c r="TTR3661" s="1"/>
      <c r="TTS3661" s="1"/>
      <c r="TTT3661" s="1"/>
      <c r="TTU3661" s="1"/>
      <c r="TTV3661" s="1"/>
      <c r="TTW3661" s="1"/>
      <c r="TTX3661" s="1"/>
      <c r="TTY3661" s="1"/>
      <c r="TTZ3661" s="1"/>
      <c r="TUA3661" s="1"/>
      <c r="TUB3661" s="1"/>
      <c r="TUC3661" s="1"/>
      <c r="TUD3661" s="1"/>
      <c r="TUE3661" s="1"/>
      <c r="TUF3661" s="1"/>
      <c r="TUG3661" s="1"/>
      <c r="TUH3661" s="1"/>
      <c r="TUI3661" s="1"/>
      <c r="TUJ3661" s="1"/>
      <c r="TUK3661" s="1"/>
      <c r="TUL3661" s="1"/>
      <c r="TUM3661" s="1"/>
      <c r="TUN3661" s="1"/>
      <c r="TUO3661" s="1"/>
      <c r="TUP3661" s="1"/>
      <c r="TUQ3661" s="1"/>
      <c r="TUR3661" s="1"/>
      <c r="TUS3661" s="1"/>
      <c r="TUT3661" s="1"/>
      <c r="TUU3661" s="1"/>
      <c r="TUV3661" s="1"/>
      <c r="TUW3661" s="1"/>
      <c r="TUX3661" s="1"/>
      <c r="TUY3661" s="1"/>
      <c r="TUZ3661" s="1"/>
      <c r="TVA3661" s="1"/>
      <c r="TVB3661" s="1"/>
      <c r="TVC3661" s="1"/>
      <c r="TVD3661" s="1"/>
      <c r="TVE3661" s="1"/>
      <c r="TVF3661" s="1"/>
      <c r="TVG3661" s="1"/>
      <c r="TVH3661" s="1"/>
      <c r="TVI3661" s="1"/>
      <c r="TVJ3661" s="1"/>
      <c r="TVK3661" s="1"/>
      <c r="TVL3661" s="1"/>
      <c r="TVM3661" s="1"/>
      <c r="TVN3661" s="1"/>
      <c r="TVO3661" s="1"/>
      <c r="TVP3661" s="1"/>
      <c r="TVQ3661" s="1"/>
      <c r="TVR3661" s="1"/>
      <c r="TVS3661" s="1"/>
      <c r="TVT3661" s="1"/>
      <c r="TVU3661" s="1"/>
      <c r="TVV3661" s="1"/>
      <c r="TVW3661" s="1"/>
      <c r="TVX3661" s="1"/>
      <c r="TVY3661" s="1"/>
      <c r="TVZ3661" s="1"/>
      <c r="TWA3661" s="1"/>
      <c r="TWB3661" s="1"/>
      <c r="TWC3661" s="1"/>
      <c r="TWD3661" s="1"/>
      <c r="TWE3661" s="1"/>
      <c r="TWF3661" s="1"/>
      <c r="TWG3661" s="1"/>
      <c r="TWH3661" s="1"/>
      <c r="TWI3661" s="1"/>
      <c r="TWJ3661" s="1"/>
      <c r="TWK3661" s="1"/>
      <c r="TWL3661" s="1"/>
      <c r="TWM3661" s="1"/>
      <c r="TWN3661" s="1"/>
      <c r="TWO3661" s="1"/>
      <c r="TWP3661" s="1"/>
      <c r="TWQ3661" s="1"/>
      <c r="TWR3661" s="1"/>
      <c r="TWS3661" s="1"/>
      <c r="TWT3661" s="1"/>
      <c r="TWU3661" s="1"/>
      <c r="TWV3661" s="1"/>
      <c r="TWW3661" s="1"/>
      <c r="TWX3661" s="1"/>
      <c r="TWY3661" s="1"/>
      <c r="TWZ3661" s="1"/>
      <c r="TXA3661" s="1"/>
      <c r="TXB3661" s="1"/>
      <c r="TXC3661" s="1"/>
      <c r="TXD3661" s="1"/>
      <c r="TXE3661" s="1"/>
      <c r="TXF3661" s="1"/>
      <c r="TXG3661" s="1"/>
      <c r="TXH3661" s="1"/>
      <c r="TXI3661" s="1"/>
      <c r="TXJ3661" s="1"/>
      <c r="TXK3661" s="1"/>
      <c r="TXL3661" s="1"/>
      <c r="TXM3661" s="1"/>
      <c r="TXN3661" s="1"/>
      <c r="TXO3661" s="1"/>
      <c r="TXP3661" s="1"/>
      <c r="TXQ3661" s="1"/>
      <c r="TXR3661" s="1"/>
      <c r="TXS3661" s="1"/>
      <c r="TXT3661" s="1"/>
      <c r="TXU3661" s="1"/>
      <c r="TXV3661" s="1"/>
      <c r="TXW3661" s="1"/>
      <c r="TXX3661" s="1"/>
      <c r="TXY3661" s="1"/>
      <c r="TXZ3661" s="1"/>
      <c r="TYA3661" s="1"/>
      <c r="TYB3661" s="1"/>
      <c r="TYC3661" s="1"/>
      <c r="TYD3661" s="1"/>
      <c r="TYE3661" s="1"/>
      <c r="TYF3661" s="1"/>
      <c r="TYG3661" s="1"/>
      <c r="TYH3661" s="1"/>
      <c r="TYI3661" s="1"/>
      <c r="TYJ3661" s="1"/>
      <c r="TYK3661" s="1"/>
      <c r="TYL3661" s="1"/>
      <c r="TYM3661" s="1"/>
      <c r="TYN3661" s="1"/>
      <c r="TYO3661" s="1"/>
      <c r="TYP3661" s="1"/>
      <c r="TYQ3661" s="1"/>
      <c r="TYR3661" s="1"/>
      <c r="TYS3661" s="1"/>
      <c r="TYT3661" s="1"/>
      <c r="TYU3661" s="1"/>
      <c r="TYV3661" s="1"/>
      <c r="TYW3661" s="1"/>
      <c r="TYX3661" s="1"/>
      <c r="TYY3661" s="1"/>
      <c r="TYZ3661" s="1"/>
      <c r="TZA3661" s="1"/>
      <c r="TZB3661" s="1"/>
      <c r="TZC3661" s="1"/>
      <c r="TZD3661" s="1"/>
      <c r="TZE3661" s="1"/>
      <c r="TZF3661" s="1"/>
      <c r="TZG3661" s="1"/>
      <c r="TZH3661" s="1"/>
      <c r="TZI3661" s="1"/>
      <c r="TZJ3661" s="1"/>
      <c r="TZK3661" s="1"/>
      <c r="TZL3661" s="1"/>
      <c r="TZM3661" s="1"/>
      <c r="TZN3661" s="1"/>
      <c r="TZO3661" s="1"/>
      <c r="TZP3661" s="1"/>
      <c r="TZQ3661" s="1"/>
      <c r="TZR3661" s="1"/>
      <c r="TZS3661" s="1"/>
      <c r="TZT3661" s="1"/>
      <c r="TZU3661" s="1"/>
      <c r="TZV3661" s="1"/>
      <c r="TZW3661" s="1"/>
      <c r="TZX3661" s="1"/>
      <c r="TZY3661" s="1"/>
      <c r="TZZ3661" s="1"/>
      <c r="UAA3661" s="1"/>
      <c r="UAB3661" s="1"/>
      <c r="UAC3661" s="1"/>
      <c r="UAD3661" s="1"/>
      <c r="UAE3661" s="1"/>
      <c r="UAF3661" s="1"/>
      <c r="UAG3661" s="1"/>
      <c r="UAH3661" s="1"/>
      <c r="UAI3661" s="1"/>
      <c r="UAJ3661" s="1"/>
      <c r="UAK3661" s="1"/>
      <c r="UAL3661" s="1"/>
      <c r="UAM3661" s="1"/>
      <c r="UAN3661" s="1"/>
      <c r="UAO3661" s="1"/>
      <c r="UAP3661" s="1"/>
      <c r="UAQ3661" s="1"/>
      <c r="UAR3661" s="1"/>
      <c r="UAS3661" s="1"/>
      <c r="UAT3661" s="1"/>
      <c r="UAU3661" s="1"/>
      <c r="UAV3661" s="1"/>
      <c r="UAW3661" s="1"/>
      <c r="UAX3661" s="1"/>
      <c r="UAY3661" s="1"/>
      <c r="UAZ3661" s="1"/>
      <c r="UBA3661" s="1"/>
      <c r="UBB3661" s="1"/>
      <c r="UBC3661" s="1"/>
      <c r="UBD3661" s="1"/>
      <c r="UBE3661" s="1"/>
      <c r="UBF3661" s="1"/>
      <c r="UBG3661" s="1"/>
      <c r="UBH3661" s="1"/>
      <c r="UBI3661" s="1"/>
      <c r="UBJ3661" s="1"/>
      <c r="UBK3661" s="1"/>
      <c r="UBL3661" s="1"/>
      <c r="UBM3661" s="1"/>
      <c r="UBN3661" s="1"/>
      <c r="UBO3661" s="1"/>
      <c r="UBP3661" s="1"/>
      <c r="UBQ3661" s="1"/>
      <c r="UBR3661" s="1"/>
      <c r="UBS3661" s="1"/>
      <c r="UBT3661" s="1"/>
      <c r="UBU3661" s="1"/>
      <c r="UBV3661" s="1"/>
      <c r="UBW3661" s="1"/>
      <c r="UBX3661" s="1"/>
      <c r="UBY3661" s="1"/>
      <c r="UBZ3661" s="1"/>
      <c r="UCA3661" s="1"/>
      <c r="UCB3661" s="1"/>
      <c r="UCC3661" s="1"/>
      <c r="UCD3661" s="1"/>
      <c r="UCE3661" s="1"/>
      <c r="UCF3661" s="1"/>
      <c r="UCG3661" s="1"/>
      <c r="UCH3661" s="1"/>
      <c r="UCI3661" s="1"/>
      <c r="UCJ3661" s="1"/>
      <c r="UCK3661" s="1"/>
      <c r="UCL3661" s="1"/>
      <c r="UCM3661" s="1"/>
      <c r="UCN3661" s="1"/>
      <c r="UCO3661" s="1"/>
      <c r="UCP3661" s="1"/>
      <c r="UCQ3661" s="1"/>
      <c r="UCR3661" s="1"/>
      <c r="UCS3661" s="1"/>
      <c r="UCT3661" s="1"/>
      <c r="UCU3661" s="1"/>
      <c r="UCV3661" s="1"/>
      <c r="UCW3661" s="1"/>
      <c r="UCX3661" s="1"/>
      <c r="UCY3661" s="1"/>
      <c r="UCZ3661" s="1"/>
      <c r="UDA3661" s="1"/>
      <c r="UDB3661" s="1"/>
      <c r="UDC3661" s="1"/>
      <c r="UDD3661" s="1"/>
      <c r="UDE3661" s="1"/>
      <c r="UDF3661" s="1"/>
      <c r="UDG3661" s="1"/>
      <c r="UDH3661" s="1"/>
      <c r="UDI3661" s="1"/>
      <c r="UDJ3661" s="1"/>
      <c r="UDK3661" s="1"/>
      <c r="UDL3661" s="1"/>
      <c r="UDM3661" s="1"/>
      <c r="UDN3661" s="1"/>
      <c r="UDO3661" s="1"/>
      <c r="UDP3661" s="1"/>
      <c r="UDQ3661" s="1"/>
      <c r="UDR3661" s="1"/>
      <c r="UDS3661" s="1"/>
      <c r="UDT3661" s="1"/>
      <c r="UDU3661" s="1"/>
      <c r="UDV3661" s="1"/>
      <c r="UDW3661" s="1"/>
      <c r="UDX3661" s="1"/>
      <c r="UDY3661" s="1"/>
      <c r="UDZ3661" s="1"/>
      <c r="UEA3661" s="1"/>
      <c r="UEB3661" s="1"/>
      <c r="UEC3661" s="1"/>
      <c r="UED3661" s="1"/>
      <c r="UEE3661" s="1"/>
      <c r="UEF3661" s="1"/>
      <c r="UEG3661" s="1"/>
      <c r="UEH3661" s="1"/>
      <c r="UEI3661" s="1"/>
      <c r="UEJ3661" s="1"/>
      <c r="UEK3661" s="1"/>
      <c r="UEL3661" s="1"/>
      <c r="UEM3661" s="1"/>
      <c r="UEN3661" s="1"/>
      <c r="UEO3661" s="1"/>
      <c r="UEP3661" s="1"/>
      <c r="UEQ3661" s="1"/>
      <c r="UER3661" s="1"/>
      <c r="UES3661" s="1"/>
      <c r="UET3661" s="1"/>
      <c r="UEU3661" s="1"/>
      <c r="UEV3661" s="1"/>
      <c r="UEW3661" s="1"/>
      <c r="UEX3661" s="1"/>
      <c r="UEY3661" s="1"/>
      <c r="UEZ3661" s="1"/>
      <c r="UFA3661" s="1"/>
      <c r="UFB3661" s="1"/>
      <c r="UFC3661" s="1"/>
      <c r="UFD3661" s="1"/>
      <c r="UFE3661" s="1"/>
      <c r="UFF3661" s="1"/>
      <c r="UFG3661" s="1"/>
      <c r="UFH3661" s="1"/>
      <c r="UFI3661" s="1"/>
      <c r="UFJ3661" s="1"/>
      <c r="UFK3661" s="1"/>
      <c r="UFL3661" s="1"/>
      <c r="UFM3661" s="1"/>
      <c r="UFN3661" s="1"/>
      <c r="UFO3661" s="1"/>
      <c r="UFP3661" s="1"/>
      <c r="UFQ3661" s="1"/>
      <c r="UFR3661" s="1"/>
      <c r="UFS3661" s="1"/>
      <c r="UFT3661" s="1"/>
      <c r="UFU3661" s="1"/>
      <c r="UFV3661" s="1"/>
      <c r="UFW3661" s="1"/>
      <c r="UFX3661" s="1"/>
      <c r="UFY3661" s="1"/>
      <c r="UFZ3661" s="1"/>
      <c r="UGA3661" s="1"/>
      <c r="UGB3661" s="1"/>
      <c r="UGC3661" s="1"/>
      <c r="UGD3661" s="1"/>
      <c r="UGE3661" s="1"/>
      <c r="UGF3661" s="1"/>
      <c r="UGG3661" s="1"/>
      <c r="UGH3661" s="1"/>
      <c r="UGI3661" s="1"/>
      <c r="UGJ3661" s="1"/>
      <c r="UGK3661" s="1"/>
      <c r="UGL3661" s="1"/>
      <c r="UGM3661" s="1"/>
      <c r="UGN3661" s="1"/>
      <c r="UGO3661" s="1"/>
      <c r="UGP3661" s="1"/>
      <c r="UGQ3661" s="1"/>
      <c r="UGR3661" s="1"/>
      <c r="UGS3661" s="1"/>
      <c r="UGT3661" s="1"/>
      <c r="UGU3661" s="1"/>
      <c r="UGV3661" s="1"/>
      <c r="UGW3661" s="1"/>
      <c r="UGX3661" s="1"/>
      <c r="UGY3661" s="1"/>
      <c r="UGZ3661" s="1"/>
      <c r="UHA3661" s="1"/>
      <c r="UHB3661" s="1"/>
      <c r="UHC3661" s="1"/>
      <c r="UHD3661" s="1"/>
      <c r="UHE3661" s="1"/>
      <c r="UHF3661" s="1"/>
      <c r="UHG3661" s="1"/>
      <c r="UHH3661" s="1"/>
      <c r="UHI3661" s="1"/>
      <c r="UHJ3661" s="1"/>
      <c r="UHK3661" s="1"/>
      <c r="UHL3661" s="1"/>
      <c r="UHM3661" s="1"/>
      <c r="UHN3661" s="1"/>
      <c r="UHO3661" s="1"/>
      <c r="UHP3661" s="1"/>
      <c r="UHQ3661" s="1"/>
      <c r="UHR3661" s="1"/>
      <c r="UHS3661" s="1"/>
      <c r="UHT3661" s="1"/>
      <c r="UHU3661" s="1"/>
      <c r="UHV3661" s="1"/>
      <c r="UHW3661" s="1"/>
      <c r="UHX3661" s="1"/>
      <c r="UHY3661" s="1"/>
      <c r="UHZ3661" s="1"/>
      <c r="UIA3661" s="1"/>
      <c r="UIB3661" s="1"/>
      <c r="UIC3661" s="1"/>
      <c r="UID3661" s="1"/>
      <c r="UIE3661" s="1"/>
      <c r="UIF3661" s="1"/>
      <c r="UIG3661" s="1"/>
      <c r="UIH3661" s="1"/>
      <c r="UII3661" s="1"/>
      <c r="UIJ3661" s="1"/>
      <c r="UIK3661" s="1"/>
      <c r="UIL3661" s="1"/>
      <c r="UIM3661" s="1"/>
      <c r="UIN3661" s="1"/>
      <c r="UIO3661" s="1"/>
      <c r="UIP3661" s="1"/>
      <c r="UIQ3661" s="1"/>
      <c r="UIR3661" s="1"/>
      <c r="UIS3661" s="1"/>
      <c r="UIT3661" s="1"/>
      <c r="UIU3661" s="1"/>
      <c r="UIV3661" s="1"/>
      <c r="UIW3661" s="1"/>
      <c r="UIX3661" s="1"/>
      <c r="UIY3661" s="1"/>
      <c r="UIZ3661" s="1"/>
      <c r="UJA3661" s="1"/>
      <c r="UJB3661" s="1"/>
      <c r="UJC3661" s="1"/>
      <c r="UJD3661" s="1"/>
      <c r="UJE3661" s="1"/>
      <c r="UJF3661" s="1"/>
      <c r="UJG3661" s="1"/>
      <c r="UJH3661" s="1"/>
      <c r="UJI3661" s="1"/>
      <c r="UJJ3661" s="1"/>
      <c r="UJK3661" s="1"/>
      <c r="UJL3661" s="1"/>
      <c r="UJM3661" s="1"/>
      <c r="UJN3661" s="1"/>
      <c r="UJO3661" s="1"/>
      <c r="UJP3661" s="1"/>
      <c r="UJQ3661" s="1"/>
      <c r="UJR3661" s="1"/>
      <c r="UJS3661" s="1"/>
      <c r="UJT3661" s="1"/>
      <c r="UJU3661" s="1"/>
      <c r="UJV3661" s="1"/>
      <c r="UJW3661" s="1"/>
      <c r="UJX3661" s="1"/>
      <c r="UJY3661" s="1"/>
      <c r="UJZ3661" s="1"/>
      <c r="UKA3661" s="1"/>
      <c r="UKB3661" s="1"/>
      <c r="UKC3661" s="1"/>
      <c r="UKD3661" s="1"/>
      <c r="UKE3661" s="1"/>
      <c r="UKF3661" s="1"/>
      <c r="UKG3661" s="1"/>
      <c r="UKH3661" s="1"/>
      <c r="UKI3661" s="1"/>
      <c r="UKJ3661" s="1"/>
      <c r="UKK3661" s="1"/>
      <c r="UKL3661" s="1"/>
      <c r="UKM3661" s="1"/>
      <c r="UKN3661" s="1"/>
      <c r="UKO3661" s="1"/>
      <c r="UKP3661" s="1"/>
      <c r="UKQ3661" s="1"/>
      <c r="UKR3661" s="1"/>
      <c r="UKS3661" s="1"/>
      <c r="UKT3661" s="1"/>
      <c r="UKU3661" s="1"/>
      <c r="UKV3661" s="1"/>
      <c r="UKW3661" s="1"/>
      <c r="UKX3661" s="1"/>
      <c r="UKY3661" s="1"/>
      <c r="UKZ3661" s="1"/>
      <c r="ULA3661" s="1"/>
      <c r="ULB3661" s="1"/>
      <c r="ULC3661" s="1"/>
      <c r="ULD3661" s="1"/>
      <c r="ULE3661" s="1"/>
      <c r="ULF3661" s="1"/>
      <c r="ULG3661" s="1"/>
      <c r="ULH3661" s="1"/>
      <c r="ULI3661" s="1"/>
      <c r="ULJ3661" s="1"/>
      <c r="ULK3661" s="1"/>
      <c r="ULL3661" s="1"/>
      <c r="ULM3661" s="1"/>
      <c r="ULN3661" s="1"/>
      <c r="ULO3661" s="1"/>
      <c r="ULP3661" s="1"/>
      <c r="ULQ3661" s="1"/>
      <c r="ULR3661" s="1"/>
      <c r="ULS3661" s="1"/>
      <c r="ULT3661" s="1"/>
      <c r="ULU3661" s="1"/>
      <c r="ULV3661" s="1"/>
      <c r="ULW3661" s="1"/>
      <c r="ULX3661" s="1"/>
      <c r="ULY3661" s="1"/>
      <c r="ULZ3661" s="1"/>
      <c r="UMA3661" s="1"/>
      <c r="UMB3661" s="1"/>
      <c r="UMC3661" s="1"/>
      <c r="UMD3661" s="1"/>
      <c r="UME3661" s="1"/>
      <c r="UMF3661" s="1"/>
      <c r="UMG3661" s="1"/>
      <c r="UMH3661" s="1"/>
      <c r="UMI3661" s="1"/>
      <c r="UMJ3661" s="1"/>
      <c r="UMK3661" s="1"/>
      <c r="UML3661" s="1"/>
      <c r="UMM3661" s="1"/>
      <c r="UMN3661" s="1"/>
      <c r="UMO3661" s="1"/>
      <c r="UMP3661" s="1"/>
      <c r="UMQ3661" s="1"/>
      <c r="UMR3661" s="1"/>
      <c r="UMS3661" s="1"/>
      <c r="UMT3661" s="1"/>
      <c r="UMU3661" s="1"/>
      <c r="UMV3661" s="1"/>
      <c r="UMW3661" s="1"/>
      <c r="UMX3661" s="1"/>
      <c r="UMY3661" s="1"/>
      <c r="UMZ3661" s="1"/>
      <c r="UNA3661" s="1"/>
      <c r="UNB3661" s="1"/>
      <c r="UNC3661" s="1"/>
      <c r="UND3661" s="1"/>
      <c r="UNE3661" s="1"/>
      <c r="UNF3661" s="1"/>
      <c r="UNG3661" s="1"/>
      <c r="UNH3661" s="1"/>
      <c r="UNI3661" s="1"/>
      <c r="UNJ3661" s="1"/>
      <c r="UNK3661" s="1"/>
      <c r="UNL3661" s="1"/>
      <c r="UNM3661" s="1"/>
      <c r="UNN3661" s="1"/>
      <c r="UNO3661" s="1"/>
      <c r="UNP3661" s="1"/>
      <c r="UNQ3661" s="1"/>
      <c r="UNR3661" s="1"/>
      <c r="UNS3661" s="1"/>
      <c r="UNT3661" s="1"/>
      <c r="UNU3661" s="1"/>
      <c r="UNV3661" s="1"/>
      <c r="UNW3661" s="1"/>
      <c r="UNX3661" s="1"/>
      <c r="UNY3661" s="1"/>
      <c r="UNZ3661" s="1"/>
      <c r="UOA3661" s="1"/>
      <c r="UOB3661" s="1"/>
      <c r="UOC3661" s="1"/>
      <c r="UOD3661" s="1"/>
      <c r="UOE3661" s="1"/>
      <c r="UOF3661" s="1"/>
      <c r="UOG3661" s="1"/>
      <c r="UOH3661" s="1"/>
      <c r="UOI3661" s="1"/>
      <c r="UOJ3661" s="1"/>
      <c r="UOK3661" s="1"/>
      <c r="UOL3661" s="1"/>
      <c r="UOM3661" s="1"/>
      <c r="UON3661" s="1"/>
      <c r="UOO3661" s="1"/>
      <c r="UOP3661" s="1"/>
      <c r="UOQ3661" s="1"/>
      <c r="UOR3661" s="1"/>
      <c r="UOS3661" s="1"/>
      <c r="UOT3661" s="1"/>
      <c r="UOU3661" s="1"/>
      <c r="UOV3661" s="1"/>
      <c r="UOW3661" s="1"/>
      <c r="UOX3661" s="1"/>
      <c r="UOY3661" s="1"/>
      <c r="UOZ3661" s="1"/>
      <c r="UPA3661" s="1"/>
      <c r="UPB3661" s="1"/>
      <c r="UPC3661" s="1"/>
      <c r="UPD3661" s="1"/>
      <c r="UPE3661" s="1"/>
      <c r="UPF3661" s="1"/>
      <c r="UPG3661" s="1"/>
      <c r="UPH3661" s="1"/>
      <c r="UPI3661" s="1"/>
      <c r="UPJ3661" s="1"/>
      <c r="UPK3661" s="1"/>
      <c r="UPL3661" s="1"/>
      <c r="UPM3661" s="1"/>
      <c r="UPN3661" s="1"/>
      <c r="UPO3661" s="1"/>
      <c r="UPP3661" s="1"/>
      <c r="UPQ3661" s="1"/>
      <c r="UPR3661" s="1"/>
      <c r="UPS3661" s="1"/>
      <c r="UPT3661" s="1"/>
      <c r="UPU3661" s="1"/>
      <c r="UPV3661" s="1"/>
      <c r="UPW3661" s="1"/>
      <c r="UPX3661" s="1"/>
      <c r="UPY3661" s="1"/>
      <c r="UPZ3661" s="1"/>
      <c r="UQA3661" s="1"/>
      <c r="UQB3661" s="1"/>
      <c r="UQC3661" s="1"/>
      <c r="UQD3661" s="1"/>
      <c r="UQE3661" s="1"/>
      <c r="UQF3661" s="1"/>
      <c r="UQG3661" s="1"/>
      <c r="UQH3661" s="1"/>
      <c r="UQI3661" s="1"/>
      <c r="UQJ3661" s="1"/>
      <c r="UQK3661" s="1"/>
      <c r="UQL3661" s="1"/>
      <c r="UQM3661" s="1"/>
      <c r="UQN3661" s="1"/>
      <c r="UQO3661" s="1"/>
      <c r="UQP3661" s="1"/>
      <c r="UQQ3661" s="1"/>
      <c r="UQR3661" s="1"/>
      <c r="UQS3661" s="1"/>
      <c r="UQT3661" s="1"/>
      <c r="UQU3661" s="1"/>
      <c r="UQV3661" s="1"/>
      <c r="UQW3661" s="1"/>
      <c r="UQX3661" s="1"/>
      <c r="UQY3661" s="1"/>
      <c r="UQZ3661" s="1"/>
      <c r="URA3661" s="1"/>
      <c r="URB3661" s="1"/>
      <c r="URC3661" s="1"/>
      <c r="URD3661" s="1"/>
      <c r="URE3661" s="1"/>
      <c r="URF3661" s="1"/>
      <c r="URG3661" s="1"/>
      <c r="URH3661" s="1"/>
      <c r="URI3661" s="1"/>
      <c r="URJ3661" s="1"/>
      <c r="URK3661" s="1"/>
      <c r="URL3661" s="1"/>
      <c r="URM3661" s="1"/>
      <c r="URN3661" s="1"/>
      <c r="URO3661" s="1"/>
      <c r="URP3661" s="1"/>
      <c r="URQ3661" s="1"/>
      <c r="URR3661" s="1"/>
      <c r="URS3661" s="1"/>
      <c r="URT3661" s="1"/>
      <c r="URU3661" s="1"/>
      <c r="URV3661" s="1"/>
      <c r="URW3661" s="1"/>
      <c r="URX3661" s="1"/>
      <c r="URY3661" s="1"/>
      <c r="URZ3661" s="1"/>
      <c r="USA3661" s="1"/>
      <c r="USB3661" s="1"/>
      <c r="USC3661" s="1"/>
      <c r="USD3661" s="1"/>
      <c r="USE3661" s="1"/>
      <c r="USF3661" s="1"/>
      <c r="USG3661" s="1"/>
      <c r="USH3661" s="1"/>
      <c r="USI3661" s="1"/>
      <c r="USJ3661" s="1"/>
      <c r="USK3661" s="1"/>
      <c r="USL3661" s="1"/>
      <c r="USM3661" s="1"/>
      <c r="USN3661" s="1"/>
      <c r="USO3661" s="1"/>
      <c r="USP3661" s="1"/>
      <c r="USQ3661" s="1"/>
      <c r="USR3661" s="1"/>
      <c r="USS3661" s="1"/>
      <c r="UST3661" s="1"/>
      <c r="USU3661" s="1"/>
      <c r="USV3661" s="1"/>
      <c r="USW3661" s="1"/>
      <c r="USX3661" s="1"/>
      <c r="USY3661" s="1"/>
      <c r="USZ3661" s="1"/>
      <c r="UTA3661" s="1"/>
      <c r="UTB3661" s="1"/>
      <c r="UTC3661" s="1"/>
      <c r="UTD3661" s="1"/>
      <c r="UTE3661" s="1"/>
      <c r="UTF3661" s="1"/>
      <c r="UTG3661" s="1"/>
      <c r="UTH3661" s="1"/>
      <c r="UTI3661" s="1"/>
      <c r="UTJ3661" s="1"/>
      <c r="UTK3661" s="1"/>
      <c r="UTL3661" s="1"/>
      <c r="UTM3661" s="1"/>
      <c r="UTN3661" s="1"/>
      <c r="UTO3661" s="1"/>
      <c r="UTP3661" s="1"/>
      <c r="UTQ3661" s="1"/>
      <c r="UTR3661" s="1"/>
      <c r="UTS3661" s="1"/>
      <c r="UTT3661" s="1"/>
      <c r="UTU3661" s="1"/>
      <c r="UTV3661" s="1"/>
      <c r="UTW3661" s="1"/>
      <c r="UTX3661" s="1"/>
      <c r="UTY3661" s="1"/>
      <c r="UTZ3661" s="1"/>
      <c r="UUA3661" s="1"/>
      <c r="UUB3661" s="1"/>
      <c r="UUC3661" s="1"/>
      <c r="UUD3661" s="1"/>
      <c r="UUE3661" s="1"/>
      <c r="UUF3661" s="1"/>
      <c r="UUG3661" s="1"/>
      <c r="UUH3661" s="1"/>
      <c r="UUI3661" s="1"/>
      <c r="UUJ3661" s="1"/>
      <c r="UUK3661" s="1"/>
      <c r="UUL3661" s="1"/>
      <c r="UUM3661" s="1"/>
      <c r="UUN3661" s="1"/>
      <c r="UUO3661" s="1"/>
      <c r="UUP3661" s="1"/>
      <c r="UUQ3661" s="1"/>
      <c r="UUR3661" s="1"/>
      <c r="UUS3661" s="1"/>
      <c r="UUT3661" s="1"/>
      <c r="UUU3661" s="1"/>
      <c r="UUV3661" s="1"/>
      <c r="UUW3661" s="1"/>
      <c r="UUX3661" s="1"/>
      <c r="UUY3661" s="1"/>
      <c r="UUZ3661" s="1"/>
      <c r="UVA3661" s="1"/>
      <c r="UVB3661" s="1"/>
      <c r="UVC3661" s="1"/>
      <c r="UVD3661" s="1"/>
      <c r="UVE3661" s="1"/>
      <c r="UVF3661" s="1"/>
      <c r="UVG3661" s="1"/>
      <c r="UVH3661" s="1"/>
      <c r="UVI3661" s="1"/>
      <c r="UVJ3661" s="1"/>
      <c r="UVK3661" s="1"/>
      <c r="UVL3661" s="1"/>
      <c r="UVM3661" s="1"/>
      <c r="UVN3661" s="1"/>
      <c r="UVO3661" s="1"/>
      <c r="UVP3661" s="1"/>
      <c r="UVQ3661" s="1"/>
      <c r="UVR3661" s="1"/>
      <c r="UVS3661" s="1"/>
      <c r="UVT3661" s="1"/>
      <c r="UVU3661" s="1"/>
      <c r="UVV3661" s="1"/>
      <c r="UVW3661" s="1"/>
      <c r="UVX3661" s="1"/>
      <c r="UVY3661" s="1"/>
      <c r="UVZ3661" s="1"/>
      <c r="UWA3661" s="1"/>
      <c r="UWB3661" s="1"/>
      <c r="UWC3661" s="1"/>
      <c r="UWD3661" s="1"/>
      <c r="UWE3661" s="1"/>
      <c r="UWF3661" s="1"/>
      <c r="UWG3661" s="1"/>
      <c r="UWH3661" s="1"/>
      <c r="UWI3661" s="1"/>
      <c r="UWJ3661" s="1"/>
      <c r="UWK3661" s="1"/>
      <c r="UWL3661" s="1"/>
      <c r="UWM3661" s="1"/>
      <c r="UWN3661" s="1"/>
      <c r="UWO3661" s="1"/>
      <c r="UWP3661" s="1"/>
      <c r="UWQ3661" s="1"/>
      <c r="UWR3661" s="1"/>
      <c r="UWS3661" s="1"/>
      <c r="UWT3661" s="1"/>
      <c r="UWU3661" s="1"/>
      <c r="UWV3661" s="1"/>
      <c r="UWW3661" s="1"/>
      <c r="UWX3661" s="1"/>
      <c r="UWY3661" s="1"/>
      <c r="UWZ3661" s="1"/>
      <c r="UXA3661" s="1"/>
      <c r="UXB3661" s="1"/>
      <c r="UXC3661" s="1"/>
      <c r="UXD3661" s="1"/>
      <c r="UXE3661" s="1"/>
      <c r="UXF3661" s="1"/>
      <c r="UXG3661" s="1"/>
      <c r="UXH3661" s="1"/>
      <c r="UXI3661" s="1"/>
      <c r="UXJ3661" s="1"/>
      <c r="UXK3661" s="1"/>
      <c r="UXL3661" s="1"/>
      <c r="UXM3661" s="1"/>
      <c r="UXN3661" s="1"/>
      <c r="UXO3661" s="1"/>
      <c r="UXP3661" s="1"/>
      <c r="UXQ3661" s="1"/>
      <c r="UXR3661" s="1"/>
      <c r="UXS3661" s="1"/>
      <c r="UXT3661" s="1"/>
      <c r="UXU3661" s="1"/>
      <c r="UXV3661" s="1"/>
      <c r="UXW3661" s="1"/>
      <c r="UXX3661" s="1"/>
      <c r="UXY3661" s="1"/>
      <c r="UXZ3661" s="1"/>
      <c r="UYA3661" s="1"/>
      <c r="UYB3661" s="1"/>
      <c r="UYC3661" s="1"/>
      <c r="UYD3661" s="1"/>
      <c r="UYE3661" s="1"/>
      <c r="UYF3661" s="1"/>
      <c r="UYG3661" s="1"/>
      <c r="UYH3661" s="1"/>
      <c r="UYI3661" s="1"/>
      <c r="UYJ3661" s="1"/>
      <c r="UYK3661" s="1"/>
      <c r="UYL3661" s="1"/>
      <c r="UYM3661" s="1"/>
      <c r="UYN3661" s="1"/>
      <c r="UYO3661" s="1"/>
      <c r="UYP3661" s="1"/>
      <c r="UYQ3661" s="1"/>
      <c r="UYR3661" s="1"/>
      <c r="UYS3661" s="1"/>
      <c r="UYT3661" s="1"/>
      <c r="UYU3661" s="1"/>
      <c r="UYV3661" s="1"/>
      <c r="UYW3661" s="1"/>
      <c r="UYX3661" s="1"/>
      <c r="UYY3661" s="1"/>
      <c r="UYZ3661" s="1"/>
      <c r="UZA3661" s="1"/>
      <c r="UZB3661" s="1"/>
      <c r="UZC3661" s="1"/>
      <c r="UZD3661" s="1"/>
      <c r="UZE3661" s="1"/>
      <c r="UZF3661" s="1"/>
      <c r="UZG3661" s="1"/>
      <c r="UZH3661" s="1"/>
      <c r="UZI3661" s="1"/>
      <c r="UZJ3661" s="1"/>
      <c r="UZK3661" s="1"/>
      <c r="UZL3661" s="1"/>
      <c r="UZM3661" s="1"/>
      <c r="UZN3661" s="1"/>
      <c r="UZO3661" s="1"/>
      <c r="UZP3661" s="1"/>
      <c r="UZQ3661" s="1"/>
      <c r="UZR3661" s="1"/>
      <c r="UZS3661" s="1"/>
      <c r="UZT3661" s="1"/>
      <c r="UZU3661" s="1"/>
      <c r="UZV3661" s="1"/>
      <c r="UZW3661" s="1"/>
      <c r="UZX3661" s="1"/>
      <c r="UZY3661" s="1"/>
      <c r="UZZ3661" s="1"/>
      <c r="VAA3661" s="1"/>
      <c r="VAB3661" s="1"/>
      <c r="VAC3661" s="1"/>
      <c r="VAD3661" s="1"/>
      <c r="VAE3661" s="1"/>
      <c r="VAF3661" s="1"/>
      <c r="VAG3661" s="1"/>
      <c r="VAH3661" s="1"/>
      <c r="VAI3661" s="1"/>
      <c r="VAJ3661" s="1"/>
      <c r="VAK3661" s="1"/>
      <c r="VAL3661" s="1"/>
      <c r="VAM3661" s="1"/>
      <c r="VAN3661" s="1"/>
      <c r="VAO3661" s="1"/>
      <c r="VAP3661" s="1"/>
      <c r="VAQ3661" s="1"/>
      <c r="VAR3661" s="1"/>
      <c r="VAS3661" s="1"/>
      <c r="VAT3661" s="1"/>
      <c r="VAU3661" s="1"/>
      <c r="VAV3661" s="1"/>
      <c r="VAW3661" s="1"/>
      <c r="VAX3661" s="1"/>
      <c r="VAY3661" s="1"/>
      <c r="VAZ3661" s="1"/>
      <c r="VBA3661" s="1"/>
      <c r="VBB3661" s="1"/>
      <c r="VBC3661" s="1"/>
      <c r="VBD3661" s="1"/>
      <c r="VBE3661" s="1"/>
      <c r="VBF3661" s="1"/>
      <c r="VBG3661" s="1"/>
      <c r="VBH3661" s="1"/>
      <c r="VBI3661" s="1"/>
      <c r="VBJ3661" s="1"/>
      <c r="VBK3661" s="1"/>
      <c r="VBL3661" s="1"/>
      <c r="VBM3661" s="1"/>
      <c r="VBN3661" s="1"/>
      <c r="VBO3661" s="1"/>
      <c r="VBP3661" s="1"/>
      <c r="VBQ3661" s="1"/>
      <c r="VBR3661" s="1"/>
      <c r="VBS3661" s="1"/>
      <c r="VBT3661" s="1"/>
      <c r="VBU3661" s="1"/>
      <c r="VBV3661" s="1"/>
      <c r="VBW3661" s="1"/>
      <c r="VBX3661" s="1"/>
      <c r="VBY3661" s="1"/>
      <c r="VBZ3661" s="1"/>
      <c r="VCA3661" s="1"/>
      <c r="VCB3661" s="1"/>
      <c r="VCC3661" s="1"/>
      <c r="VCD3661" s="1"/>
      <c r="VCE3661" s="1"/>
      <c r="VCF3661" s="1"/>
      <c r="VCG3661" s="1"/>
      <c r="VCH3661" s="1"/>
      <c r="VCI3661" s="1"/>
      <c r="VCJ3661" s="1"/>
      <c r="VCK3661" s="1"/>
      <c r="VCL3661" s="1"/>
      <c r="VCM3661" s="1"/>
      <c r="VCN3661" s="1"/>
      <c r="VCO3661" s="1"/>
      <c r="VCP3661" s="1"/>
      <c r="VCQ3661" s="1"/>
      <c r="VCR3661" s="1"/>
      <c r="VCS3661" s="1"/>
      <c r="VCT3661" s="1"/>
      <c r="VCU3661" s="1"/>
      <c r="VCV3661" s="1"/>
      <c r="VCW3661" s="1"/>
      <c r="VCX3661" s="1"/>
      <c r="VCY3661" s="1"/>
      <c r="VCZ3661" s="1"/>
      <c r="VDA3661" s="1"/>
      <c r="VDB3661" s="1"/>
      <c r="VDC3661" s="1"/>
      <c r="VDD3661" s="1"/>
      <c r="VDE3661" s="1"/>
      <c r="VDF3661" s="1"/>
      <c r="VDG3661" s="1"/>
      <c r="VDH3661" s="1"/>
      <c r="VDI3661" s="1"/>
      <c r="VDJ3661" s="1"/>
      <c r="VDK3661" s="1"/>
      <c r="VDL3661" s="1"/>
      <c r="VDM3661" s="1"/>
      <c r="VDN3661" s="1"/>
      <c r="VDO3661" s="1"/>
      <c r="VDP3661" s="1"/>
      <c r="VDQ3661" s="1"/>
      <c r="VDR3661" s="1"/>
      <c r="VDS3661" s="1"/>
      <c r="VDT3661" s="1"/>
      <c r="VDU3661" s="1"/>
      <c r="VDV3661" s="1"/>
      <c r="VDW3661" s="1"/>
      <c r="VDX3661" s="1"/>
      <c r="VDY3661" s="1"/>
      <c r="VDZ3661" s="1"/>
      <c r="VEA3661" s="1"/>
      <c r="VEB3661" s="1"/>
      <c r="VEC3661" s="1"/>
      <c r="VED3661" s="1"/>
      <c r="VEE3661" s="1"/>
      <c r="VEF3661" s="1"/>
      <c r="VEG3661" s="1"/>
      <c r="VEH3661" s="1"/>
      <c r="VEI3661" s="1"/>
      <c r="VEJ3661" s="1"/>
      <c r="VEK3661" s="1"/>
      <c r="VEL3661" s="1"/>
      <c r="VEM3661" s="1"/>
      <c r="VEN3661" s="1"/>
      <c r="VEO3661" s="1"/>
      <c r="VEP3661" s="1"/>
      <c r="VEQ3661" s="1"/>
      <c r="VER3661" s="1"/>
      <c r="VES3661" s="1"/>
      <c r="VET3661" s="1"/>
      <c r="VEU3661" s="1"/>
      <c r="VEV3661" s="1"/>
      <c r="VEW3661" s="1"/>
      <c r="VEX3661" s="1"/>
      <c r="VEY3661" s="1"/>
      <c r="VEZ3661" s="1"/>
      <c r="VFA3661" s="1"/>
      <c r="VFB3661" s="1"/>
      <c r="VFC3661" s="1"/>
      <c r="VFD3661" s="1"/>
      <c r="VFE3661" s="1"/>
      <c r="VFF3661" s="1"/>
      <c r="VFG3661" s="1"/>
      <c r="VFH3661" s="1"/>
      <c r="VFI3661" s="1"/>
      <c r="VFJ3661" s="1"/>
      <c r="VFK3661" s="1"/>
      <c r="VFL3661" s="1"/>
      <c r="VFM3661" s="1"/>
      <c r="VFN3661" s="1"/>
      <c r="VFO3661" s="1"/>
      <c r="VFP3661" s="1"/>
      <c r="VFQ3661" s="1"/>
      <c r="VFR3661" s="1"/>
      <c r="VFS3661" s="1"/>
      <c r="VFT3661" s="1"/>
      <c r="VFU3661" s="1"/>
      <c r="VFV3661" s="1"/>
      <c r="VFW3661" s="1"/>
      <c r="VFX3661" s="1"/>
      <c r="VFY3661" s="1"/>
      <c r="VFZ3661" s="1"/>
      <c r="VGA3661" s="1"/>
      <c r="VGB3661" s="1"/>
      <c r="VGC3661" s="1"/>
      <c r="VGD3661" s="1"/>
      <c r="VGE3661" s="1"/>
      <c r="VGF3661" s="1"/>
      <c r="VGG3661" s="1"/>
      <c r="VGH3661" s="1"/>
      <c r="VGI3661" s="1"/>
      <c r="VGJ3661" s="1"/>
      <c r="VGK3661" s="1"/>
      <c r="VGL3661" s="1"/>
      <c r="VGM3661" s="1"/>
      <c r="VGN3661" s="1"/>
      <c r="VGO3661" s="1"/>
      <c r="VGP3661" s="1"/>
      <c r="VGQ3661" s="1"/>
      <c r="VGR3661" s="1"/>
      <c r="VGS3661" s="1"/>
      <c r="VGT3661" s="1"/>
      <c r="VGU3661" s="1"/>
      <c r="VGV3661" s="1"/>
      <c r="VGW3661" s="1"/>
      <c r="VGX3661" s="1"/>
      <c r="VGY3661" s="1"/>
      <c r="VGZ3661" s="1"/>
      <c r="VHA3661" s="1"/>
      <c r="VHB3661" s="1"/>
      <c r="VHC3661" s="1"/>
      <c r="VHD3661" s="1"/>
      <c r="VHE3661" s="1"/>
      <c r="VHF3661" s="1"/>
      <c r="VHG3661" s="1"/>
      <c r="VHH3661" s="1"/>
      <c r="VHI3661" s="1"/>
      <c r="VHJ3661" s="1"/>
      <c r="VHK3661" s="1"/>
      <c r="VHL3661" s="1"/>
      <c r="VHM3661" s="1"/>
      <c r="VHN3661" s="1"/>
      <c r="VHO3661" s="1"/>
      <c r="VHP3661" s="1"/>
      <c r="VHQ3661" s="1"/>
      <c r="VHR3661" s="1"/>
      <c r="VHS3661" s="1"/>
      <c r="VHT3661" s="1"/>
      <c r="VHU3661" s="1"/>
      <c r="VHV3661" s="1"/>
      <c r="VHW3661" s="1"/>
      <c r="VHX3661" s="1"/>
      <c r="VHY3661" s="1"/>
      <c r="VHZ3661" s="1"/>
      <c r="VIA3661" s="1"/>
      <c r="VIB3661" s="1"/>
      <c r="VIC3661" s="1"/>
      <c r="VID3661" s="1"/>
      <c r="VIE3661" s="1"/>
      <c r="VIF3661" s="1"/>
      <c r="VIG3661" s="1"/>
      <c r="VIH3661" s="1"/>
      <c r="VII3661" s="1"/>
      <c r="VIJ3661" s="1"/>
      <c r="VIK3661" s="1"/>
      <c r="VIL3661" s="1"/>
      <c r="VIM3661" s="1"/>
      <c r="VIN3661" s="1"/>
      <c r="VIO3661" s="1"/>
      <c r="VIP3661" s="1"/>
      <c r="VIQ3661" s="1"/>
      <c r="VIR3661" s="1"/>
      <c r="VIS3661" s="1"/>
      <c r="VIT3661" s="1"/>
      <c r="VIU3661" s="1"/>
      <c r="VIV3661" s="1"/>
      <c r="VIW3661" s="1"/>
      <c r="VIX3661" s="1"/>
      <c r="VIY3661" s="1"/>
      <c r="VIZ3661" s="1"/>
      <c r="VJA3661" s="1"/>
      <c r="VJB3661" s="1"/>
      <c r="VJC3661" s="1"/>
      <c r="VJD3661" s="1"/>
      <c r="VJE3661" s="1"/>
      <c r="VJF3661" s="1"/>
      <c r="VJG3661" s="1"/>
      <c r="VJH3661" s="1"/>
      <c r="VJI3661" s="1"/>
      <c r="VJJ3661" s="1"/>
      <c r="VJK3661" s="1"/>
      <c r="VJL3661" s="1"/>
      <c r="VJM3661" s="1"/>
      <c r="VJN3661" s="1"/>
      <c r="VJO3661" s="1"/>
      <c r="VJP3661" s="1"/>
      <c r="VJQ3661" s="1"/>
      <c r="VJR3661" s="1"/>
      <c r="VJS3661" s="1"/>
      <c r="VJT3661" s="1"/>
      <c r="VJU3661" s="1"/>
      <c r="VJV3661" s="1"/>
      <c r="VJW3661" s="1"/>
      <c r="VJX3661" s="1"/>
      <c r="VJY3661" s="1"/>
      <c r="VJZ3661" s="1"/>
      <c r="VKA3661" s="1"/>
      <c r="VKB3661" s="1"/>
      <c r="VKC3661" s="1"/>
      <c r="VKD3661" s="1"/>
      <c r="VKE3661" s="1"/>
      <c r="VKF3661" s="1"/>
      <c r="VKG3661" s="1"/>
      <c r="VKH3661" s="1"/>
      <c r="VKI3661" s="1"/>
      <c r="VKJ3661" s="1"/>
      <c r="VKK3661" s="1"/>
      <c r="VKL3661" s="1"/>
      <c r="VKM3661" s="1"/>
      <c r="VKN3661" s="1"/>
      <c r="VKO3661" s="1"/>
      <c r="VKP3661" s="1"/>
      <c r="VKQ3661" s="1"/>
      <c r="VKR3661" s="1"/>
      <c r="VKS3661" s="1"/>
      <c r="VKT3661" s="1"/>
      <c r="VKU3661" s="1"/>
      <c r="VKV3661" s="1"/>
      <c r="VKW3661" s="1"/>
      <c r="VKX3661" s="1"/>
      <c r="VKY3661" s="1"/>
      <c r="VKZ3661" s="1"/>
      <c r="VLA3661" s="1"/>
      <c r="VLB3661" s="1"/>
      <c r="VLC3661" s="1"/>
      <c r="VLD3661" s="1"/>
      <c r="VLE3661" s="1"/>
      <c r="VLF3661" s="1"/>
      <c r="VLG3661" s="1"/>
      <c r="VLH3661" s="1"/>
      <c r="VLI3661" s="1"/>
      <c r="VLJ3661" s="1"/>
      <c r="VLK3661" s="1"/>
      <c r="VLL3661" s="1"/>
      <c r="VLM3661" s="1"/>
      <c r="VLN3661" s="1"/>
      <c r="VLO3661" s="1"/>
      <c r="VLP3661" s="1"/>
      <c r="VLQ3661" s="1"/>
      <c r="VLR3661" s="1"/>
      <c r="VLS3661" s="1"/>
      <c r="VLT3661" s="1"/>
      <c r="VLU3661" s="1"/>
      <c r="VLV3661" s="1"/>
      <c r="VLW3661" s="1"/>
      <c r="VLX3661" s="1"/>
      <c r="VLY3661" s="1"/>
      <c r="VLZ3661" s="1"/>
      <c r="VMA3661" s="1"/>
      <c r="VMB3661" s="1"/>
      <c r="VMC3661" s="1"/>
      <c r="VMD3661" s="1"/>
      <c r="VME3661" s="1"/>
      <c r="VMF3661" s="1"/>
      <c r="VMG3661" s="1"/>
      <c r="VMH3661" s="1"/>
      <c r="VMI3661" s="1"/>
      <c r="VMJ3661" s="1"/>
      <c r="VMK3661" s="1"/>
      <c r="VML3661" s="1"/>
      <c r="VMM3661" s="1"/>
      <c r="VMN3661" s="1"/>
      <c r="VMO3661" s="1"/>
      <c r="VMP3661" s="1"/>
      <c r="VMQ3661" s="1"/>
      <c r="VMR3661" s="1"/>
      <c r="VMS3661" s="1"/>
      <c r="VMT3661" s="1"/>
      <c r="VMU3661" s="1"/>
      <c r="VMV3661" s="1"/>
      <c r="VMW3661" s="1"/>
      <c r="VMX3661" s="1"/>
      <c r="VMY3661" s="1"/>
      <c r="VMZ3661" s="1"/>
      <c r="VNA3661" s="1"/>
      <c r="VNB3661" s="1"/>
      <c r="VNC3661" s="1"/>
      <c r="VND3661" s="1"/>
      <c r="VNE3661" s="1"/>
      <c r="VNF3661" s="1"/>
      <c r="VNG3661" s="1"/>
      <c r="VNH3661" s="1"/>
      <c r="VNI3661" s="1"/>
      <c r="VNJ3661" s="1"/>
      <c r="VNK3661" s="1"/>
      <c r="VNL3661" s="1"/>
      <c r="VNM3661" s="1"/>
      <c r="VNN3661" s="1"/>
      <c r="VNO3661" s="1"/>
      <c r="VNP3661" s="1"/>
      <c r="VNQ3661" s="1"/>
      <c r="VNR3661" s="1"/>
      <c r="VNS3661" s="1"/>
      <c r="VNT3661" s="1"/>
      <c r="VNU3661" s="1"/>
      <c r="VNV3661" s="1"/>
      <c r="VNW3661" s="1"/>
      <c r="VNX3661" s="1"/>
      <c r="VNY3661" s="1"/>
      <c r="VNZ3661" s="1"/>
      <c r="VOA3661" s="1"/>
      <c r="VOB3661" s="1"/>
      <c r="VOC3661" s="1"/>
      <c r="VOD3661" s="1"/>
      <c r="VOE3661" s="1"/>
      <c r="VOF3661" s="1"/>
      <c r="VOG3661" s="1"/>
      <c r="VOH3661" s="1"/>
      <c r="VOI3661" s="1"/>
      <c r="VOJ3661" s="1"/>
      <c r="VOK3661" s="1"/>
      <c r="VOL3661" s="1"/>
      <c r="VOM3661" s="1"/>
      <c r="VON3661" s="1"/>
      <c r="VOO3661" s="1"/>
      <c r="VOP3661" s="1"/>
      <c r="VOQ3661" s="1"/>
      <c r="VOR3661" s="1"/>
      <c r="VOS3661" s="1"/>
      <c r="VOT3661" s="1"/>
      <c r="VOU3661" s="1"/>
      <c r="VOV3661" s="1"/>
      <c r="VOW3661" s="1"/>
      <c r="VOX3661" s="1"/>
      <c r="VOY3661" s="1"/>
      <c r="VOZ3661" s="1"/>
      <c r="VPA3661" s="1"/>
      <c r="VPB3661" s="1"/>
      <c r="VPC3661" s="1"/>
      <c r="VPD3661" s="1"/>
      <c r="VPE3661" s="1"/>
      <c r="VPF3661" s="1"/>
      <c r="VPG3661" s="1"/>
      <c r="VPH3661" s="1"/>
      <c r="VPI3661" s="1"/>
      <c r="VPJ3661" s="1"/>
      <c r="VPK3661" s="1"/>
      <c r="VPL3661" s="1"/>
      <c r="VPM3661" s="1"/>
      <c r="VPN3661" s="1"/>
      <c r="VPO3661" s="1"/>
      <c r="VPP3661" s="1"/>
      <c r="VPQ3661" s="1"/>
      <c r="VPR3661" s="1"/>
      <c r="VPS3661" s="1"/>
      <c r="VPT3661" s="1"/>
      <c r="VPU3661" s="1"/>
      <c r="VPV3661" s="1"/>
      <c r="VPW3661" s="1"/>
      <c r="VPX3661" s="1"/>
      <c r="VPY3661" s="1"/>
      <c r="VPZ3661" s="1"/>
      <c r="VQA3661" s="1"/>
      <c r="VQB3661" s="1"/>
      <c r="VQC3661" s="1"/>
      <c r="VQD3661" s="1"/>
      <c r="VQE3661" s="1"/>
      <c r="VQF3661" s="1"/>
      <c r="VQG3661" s="1"/>
      <c r="VQH3661" s="1"/>
      <c r="VQI3661" s="1"/>
      <c r="VQJ3661" s="1"/>
      <c r="VQK3661" s="1"/>
      <c r="VQL3661" s="1"/>
      <c r="VQM3661" s="1"/>
      <c r="VQN3661" s="1"/>
      <c r="VQO3661" s="1"/>
      <c r="VQP3661" s="1"/>
      <c r="VQQ3661" s="1"/>
      <c r="VQR3661" s="1"/>
      <c r="VQS3661" s="1"/>
      <c r="VQT3661" s="1"/>
      <c r="VQU3661" s="1"/>
      <c r="VQV3661" s="1"/>
      <c r="VQW3661" s="1"/>
      <c r="VQX3661" s="1"/>
      <c r="VQY3661" s="1"/>
      <c r="VQZ3661" s="1"/>
      <c r="VRA3661" s="1"/>
      <c r="VRB3661" s="1"/>
      <c r="VRC3661" s="1"/>
      <c r="VRD3661" s="1"/>
      <c r="VRE3661" s="1"/>
      <c r="VRF3661" s="1"/>
      <c r="VRG3661" s="1"/>
      <c r="VRH3661" s="1"/>
      <c r="VRI3661" s="1"/>
      <c r="VRJ3661" s="1"/>
      <c r="VRK3661" s="1"/>
      <c r="VRL3661" s="1"/>
      <c r="VRM3661" s="1"/>
      <c r="VRN3661" s="1"/>
      <c r="VRO3661" s="1"/>
      <c r="VRP3661" s="1"/>
      <c r="VRQ3661" s="1"/>
      <c r="VRR3661" s="1"/>
      <c r="VRS3661" s="1"/>
      <c r="VRT3661" s="1"/>
      <c r="VRU3661" s="1"/>
      <c r="VRV3661" s="1"/>
      <c r="VRW3661" s="1"/>
      <c r="VRX3661" s="1"/>
      <c r="VRY3661" s="1"/>
      <c r="VRZ3661" s="1"/>
      <c r="VSA3661" s="1"/>
      <c r="VSB3661" s="1"/>
      <c r="VSC3661" s="1"/>
      <c r="VSD3661" s="1"/>
      <c r="VSE3661" s="1"/>
      <c r="VSF3661" s="1"/>
      <c r="VSG3661" s="1"/>
      <c r="VSH3661" s="1"/>
      <c r="VSI3661" s="1"/>
      <c r="VSJ3661" s="1"/>
      <c r="VSK3661" s="1"/>
      <c r="VSL3661" s="1"/>
      <c r="VSM3661" s="1"/>
      <c r="VSN3661" s="1"/>
      <c r="VSO3661" s="1"/>
      <c r="VSP3661" s="1"/>
      <c r="VSQ3661" s="1"/>
      <c r="VSR3661" s="1"/>
      <c r="VSS3661" s="1"/>
      <c r="VST3661" s="1"/>
      <c r="VSU3661" s="1"/>
      <c r="VSV3661" s="1"/>
      <c r="VSW3661" s="1"/>
      <c r="VSX3661" s="1"/>
      <c r="VSY3661" s="1"/>
      <c r="VSZ3661" s="1"/>
      <c r="VTA3661" s="1"/>
      <c r="VTB3661" s="1"/>
      <c r="VTC3661" s="1"/>
      <c r="VTD3661" s="1"/>
      <c r="VTE3661" s="1"/>
      <c r="VTF3661" s="1"/>
      <c r="VTG3661" s="1"/>
      <c r="VTH3661" s="1"/>
      <c r="VTI3661" s="1"/>
      <c r="VTJ3661" s="1"/>
      <c r="VTK3661" s="1"/>
      <c r="VTL3661" s="1"/>
      <c r="VTM3661" s="1"/>
      <c r="VTN3661" s="1"/>
      <c r="VTO3661" s="1"/>
      <c r="VTP3661" s="1"/>
      <c r="VTQ3661" s="1"/>
      <c r="VTR3661" s="1"/>
      <c r="VTS3661" s="1"/>
      <c r="VTT3661" s="1"/>
      <c r="VTU3661" s="1"/>
      <c r="VTV3661" s="1"/>
      <c r="VTW3661" s="1"/>
      <c r="VTX3661" s="1"/>
      <c r="VTY3661" s="1"/>
      <c r="VTZ3661" s="1"/>
      <c r="VUA3661" s="1"/>
      <c r="VUB3661" s="1"/>
      <c r="VUC3661" s="1"/>
      <c r="VUD3661" s="1"/>
      <c r="VUE3661" s="1"/>
      <c r="VUF3661" s="1"/>
      <c r="VUG3661" s="1"/>
      <c r="VUH3661" s="1"/>
      <c r="VUI3661" s="1"/>
      <c r="VUJ3661" s="1"/>
      <c r="VUK3661" s="1"/>
      <c r="VUL3661" s="1"/>
      <c r="VUM3661" s="1"/>
      <c r="VUN3661" s="1"/>
      <c r="VUO3661" s="1"/>
      <c r="VUP3661" s="1"/>
      <c r="VUQ3661" s="1"/>
      <c r="VUR3661" s="1"/>
      <c r="VUS3661" s="1"/>
      <c r="VUT3661" s="1"/>
      <c r="VUU3661" s="1"/>
      <c r="VUV3661" s="1"/>
      <c r="VUW3661" s="1"/>
      <c r="VUX3661" s="1"/>
      <c r="VUY3661" s="1"/>
      <c r="VUZ3661" s="1"/>
      <c r="VVA3661" s="1"/>
      <c r="VVB3661" s="1"/>
      <c r="VVC3661" s="1"/>
      <c r="VVD3661" s="1"/>
      <c r="VVE3661" s="1"/>
      <c r="VVF3661" s="1"/>
      <c r="VVG3661" s="1"/>
      <c r="VVH3661" s="1"/>
      <c r="VVI3661" s="1"/>
      <c r="VVJ3661" s="1"/>
      <c r="VVK3661" s="1"/>
      <c r="VVL3661" s="1"/>
      <c r="VVM3661" s="1"/>
      <c r="VVN3661" s="1"/>
      <c r="VVO3661" s="1"/>
      <c r="VVP3661" s="1"/>
      <c r="VVQ3661" s="1"/>
      <c r="VVR3661" s="1"/>
      <c r="VVS3661" s="1"/>
      <c r="VVT3661" s="1"/>
      <c r="VVU3661" s="1"/>
      <c r="VVV3661" s="1"/>
      <c r="VVW3661" s="1"/>
      <c r="VVX3661" s="1"/>
      <c r="VVY3661" s="1"/>
      <c r="VVZ3661" s="1"/>
      <c r="VWA3661" s="1"/>
      <c r="VWB3661" s="1"/>
      <c r="VWC3661" s="1"/>
      <c r="VWD3661" s="1"/>
      <c r="VWE3661" s="1"/>
      <c r="VWF3661" s="1"/>
      <c r="VWG3661" s="1"/>
      <c r="VWH3661" s="1"/>
      <c r="VWI3661" s="1"/>
      <c r="VWJ3661" s="1"/>
      <c r="VWK3661" s="1"/>
      <c r="VWL3661" s="1"/>
      <c r="VWM3661" s="1"/>
      <c r="VWN3661" s="1"/>
      <c r="VWO3661" s="1"/>
      <c r="VWP3661" s="1"/>
      <c r="VWQ3661" s="1"/>
      <c r="VWR3661" s="1"/>
      <c r="VWS3661" s="1"/>
      <c r="VWT3661" s="1"/>
      <c r="VWU3661" s="1"/>
      <c r="VWV3661" s="1"/>
      <c r="VWW3661" s="1"/>
      <c r="VWX3661" s="1"/>
      <c r="VWY3661" s="1"/>
      <c r="VWZ3661" s="1"/>
      <c r="VXA3661" s="1"/>
      <c r="VXB3661" s="1"/>
      <c r="VXC3661" s="1"/>
      <c r="VXD3661" s="1"/>
      <c r="VXE3661" s="1"/>
      <c r="VXF3661" s="1"/>
      <c r="VXG3661" s="1"/>
      <c r="VXH3661" s="1"/>
      <c r="VXI3661" s="1"/>
      <c r="VXJ3661" s="1"/>
      <c r="VXK3661" s="1"/>
      <c r="VXL3661" s="1"/>
      <c r="VXM3661" s="1"/>
      <c r="VXN3661" s="1"/>
      <c r="VXO3661" s="1"/>
      <c r="VXP3661" s="1"/>
      <c r="VXQ3661" s="1"/>
      <c r="VXR3661" s="1"/>
      <c r="VXS3661" s="1"/>
      <c r="VXT3661" s="1"/>
      <c r="VXU3661" s="1"/>
      <c r="VXV3661" s="1"/>
      <c r="VXW3661" s="1"/>
      <c r="VXX3661" s="1"/>
      <c r="VXY3661" s="1"/>
      <c r="VXZ3661" s="1"/>
      <c r="VYA3661" s="1"/>
      <c r="VYB3661" s="1"/>
      <c r="VYC3661" s="1"/>
      <c r="VYD3661" s="1"/>
      <c r="VYE3661" s="1"/>
      <c r="VYF3661" s="1"/>
      <c r="VYG3661" s="1"/>
      <c r="VYH3661" s="1"/>
      <c r="VYI3661" s="1"/>
      <c r="VYJ3661" s="1"/>
      <c r="VYK3661" s="1"/>
      <c r="VYL3661" s="1"/>
      <c r="VYM3661" s="1"/>
      <c r="VYN3661" s="1"/>
      <c r="VYO3661" s="1"/>
      <c r="VYP3661" s="1"/>
      <c r="VYQ3661" s="1"/>
      <c r="VYR3661" s="1"/>
      <c r="VYS3661" s="1"/>
      <c r="VYT3661" s="1"/>
      <c r="VYU3661" s="1"/>
      <c r="VYV3661" s="1"/>
      <c r="VYW3661" s="1"/>
      <c r="VYX3661" s="1"/>
      <c r="VYY3661" s="1"/>
      <c r="VYZ3661" s="1"/>
      <c r="VZA3661" s="1"/>
      <c r="VZB3661" s="1"/>
      <c r="VZC3661" s="1"/>
      <c r="VZD3661" s="1"/>
      <c r="VZE3661" s="1"/>
      <c r="VZF3661" s="1"/>
      <c r="VZG3661" s="1"/>
      <c r="VZH3661" s="1"/>
      <c r="VZI3661" s="1"/>
      <c r="VZJ3661" s="1"/>
      <c r="VZK3661" s="1"/>
      <c r="VZL3661" s="1"/>
      <c r="VZM3661" s="1"/>
      <c r="VZN3661" s="1"/>
      <c r="VZO3661" s="1"/>
      <c r="VZP3661" s="1"/>
      <c r="VZQ3661" s="1"/>
      <c r="VZR3661" s="1"/>
      <c r="VZS3661" s="1"/>
      <c r="VZT3661" s="1"/>
      <c r="VZU3661" s="1"/>
      <c r="VZV3661" s="1"/>
      <c r="VZW3661" s="1"/>
      <c r="VZX3661" s="1"/>
      <c r="VZY3661" s="1"/>
      <c r="VZZ3661" s="1"/>
      <c r="WAA3661" s="1"/>
      <c r="WAB3661" s="1"/>
      <c r="WAC3661" s="1"/>
      <c r="WAD3661" s="1"/>
      <c r="WAE3661" s="1"/>
      <c r="WAF3661" s="1"/>
      <c r="WAG3661" s="1"/>
      <c r="WAH3661" s="1"/>
      <c r="WAI3661" s="1"/>
      <c r="WAJ3661" s="1"/>
      <c r="WAK3661" s="1"/>
      <c r="WAL3661" s="1"/>
      <c r="WAM3661" s="1"/>
      <c r="WAN3661" s="1"/>
      <c r="WAO3661" s="1"/>
      <c r="WAP3661" s="1"/>
      <c r="WAQ3661" s="1"/>
      <c r="WAR3661" s="1"/>
      <c r="WAS3661" s="1"/>
      <c r="WAT3661" s="1"/>
      <c r="WAU3661" s="1"/>
      <c r="WAV3661" s="1"/>
      <c r="WAW3661" s="1"/>
      <c r="WAX3661" s="1"/>
      <c r="WAY3661" s="1"/>
      <c r="WAZ3661" s="1"/>
      <c r="WBA3661" s="1"/>
      <c r="WBB3661" s="1"/>
      <c r="WBC3661" s="1"/>
      <c r="WBD3661" s="1"/>
      <c r="WBE3661" s="1"/>
      <c r="WBF3661" s="1"/>
      <c r="WBG3661" s="1"/>
      <c r="WBH3661" s="1"/>
      <c r="WBI3661" s="1"/>
      <c r="WBJ3661" s="1"/>
      <c r="WBK3661" s="1"/>
      <c r="WBL3661" s="1"/>
      <c r="WBM3661" s="1"/>
      <c r="WBN3661" s="1"/>
      <c r="WBO3661" s="1"/>
      <c r="WBP3661" s="1"/>
      <c r="WBQ3661" s="1"/>
      <c r="WBR3661" s="1"/>
      <c r="WBS3661" s="1"/>
      <c r="WBT3661" s="1"/>
      <c r="WBU3661" s="1"/>
      <c r="WBV3661" s="1"/>
      <c r="WBW3661" s="1"/>
      <c r="WBX3661" s="1"/>
      <c r="WBY3661" s="1"/>
      <c r="WBZ3661" s="1"/>
      <c r="WCA3661" s="1"/>
      <c r="WCB3661" s="1"/>
      <c r="WCC3661" s="1"/>
      <c r="WCD3661" s="1"/>
      <c r="WCE3661" s="1"/>
      <c r="WCF3661" s="1"/>
      <c r="WCG3661" s="1"/>
      <c r="WCH3661" s="1"/>
      <c r="WCI3661" s="1"/>
      <c r="WCJ3661" s="1"/>
      <c r="WCK3661" s="1"/>
      <c r="WCL3661" s="1"/>
      <c r="WCM3661" s="1"/>
      <c r="WCN3661" s="1"/>
      <c r="WCO3661" s="1"/>
      <c r="WCP3661" s="1"/>
      <c r="WCQ3661" s="1"/>
      <c r="WCR3661" s="1"/>
      <c r="WCS3661" s="1"/>
      <c r="WCT3661" s="1"/>
      <c r="WCU3661" s="1"/>
      <c r="WCV3661" s="1"/>
      <c r="WCW3661" s="1"/>
      <c r="WCX3661" s="1"/>
      <c r="WCY3661" s="1"/>
      <c r="WCZ3661" s="1"/>
      <c r="WDA3661" s="1"/>
      <c r="WDB3661" s="1"/>
      <c r="WDC3661" s="1"/>
      <c r="WDD3661" s="1"/>
      <c r="WDE3661" s="1"/>
      <c r="WDF3661" s="1"/>
      <c r="WDG3661" s="1"/>
      <c r="WDH3661" s="1"/>
      <c r="WDI3661" s="1"/>
      <c r="WDJ3661" s="1"/>
      <c r="WDK3661" s="1"/>
      <c r="WDL3661" s="1"/>
      <c r="WDM3661" s="1"/>
      <c r="WDN3661" s="1"/>
      <c r="WDO3661" s="1"/>
      <c r="WDP3661" s="1"/>
      <c r="WDQ3661" s="1"/>
      <c r="WDR3661" s="1"/>
      <c r="WDS3661" s="1"/>
      <c r="WDT3661" s="1"/>
      <c r="WDU3661" s="1"/>
      <c r="WDV3661" s="1"/>
      <c r="WDW3661" s="1"/>
      <c r="WDX3661" s="1"/>
      <c r="WDY3661" s="1"/>
      <c r="WDZ3661" s="1"/>
      <c r="WEA3661" s="1"/>
      <c r="WEB3661" s="1"/>
      <c r="WEC3661" s="1"/>
      <c r="WED3661" s="1"/>
      <c r="WEE3661" s="1"/>
      <c r="WEF3661" s="1"/>
      <c r="WEG3661" s="1"/>
      <c r="WEH3661" s="1"/>
      <c r="WEI3661" s="1"/>
      <c r="WEJ3661" s="1"/>
      <c r="WEK3661" s="1"/>
      <c r="WEL3661" s="1"/>
      <c r="WEM3661" s="1"/>
      <c r="WEN3661" s="1"/>
      <c r="WEO3661" s="1"/>
      <c r="WEP3661" s="1"/>
      <c r="WEQ3661" s="1"/>
      <c r="WER3661" s="1"/>
      <c r="WES3661" s="1"/>
      <c r="WET3661" s="1"/>
      <c r="WEU3661" s="1"/>
      <c r="WEV3661" s="1"/>
      <c r="WEW3661" s="1"/>
      <c r="WEX3661" s="1"/>
      <c r="WEY3661" s="1"/>
      <c r="WEZ3661" s="1"/>
      <c r="WFA3661" s="1"/>
      <c r="WFB3661" s="1"/>
      <c r="WFC3661" s="1"/>
      <c r="WFD3661" s="1"/>
      <c r="WFE3661" s="1"/>
      <c r="WFF3661" s="1"/>
      <c r="WFG3661" s="1"/>
      <c r="WFH3661" s="1"/>
      <c r="WFI3661" s="1"/>
      <c r="WFJ3661" s="1"/>
      <c r="WFK3661" s="1"/>
      <c r="WFL3661" s="1"/>
      <c r="WFM3661" s="1"/>
      <c r="WFN3661" s="1"/>
      <c r="WFO3661" s="1"/>
      <c r="WFP3661" s="1"/>
      <c r="WFQ3661" s="1"/>
      <c r="WFR3661" s="1"/>
      <c r="WFS3661" s="1"/>
      <c r="WFT3661" s="1"/>
      <c r="WFU3661" s="1"/>
      <c r="WFV3661" s="1"/>
      <c r="WFW3661" s="1"/>
      <c r="WFX3661" s="1"/>
      <c r="WFY3661" s="1"/>
      <c r="WFZ3661" s="1"/>
      <c r="WGA3661" s="1"/>
      <c r="WGB3661" s="1"/>
      <c r="WGC3661" s="1"/>
      <c r="WGD3661" s="1"/>
      <c r="WGE3661" s="1"/>
      <c r="WGF3661" s="1"/>
      <c r="WGG3661" s="1"/>
      <c r="WGH3661" s="1"/>
      <c r="WGI3661" s="1"/>
      <c r="WGJ3661" s="1"/>
      <c r="WGK3661" s="1"/>
      <c r="WGL3661" s="1"/>
      <c r="WGM3661" s="1"/>
      <c r="WGN3661" s="1"/>
      <c r="WGO3661" s="1"/>
      <c r="WGP3661" s="1"/>
      <c r="WGQ3661" s="1"/>
      <c r="WGR3661" s="1"/>
      <c r="WGS3661" s="1"/>
      <c r="WGT3661" s="1"/>
      <c r="WGU3661" s="1"/>
      <c r="WGV3661" s="1"/>
      <c r="WGW3661" s="1"/>
      <c r="WGX3661" s="1"/>
      <c r="WGY3661" s="1"/>
      <c r="WGZ3661" s="1"/>
      <c r="WHA3661" s="1"/>
      <c r="WHB3661" s="1"/>
      <c r="WHC3661" s="1"/>
      <c r="WHD3661" s="1"/>
      <c r="WHE3661" s="1"/>
      <c r="WHF3661" s="1"/>
      <c r="WHG3661" s="1"/>
      <c r="WHH3661" s="1"/>
      <c r="WHI3661" s="1"/>
      <c r="WHJ3661" s="1"/>
      <c r="WHK3661" s="1"/>
      <c r="WHL3661" s="1"/>
      <c r="WHM3661" s="1"/>
      <c r="WHN3661" s="1"/>
      <c r="WHO3661" s="1"/>
      <c r="WHP3661" s="1"/>
      <c r="WHQ3661" s="1"/>
      <c r="WHR3661" s="1"/>
      <c r="WHS3661" s="1"/>
      <c r="WHT3661" s="1"/>
      <c r="WHU3661" s="1"/>
      <c r="WHV3661" s="1"/>
      <c r="WHW3661" s="1"/>
      <c r="WHX3661" s="1"/>
      <c r="WHY3661" s="1"/>
      <c r="WHZ3661" s="1"/>
      <c r="WIA3661" s="1"/>
      <c r="WIB3661" s="1"/>
      <c r="WIC3661" s="1"/>
      <c r="WID3661" s="1"/>
      <c r="WIE3661" s="1"/>
      <c r="WIF3661" s="1"/>
      <c r="WIG3661" s="1"/>
      <c r="WIH3661" s="1"/>
      <c r="WII3661" s="1"/>
      <c r="WIJ3661" s="1"/>
      <c r="WIK3661" s="1"/>
      <c r="WIL3661" s="1"/>
      <c r="WIM3661" s="1"/>
      <c r="WIN3661" s="1"/>
      <c r="WIO3661" s="1"/>
      <c r="WIP3661" s="1"/>
      <c r="WIQ3661" s="1"/>
      <c r="WIR3661" s="1"/>
      <c r="WIS3661" s="1"/>
      <c r="WIT3661" s="1"/>
      <c r="WIU3661" s="1"/>
      <c r="WIV3661" s="1"/>
      <c r="WIW3661" s="1"/>
      <c r="WIX3661" s="1"/>
      <c r="WIY3661" s="1"/>
      <c r="WIZ3661" s="1"/>
      <c r="WJA3661" s="1"/>
      <c r="WJB3661" s="1"/>
      <c r="WJC3661" s="1"/>
      <c r="WJD3661" s="1"/>
      <c r="WJE3661" s="1"/>
      <c r="WJF3661" s="1"/>
      <c r="WJG3661" s="1"/>
      <c r="WJH3661" s="1"/>
      <c r="WJI3661" s="1"/>
      <c r="WJJ3661" s="1"/>
      <c r="WJK3661" s="1"/>
      <c r="WJL3661" s="1"/>
      <c r="WJM3661" s="1"/>
      <c r="WJN3661" s="1"/>
      <c r="WJO3661" s="1"/>
      <c r="WJP3661" s="1"/>
      <c r="WJQ3661" s="1"/>
      <c r="WJR3661" s="1"/>
      <c r="WJS3661" s="1"/>
      <c r="WJT3661" s="1"/>
      <c r="WJU3661" s="1"/>
      <c r="WJV3661" s="1"/>
      <c r="WJW3661" s="1"/>
      <c r="WJX3661" s="1"/>
      <c r="WJY3661" s="1"/>
      <c r="WJZ3661" s="1"/>
      <c r="WKA3661" s="1"/>
      <c r="WKB3661" s="1"/>
      <c r="WKC3661" s="1"/>
      <c r="WKD3661" s="1"/>
      <c r="WKE3661" s="1"/>
      <c r="WKF3661" s="1"/>
      <c r="WKG3661" s="1"/>
      <c r="WKH3661" s="1"/>
      <c r="WKI3661" s="1"/>
      <c r="WKJ3661" s="1"/>
      <c r="WKK3661" s="1"/>
      <c r="WKL3661" s="1"/>
      <c r="WKM3661" s="1"/>
      <c r="WKN3661" s="1"/>
      <c r="WKO3661" s="1"/>
      <c r="WKP3661" s="1"/>
      <c r="WKQ3661" s="1"/>
      <c r="WKR3661" s="1"/>
      <c r="WKS3661" s="1"/>
      <c r="WKT3661" s="1"/>
      <c r="WKU3661" s="1"/>
      <c r="WKV3661" s="1"/>
      <c r="WKW3661" s="1"/>
      <c r="WKX3661" s="1"/>
      <c r="WKY3661" s="1"/>
      <c r="WKZ3661" s="1"/>
      <c r="WLA3661" s="1"/>
      <c r="WLB3661" s="1"/>
      <c r="WLC3661" s="1"/>
      <c r="WLD3661" s="1"/>
      <c r="WLE3661" s="1"/>
      <c r="WLF3661" s="1"/>
      <c r="WLG3661" s="1"/>
      <c r="WLH3661" s="1"/>
      <c r="WLI3661" s="1"/>
      <c r="WLJ3661" s="1"/>
      <c r="WLK3661" s="1"/>
      <c r="WLL3661" s="1"/>
      <c r="WLM3661" s="1"/>
      <c r="WLN3661" s="1"/>
      <c r="WLO3661" s="1"/>
      <c r="WLP3661" s="1"/>
      <c r="WLQ3661" s="1"/>
      <c r="WLR3661" s="1"/>
      <c r="WLS3661" s="1"/>
      <c r="WLT3661" s="1"/>
      <c r="WLU3661" s="1"/>
      <c r="WLV3661" s="1"/>
      <c r="WLW3661" s="1"/>
      <c r="WLX3661" s="1"/>
      <c r="WLY3661" s="1"/>
      <c r="WLZ3661" s="1"/>
      <c r="WMA3661" s="1"/>
      <c r="WMB3661" s="1"/>
      <c r="WMC3661" s="1"/>
      <c r="WMD3661" s="1"/>
      <c r="WME3661" s="1"/>
      <c r="WMF3661" s="1"/>
      <c r="WMG3661" s="1"/>
      <c r="WMH3661" s="1"/>
      <c r="WMI3661" s="1"/>
      <c r="WMJ3661" s="1"/>
      <c r="WMK3661" s="1"/>
      <c r="WML3661" s="1"/>
      <c r="WMM3661" s="1"/>
      <c r="WMN3661" s="1"/>
      <c r="WMO3661" s="1"/>
      <c r="WMP3661" s="1"/>
      <c r="WMQ3661" s="1"/>
      <c r="WMR3661" s="1"/>
      <c r="WMS3661" s="1"/>
      <c r="WMT3661" s="1"/>
      <c r="WMU3661" s="1"/>
      <c r="WMV3661" s="1"/>
      <c r="WMW3661" s="1"/>
      <c r="WMX3661" s="1"/>
      <c r="WMY3661" s="1"/>
      <c r="WMZ3661" s="1"/>
      <c r="WNA3661" s="1"/>
      <c r="WNB3661" s="1"/>
      <c r="WNC3661" s="1"/>
      <c r="WND3661" s="1"/>
      <c r="WNE3661" s="1"/>
      <c r="WNF3661" s="1"/>
      <c r="WNG3661" s="1"/>
      <c r="WNH3661" s="1"/>
      <c r="WNI3661" s="1"/>
      <c r="WNJ3661" s="1"/>
      <c r="WNK3661" s="1"/>
      <c r="WNL3661" s="1"/>
      <c r="WNM3661" s="1"/>
      <c r="WNN3661" s="1"/>
      <c r="WNO3661" s="1"/>
      <c r="WNP3661" s="1"/>
      <c r="WNQ3661" s="1"/>
      <c r="WNR3661" s="1"/>
      <c r="WNS3661" s="1"/>
      <c r="WNT3661" s="1"/>
      <c r="WNU3661" s="1"/>
      <c r="WNV3661" s="1"/>
      <c r="WNW3661" s="1"/>
      <c r="WNX3661" s="1"/>
      <c r="WNY3661" s="1"/>
      <c r="WNZ3661" s="1"/>
      <c r="WOA3661" s="1"/>
      <c r="WOB3661" s="1"/>
      <c r="WOC3661" s="1"/>
      <c r="WOD3661" s="1"/>
      <c r="WOE3661" s="1"/>
      <c r="WOF3661" s="1"/>
      <c r="WOG3661" s="1"/>
      <c r="WOH3661" s="1"/>
      <c r="WOI3661" s="1"/>
      <c r="WOJ3661" s="1"/>
      <c r="WOK3661" s="1"/>
      <c r="WOL3661" s="1"/>
      <c r="WOM3661" s="1"/>
      <c r="WON3661" s="1"/>
      <c r="WOO3661" s="1"/>
      <c r="WOP3661" s="1"/>
      <c r="WOQ3661" s="1"/>
      <c r="WOR3661" s="1"/>
      <c r="WOS3661" s="1"/>
      <c r="WOT3661" s="1"/>
      <c r="WOU3661" s="1"/>
      <c r="WOV3661" s="1"/>
      <c r="WOW3661" s="1"/>
      <c r="WOX3661" s="1"/>
      <c r="WOY3661" s="1"/>
      <c r="WOZ3661" s="1"/>
      <c r="WPA3661" s="1"/>
      <c r="WPB3661" s="1"/>
      <c r="WPC3661" s="1"/>
      <c r="WPD3661" s="1"/>
      <c r="WPE3661" s="1"/>
      <c r="WPF3661" s="1"/>
      <c r="WPG3661" s="1"/>
      <c r="WPH3661" s="1"/>
      <c r="WPI3661" s="1"/>
      <c r="WPJ3661" s="1"/>
      <c r="WPK3661" s="1"/>
      <c r="WPL3661" s="1"/>
      <c r="WPM3661" s="1"/>
      <c r="WPN3661" s="1"/>
      <c r="WPO3661" s="1"/>
      <c r="WPP3661" s="1"/>
      <c r="WPQ3661" s="1"/>
      <c r="WPR3661" s="1"/>
      <c r="WPS3661" s="1"/>
      <c r="WPT3661" s="1"/>
      <c r="WPU3661" s="1"/>
      <c r="WPV3661" s="1"/>
      <c r="WPW3661" s="1"/>
      <c r="WPX3661" s="1"/>
      <c r="WPY3661" s="1"/>
      <c r="WPZ3661" s="1"/>
      <c r="WQA3661" s="1"/>
      <c r="WQB3661" s="1"/>
      <c r="WQC3661" s="1"/>
      <c r="WQD3661" s="1"/>
      <c r="WQE3661" s="1"/>
      <c r="WQF3661" s="1"/>
      <c r="WQG3661" s="1"/>
      <c r="WQH3661" s="1"/>
      <c r="WQI3661" s="1"/>
      <c r="WQJ3661" s="1"/>
      <c r="WQK3661" s="1"/>
      <c r="WQL3661" s="1"/>
      <c r="WQM3661" s="1"/>
      <c r="WQN3661" s="1"/>
      <c r="WQO3661" s="1"/>
      <c r="WQP3661" s="1"/>
      <c r="WQQ3661" s="1"/>
      <c r="WQR3661" s="1"/>
      <c r="WQS3661" s="1"/>
      <c r="WQT3661" s="1"/>
      <c r="WQU3661" s="1"/>
      <c r="WQV3661" s="1"/>
      <c r="WQW3661" s="1"/>
      <c r="WQX3661" s="1"/>
      <c r="WQY3661" s="1"/>
      <c r="WQZ3661" s="1"/>
      <c r="WRA3661" s="1"/>
      <c r="WRB3661" s="1"/>
      <c r="WRC3661" s="1"/>
      <c r="WRD3661" s="1"/>
      <c r="WRE3661" s="1"/>
      <c r="WRF3661" s="1"/>
      <c r="WRG3661" s="1"/>
      <c r="WRH3661" s="1"/>
      <c r="WRI3661" s="1"/>
      <c r="WRJ3661" s="1"/>
      <c r="WRK3661" s="1"/>
      <c r="WRL3661" s="1"/>
      <c r="WRM3661" s="1"/>
      <c r="WRN3661" s="1"/>
      <c r="WRO3661" s="1"/>
      <c r="WRP3661" s="1"/>
      <c r="WRQ3661" s="1"/>
      <c r="WRR3661" s="1"/>
      <c r="WRS3661" s="1"/>
      <c r="WRT3661" s="1"/>
      <c r="WRU3661" s="1"/>
      <c r="WRV3661" s="1"/>
      <c r="WRW3661" s="1"/>
      <c r="WRX3661" s="1"/>
      <c r="WRY3661" s="1"/>
      <c r="WRZ3661" s="1"/>
      <c r="WSA3661" s="1"/>
      <c r="WSB3661" s="1"/>
      <c r="WSC3661" s="1"/>
      <c r="WSD3661" s="1"/>
      <c r="WSE3661" s="1"/>
      <c r="WSF3661" s="1"/>
      <c r="WSG3661" s="1"/>
      <c r="WSH3661" s="1"/>
      <c r="WSI3661" s="1"/>
      <c r="WSJ3661" s="1"/>
      <c r="WSK3661" s="1"/>
      <c r="WSL3661" s="1"/>
      <c r="WSM3661" s="1"/>
      <c r="WSN3661" s="1"/>
      <c r="WSO3661" s="1"/>
      <c r="WSP3661" s="1"/>
      <c r="WSQ3661" s="1"/>
      <c r="WSR3661" s="1"/>
      <c r="WSS3661" s="1"/>
      <c r="WST3661" s="1"/>
      <c r="WSU3661" s="1"/>
      <c r="WSV3661" s="1"/>
      <c r="WSW3661" s="1"/>
      <c r="WSX3661" s="1"/>
      <c r="WSY3661" s="1"/>
      <c r="WSZ3661" s="1"/>
      <c r="WTA3661" s="1"/>
      <c r="WTB3661" s="1"/>
      <c r="WTC3661" s="1"/>
      <c r="WTD3661" s="1"/>
      <c r="WTE3661" s="1"/>
      <c r="WTF3661" s="1"/>
      <c r="WTG3661" s="1"/>
      <c r="WTH3661" s="1"/>
      <c r="WTI3661" s="1"/>
      <c r="WTJ3661" s="1"/>
      <c r="WTK3661" s="1"/>
      <c r="WTL3661" s="1"/>
      <c r="WTM3661" s="1"/>
      <c r="WTN3661" s="1"/>
      <c r="WTO3661" s="1"/>
      <c r="WTP3661" s="1"/>
      <c r="WTQ3661" s="1"/>
      <c r="WTR3661" s="1"/>
      <c r="WTS3661" s="1"/>
      <c r="WTT3661" s="1"/>
      <c r="WTU3661" s="1"/>
      <c r="WTV3661" s="1"/>
      <c r="WTW3661" s="1"/>
      <c r="WTX3661" s="1"/>
      <c r="WTY3661" s="1"/>
      <c r="WTZ3661" s="1"/>
      <c r="WUA3661" s="1"/>
      <c r="WUB3661" s="1"/>
      <c r="WUC3661" s="1"/>
      <c r="WUD3661" s="1"/>
      <c r="WUE3661" s="1"/>
      <c r="WUF3661" s="1"/>
      <c r="WUG3661" s="1"/>
      <c r="WUH3661" s="1"/>
      <c r="WUI3661" s="1"/>
      <c r="WUJ3661" s="1"/>
      <c r="WUK3661" s="1"/>
      <c r="WUL3661" s="1"/>
      <c r="WUM3661" s="1"/>
      <c r="WUN3661" s="1"/>
      <c r="WUO3661" s="1"/>
      <c r="WUP3661" s="1"/>
      <c r="WUQ3661" s="1"/>
      <c r="WUR3661" s="1"/>
      <c r="WUS3661" s="1"/>
      <c r="WUT3661" s="1"/>
      <c r="WUU3661" s="1"/>
      <c r="WUV3661" s="1"/>
      <c r="WUW3661" s="1"/>
      <c r="WUX3661" s="1"/>
      <c r="WUY3661" s="1"/>
      <c r="WUZ3661" s="1"/>
      <c r="WVA3661" s="1"/>
      <c r="WVB3661" s="1"/>
      <c r="WVC3661" s="1"/>
      <c r="WVD3661" s="1"/>
      <c r="WVE3661" s="1"/>
      <c r="WVF3661" s="1"/>
      <c r="WVG3661" s="1"/>
      <c r="WVH3661" s="1"/>
      <c r="WVI3661" s="1"/>
      <c r="WVJ3661" s="1"/>
      <c r="WVK3661" s="1"/>
      <c r="WVL3661" s="1"/>
      <c r="WVM3661" s="1"/>
      <c r="WVN3661" s="1"/>
      <c r="WVO3661" s="1"/>
      <c r="WVP3661" s="1"/>
      <c r="WVQ3661" s="1"/>
      <c r="WVR3661" s="1"/>
      <c r="WVS3661" s="1"/>
      <c r="WVT3661" s="1"/>
      <c r="WVU3661" s="1"/>
      <c r="WVV3661" s="1"/>
      <c r="WVW3661" s="1"/>
      <c r="WVX3661" s="1"/>
      <c r="WVY3661" s="1"/>
      <c r="WVZ3661" s="1"/>
      <c r="WWA3661" s="1"/>
      <c r="WWB3661" s="1"/>
      <c r="WWC3661" s="1"/>
      <c r="WWD3661" s="1"/>
      <c r="WWE3661" s="1"/>
      <c r="WWF3661" s="1"/>
      <c r="WWG3661" s="1"/>
      <c r="WWH3661" s="1"/>
      <c r="WWI3661" s="1"/>
      <c r="WWJ3661" s="1"/>
      <c r="WWK3661" s="1"/>
      <c r="WWL3661" s="1"/>
      <c r="WWM3661" s="1"/>
      <c r="WWN3661" s="1"/>
      <c r="WWO3661" s="1"/>
      <c r="WWP3661" s="1"/>
      <c r="WWQ3661" s="1"/>
      <c r="WWR3661" s="1"/>
      <c r="WWS3661" s="1"/>
      <c r="WWT3661" s="1"/>
      <c r="WWU3661" s="1"/>
      <c r="WWV3661" s="1"/>
      <c r="WWW3661" s="1"/>
      <c r="WWX3661" s="1"/>
      <c r="WWY3661" s="1"/>
      <c r="WWZ3661" s="1"/>
      <c r="WXA3661" s="1"/>
      <c r="WXB3661" s="1"/>
      <c r="WXC3661" s="1"/>
      <c r="WXD3661" s="1"/>
      <c r="WXE3661" s="1"/>
      <c r="WXF3661" s="1"/>
      <c r="WXG3661" s="1"/>
      <c r="WXH3661" s="1"/>
      <c r="WXI3661" s="1"/>
      <c r="WXJ3661" s="1"/>
      <c r="WXK3661" s="1"/>
      <c r="WXL3661" s="1"/>
      <c r="WXM3661" s="1"/>
      <c r="WXN3661" s="1"/>
      <c r="WXO3661" s="1"/>
      <c r="WXP3661" s="1"/>
      <c r="WXQ3661" s="1"/>
      <c r="WXR3661" s="1"/>
      <c r="WXS3661" s="1"/>
      <c r="WXT3661" s="1"/>
      <c r="WXU3661" s="1"/>
      <c r="WXV3661" s="1"/>
      <c r="WXW3661" s="1"/>
      <c r="WXX3661" s="1"/>
      <c r="WXY3661" s="1"/>
      <c r="WXZ3661" s="1"/>
      <c r="WYA3661" s="1"/>
      <c r="WYB3661" s="1"/>
      <c r="WYC3661" s="1"/>
      <c r="WYD3661" s="1"/>
      <c r="WYE3661" s="1"/>
      <c r="WYF3661" s="1"/>
      <c r="WYG3661" s="1"/>
      <c r="WYH3661" s="1"/>
      <c r="WYI3661" s="1"/>
      <c r="WYJ3661" s="1"/>
      <c r="WYK3661" s="1"/>
      <c r="WYL3661" s="1"/>
      <c r="WYM3661" s="1"/>
      <c r="WYN3661" s="1"/>
      <c r="WYO3661" s="1"/>
      <c r="WYP3661" s="1"/>
      <c r="WYQ3661" s="1"/>
      <c r="WYR3661" s="1"/>
      <c r="WYS3661" s="1"/>
      <c r="WYT3661" s="1"/>
      <c r="WYU3661" s="1"/>
      <c r="WYV3661" s="1"/>
      <c r="WYW3661" s="1"/>
      <c r="WYX3661" s="1"/>
      <c r="WYY3661" s="1"/>
      <c r="WYZ3661" s="1"/>
      <c r="WZA3661" s="1"/>
      <c r="WZB3661" s="1"/>
      <c r="WZC3661" s="1"/>
      <c r="WZD3661" s="1"/>
      <c r="WZE3661" s="1"/>
      <c r="WZF3661" s="1"/>
      <c r="WZG3661" s="1"/>
      <c r="WZH3661" s="1"/>
      <c r="WZI3661" s="1"/>
      <c r="WZJ3661" s="1"/>
      <c r="WZK3661" s="1"/>
      <c r="WZL3661" s="1"/>
      <c r="WZM3661" s="1"/>
      <c r="WZN3661" s="1"/>
      <c r="WZO3661" s="1"/>
      <c r="WZP3661" s="1"/>
      <c r="WZQ3661" s="1"/>
      <c r="WZR3661" s="1"/>
      <c r="WZS3661" s="1"/>
      <c r="WZT3661" s="1"/>
      <c r="WZU3661" s="1"/>
      <c r="WZV3661" s="1"/>
      <c r="WZW3661" s="1"/>
      <c r="WZX3661" s="1"/>
      <c r="WZY3661" s="1"/>
      <c r="WZZ3661" s="1"/>
      <c r="XAA3661" s="1"/>
      <c r="XAB3661" s="1"/>
      <c r="XAC3661" s="1"/>
      <c r="XAD3661" s="1"/>
      <c r="XAE3661" s="1"/>
      <c r="XAF3661" s="1"/>
      <c r="XAG3661" s="1"/>
      <c r="XAH3661" s="1"/>
      <c r="XAI3661" s="1"/>
      <c r="XAJ3661" s="1"/>
      <c r="XAK3661" s="1"/>
      <c r="XAL3661" s="1"/>
      <c r="XAM3661" s="1"/>
      <c r="XAN3661" s="1"/>
      <c r="XAO3661" s="1"/>
      <c r="XAP3661" s="1"/>
      <c r="XAQ3661" s="1"/>
      <c r="XAR3661" s="1"/>
      <c r="XAS3661" s="1"/>
      <c r="XAT3661" s="1"/>
      <c r="XAU3661" s="1"/>
      <c r="XAV3661" s="1"/>
      <c r="XAW3661" s="1"/>
      <c r="XAX3661" s="1"/>
      <c r="XAY3661" s="1"/>
      <c r="XAZ3661" s="1"/>
      <c r="XBA3661" s="1"/>
      <c r="XBB3661" s="1"/>
      <c r="XBC3661" s="1"/>
      <c r="XBD3661" s="1"/>
      <c r="XBE3661" s="1"/>
      <c r="XBF3661" s="1"/>
      <c r="XBG3661" s="1"/>
      <c r="XBH3661" s="1"/>
      <c r="XBI3661" s="1"/>
      <c r="XBJ3661" s="1"/>
      <c r="XBK3661" s="1"/>
      <c r="XBL3661" s="1"/>
      <c r="XBM3661" s="1"/>
      <c r="XBN3661" s="1"/>
      <c r="XBO3661" s="1"/>
      <c r="XBP3661" s="1"/>
      <c r="XBQ3661" s="1"/>
      <c r="XBR3661" s="1"/>
      <c r="XBS3661" s="1"/>
      <c r="XBT3661" s="1"/>
      <c r="XBU3661" s="1"/>
      <c r="XBV3661" s="1"/>
      <c r="XBW3661" s="1"/>
      <c r="XBX3661" s="1"/>
      <c r="XBY3661" s="1"/>
      <c r="XBZ3661" s="1"/>
      <c r="XCA3661" s="1"/>
      <c r="XCB3661" s="1"/>
      <c r="XCC3661" s="1"/>
      <c r="XCD3661" s="1"/>
      <c r="XCE3661" s="1"/>
      <c r="XCF3661" s="1"/>
      <c r="XCG3661" s="1"/>
      <c r="XCH3661" s="1"/>
      <c r="XCI3661" s="1"/>
      <c r="XCJ3661" s="1"/>
      <c r="XCK3661" s="1"/>
      <c r="XCL3661" s="1"/>
      <c r="XCM3661" s="1"/>
      <c r="XCN3661" s="1"/>
      <c r="XCO3661" s="1"/>
      <c r="XCP3661" s="1"/>
      <c r="XCQ3661" s="1"/>
      <c r="XCR3661" s="1"/>
      <c r="XCS3661" s="1"/>
      <c r="XCT3661" s="1"/>
      <c r="XCU3661" s="1"/>
      <c r="XCV3661" s="1"/>
      <c r="XCW3661" s="1"/>
      <c r="XCX3661" s="1"/>
      <c r="XCY3661" s="1"/>
      <c r="XCZ3661" s="1"/>
      <c r="XDA3661" s="1"/>
      <c r="XDB3661" s="1"/>
      <c r="XDC3661" s="1"/>
      <c r="XDD3661" s="1"/>
      <c r="XDE3661" s="1"/>
      <c r="XDF3661" s="1"/>
      <c r="XDG3661" s="1"/>
      <c r="XDH3661" s="1"/>
      <c r="XDI3661" s="1"/>
      <c r="XDJ3661" s="1"/>
      <c r="XDK3661" s="1"/>
      <c r="XDL3661" s="1"/>
      <c r="XDM3661" s="1"/>
      <c r="XDN3661" s="1"/>
      <c r="XDO3661" s="1"/>
      <c r="XDP3661" s="1"/>
      <c r="XDQ3661" s="1"/>
      <c r="XDR3661" s="1"/>
      <c r="XDS3661" s="1"/>
      <c r="XDT3661" s="1"/>
      <c r="XDU3661" s="1"/>
      <c r="XDV3661" s="1"/>
      <c r="XDW3661" s="1"/>
      <c r="XDX3661" s="1"/>
      <c r="XDY3661" s="1"/>
      <c r="XDZ3661" s="1"/>
      <c r="XEA3661" s="1"/>
      <c r="XEB3661" s="1"/>
      <c r="XEC3661" s="1"/>
      <c r="XED3661" s="1"/>
      <c r="XEE3661" s="1"/>
      <c r="XEF3661" s="1"/>
      <c r="XEG3661" s="1"/>
      <c r="XEH3661" s="1"/>
      <c r="XEI3661" s="1"/>
      <c r="XEJ3661" s="1"/>
      <c r="XEK3661" s="1"/>
      <c r="XEL3661" s="1"/>
      <c r="XEM3661" s="1"/>
      <c r="XEN3661" s="1"/>
      <c r="XEO3661" s="1"/>
      <c r="XEP3661" s="1"/>
      <c r="XEQ3661" s="1"/>
      <c r="XER3661" s="1"/>
      <c r="XES3661" s="1"/>
      <c r="XET3661" s="1"/>
      <c r="XEU3661" s="1"/>
      <c r="XEV3661" s="1"/>
    </row>
    <row r="3662" spans="1:16376" s="149" customFormat="1" outlineLevel="1">
      <c r="A3662" s="28"/>
      <c r="B3662" s="28" t="s">
        <v>1266</v>
      </c>
      <c r="C3662" s="29" t="s">
        <v>1267</v>
      </c>
      <c r="D3662" s="28" t="s">
        <v>271</v>
      </c>
      <c r="E3662" s="30">
        <v>1</v>
      </c>
      <c r="F3662" s="30">
        <v>8000</v>
      </c>
      <c r="G3662" s="30">
        <f t="shared" si="279"/>
        <v>9600</v>
      </c>
      <c r="H3662" s="30">
        <f t="shared" si="280"/>
        <v>14400</v>
      </c>
      <c r="I3662" s="212"/>
      <c r="J3662" s="212"/>
      <c r="K3662" s="212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</row>
    <row r="3663" spans="1:16376" s="149" customFormat="1" outlineLevel="1">
      <c r="A3663" s="28"/>
      <c r="B3663" s="28" t="s">
        <v>1286</v>
      </c>
      <c r="C3663" s="29" t="s">
        <v>1287</v>
      </c>
      <c r="D3663" s="28" t="s">
        <v>271</v>
      </c>
      <c r="E3663" s="30">
        <v>1</v>
      </c>
      <c r="F3663" s="30">
        <v>8000</v>
      </c>
      <c r="G3663" s="30">
        <f t="shared" si="279"/>
        <v>9600</v>
      </c>
      <c r="H3663" s="30">
        <f t="shared" si="280"/>
        <v>14400</v>
      </c>
      <c r="I3663" s="212"/>
      <c r="J3663" s="212"/>
      <c r="K3663" s="212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</row>
    <row r="3664" spans="1:16376" outlineLevel="1">
      <c r="A3664" s="49"/>
      <c r="B3664" s="49" t="s">
        <v>3686</v>
      </c>
      <c r="C3664" s="50" t="s">
        <v>5971</v>
      </c>
      <c r="D3664" s="49" t="s">
        <v>271</v>
      </c>
      <c r="E3664" s="51">
        <v>1</v>
      </c>
      <c r="F3664" s="30">
        <v>1500</v>
      </c>
      <c r="G3664" s="30">
        <f t="shared" si="279"/>
        <v>1800</v>
      </c>
      <c r="H3664" s="30">
        <f t="shared" si="280"/>
        <v>2700</v>
      </c>
      <c r="I3664" s="212"/>
      <c r="J3664" s="212"/>
      <c r="K3664" s="212"/>
    </row>
    <row r="3665" spans="1:67" s="149" customFormat="1" outlineLevel="1">
      <c r="A3665" s="28"/>
      <c r="B3665" s="28" t="s">
        <v>2722</v>
      </c>
      <c r="C3665" s="29" t="s">
        <v>2723</v>
      </c>
      <c r="D3665" s="28" t="s">
        <v>51</v>
      </c>
      <c r="E3665" s="30">
        <v>1</v>
      </c>
      <c r="F3665" s="30">
        <v>700</v>
      </c>
      <c r="G3665" s="30">
        <f t="shared" si="279"/>
        <v>800</v>
      </c>
      <c r="H3665" s="30">
        <f t="shared" si="280"/>
        <v>1300</v>
      </c>
      <c r="I3665" s="212"/>
      <c r="J3665" s="212"/>
      <c r="K3665" s="212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</row>
    <row r="3666" spans="1:67" outlineLevel="1">
      <c r="A3666" s="28"/>
      <c r="B3666" s="28" t="s">
        <v>3716</v>
      </c>
      <c r="C3666" s="29" t="s">
        <v>3717</v>
      </c>
      <c r="D3666" s="28" t="s">
        <v>271</v>
      </c>
      <c r="E3666" s="30">
        <v>1</v>
      </c>
      <c r="F3666" s="30">
        <v>1200</v>
      </c>
      <c r="G3666" s="30">
        <f t="shared" si="279"/>
        <v>1400</v>
      </c>
      <c r="H3666" s="30">
        <f t="shared" si="280"/>
        <v>2200</v>
      </c>
      <c r="I3666" s="212"/>
      <c r="J3666" s="212"/>
      <c r="K3666" s="212"/>
    </row>
    <row r="3667" spans="1:67" s="10" customFormat="1" outlineLevel="1">
      <c r="A3667" s="28"/>
      <c r="B3667" s="28" t="s">
        <v>3730</v>
      </c>
      <c r="C3667" s="29" t="s">
        <v>3731</v>
      </c>
      <c r="D3667" s="28" t="s">
        <v>271</v>
      </c>
      <c r="E3667" s="30">
        <v>1</v>
      </c>
      <c r="F3667" s="30">
        <v>1900</v>
      </c>
      <c r="G3667" s="30">
        <f t="shared" si="279"/>
        <v>2300</v>
      </c>
      <c r="H3667" s="30">
        <f t="shared" si="280"/>
        <v>3400</v>
      </c>
      <c r="I3667" s="212"/>
      <c r="J3667" s="212"/>
      <c r="K3667" s="212"/>
    </row>
    <row r="3668" spans="1:67">
      <c r="A3668" s="45">
        <v>3295</v>
      </c>
      <c r="B3668" s="46" t="s">
        <v>5053</v>
      </c>
      <c r="C3668" s="47" t="s">
        <v>5054</v>
      </c>
      <c r="D3668" s="46" t="s">
        <v>530</v>
      </c>
      <c r="E3668" s="48">
        <v>1</v>
      </c>
      <c r="F3668" s="48">
        <f>SUM(F3669:F3680)</f>
        <v>8930</v>
      </c>
      <c r="G3668" s="48">
        <f>SUM(G3669:G3680)</f>
        <v>10800</v>
      </c>
      <c r="H3668" s="48">
        <f>SUM(H3669:H3680)</f>
        <v>15900</v>
      </c>
      <c r="I3668" s="212"/>
      <c r="J3668" s="212"/>
      <c r="K3668" s="212"/>
    </row>
    <row r="3669" spans="1:67" outlineLevel="1">
      <c r="A3669" s="28"/>
      <c r="B3669" s="28" t="s">
        <v>5055</v>
      </c>
      <c r="C3669" s="29" t="s">
        <v>5056</v>
      </c>
      <c r="D3669" s="28" t="s">
        <v>271</v>
      </c>
      <c r="E3669" s="30">
        <v>1</v>
      </c>
      <c r="F3669" s="30">
        <v>1000</v>
      </c>
      <c r="G3669" s="30">
        <f t="shared" ref="G3669:G3680" si="281">ROUND(F3669*1.2,-2)</f>
        <v>1200</v>
      </c>
      <c r="H3669" s="30">
        <f t="shared" ref="H3669:H3680" si="282">ROUND(F3669*1.8,-2)</f>
        <v>1800</v>
      </c>
      <c r="I3669" s="212"/>
      <c r="J3669" s="212"/>
      <c r="K3669" s="212"/>
    </row>
    <row r="3670" spans="1:67" outlineLevel="1">
      <c r="A3670" s="28"/>
      <c r="B3670" s="28" t="s">
        <v>5057</v>
      </c>
      <c r="C3670" s="29" t="s">
        <v>5058</v>
      </c>
      <c r="D3670" s="28" t="s">
        <v>271</v>
      </c>
      <c r="E3670" s="30">
        <v>1</v>
      </c>
      <c r="F3670" s="30">
        <v>800</v>
      </c>
      <c r="G3670" s="30">
        <f t="shared" si="281"/>
        <v>1000</v>
      </c>
      <c r="H3670" s="30">
        <f t="shared" si="282"/>
        <v>1400</v>
      </c>
      <c r="I3670" s="212"/>
      <c r="J3670" s="212"/>
      <c r="K3670" s="212"/>
    </row>
    <row r="3671" spans="1:67" outlineLevel="1">
      <c r="A3671" s="28"/>
      <c r="B3671" s="28" t="s">
        <v>5059</v>
      </c>
      <c r="C3671" s="29" t="s">
        <v>5060</v>
      </c>
      <c r="D3671" s="28" t="s">
        <v>271</v>
      </c>
      <c r="E3671" s="30">
        <v>1</v>
      </c>
      <c r="F3671" s="30">
        <v>740</v>
      </c>
      <c r="G3671" s="30">
        <f t="shared" si="281"/>
        <v>900</v>
      </c>
      <c r="H3671" s="30">
        <f t="shared" si="282"/>
        <v>1300</v>
      </c>
      <c r="I3671" s="212"/>
      <c r="J3671" s="212"/>
      <c r="K3671" s="212"/>
    </row>
    <row r="3672" spans="1:67" outlineLevel="1">
      <c r="A3672" s="28"/>
      <c r="B3672" s="28" t="s">
        <v>5061</v>
      </c>
      <c r="C3672" s="29" t="s">
        <v>5062</v>
      </c>
      <c r="D3672" s="28" t="s">
        <v>271</v>
      </c>
      <c r="E3672" s="30">
        <v>1</v>
      </c>
      <c r="F3672" s="30">
        <v>740</v>
      </c>
      <c r="G3672" s="30">
        <f t="shared" si="281"/>
        <v>900</v>
      </c>
      <c r="H3672" s="30">
        <f t="shared" si="282"/>
        <v>1300</v>
      </c>
      <c r="I3672" s="212"/>
      <c r="J3672" s="212"/>
      <c r="K3672" s="212"/>
    </row>
    <row r="3673" spans="1:67" outlineLevel="1">
      <c r="A3673" s="28"/>
      <c r="B3673" s="28" t="s">
        <v>5063</v>
      </c>
      <c r="C3673" s="29" t="s">
        <v>5064</v>
      </c>
      <c r="D3673" s="28" t="s">
        <v>271</v>
      </c>
      <c r="E3673" s="30">
        <v>1</v>
      </c>
      <c r="F3673" s="30">
        <v>700</v>
      </c>
      <c r="G3673" s="30">
        <f t="shared" si="281"/>
        <v>800</v>
      </c>
      <c r="H3673" s="30">
        <f t="shared" si="282"/>
        <v>1300</v>
      </c>
      <c r="I3673" s="212"/>
      <c r="J3673" s="212"/>
      <c r="K3673" s="212"/>
    </row>
    <row r="3674" spans="1:67" outlineLevel="1">
      <c r="A3674" s="28"/>
      <c r="B3674" s="28" t="s">
        <v>5065</v>
      </c>
      <c r="C3674" s="29" t="s">
        <v>5066</v>
      </c>
      <c r="D3674" s="28" t="s">
        <v>271</v>
      </c>
      <c r="E3674" s="30">
        <v>1</v>
      </c>
      <c r="F3674" s="30">
        <v>740</v>
      </c>
      <c r="G3674" s="30">
        <f t="shared" si="281"/>
        <v>900</v>
      </c>
      <c r="H3674" s="30">
        <f t="shared" si="282"/>
        <v>1300</v>
      </c>
      <c r="I3674" s="212"/>
      <c r="J3674" s="212"/>
      <c r="K3674" s="212"/>
    </row>
    <row r="3675" spans="1:67" s="13" customFormat="1" outlineLevel="1">
      <c r="A3675" s="28"/>
      <c r="B3675" s="28" t="s">
        <v>5067</v>
      </c>
      <c r="C3675" s="29" t="s">
        <v>5068</v>
      </c>
      <c r="D3675" s="28" t="s">
        <v>271</v>
      </c>
      <c r="E3675" s="30">
        <v>1</v>
      </c>
      <c r="F3675" s="30">
        <v>740</v>
      </c>
      <c r="G3675" s="30">
        <f t="shared" si="281"/>
        <v>900</v>
      </c>
      <c r="H3675" s="30">
        <f t="shared" si="282"/>
        <v>1300</v>
      </c>
      <c r="I3675" s="212"/>
      <c r="J3675" s="212"/>
      <c r="K3675" s="212"/>
    </row>
    <row r="3676" spans="1:67" ht="31" outlineLevel="1">
      <c r="A3676" s="49"/>
      <c r="B3676" s="49" t="s">
        <v>5069</v>
      </c>
      <c r="C3676" s="50" t="s">
        <v>5977</v>
      </c>
      <c r="D3676" s="49" t="s">
        <v>271</v>
      </c>
      <c r="E3676" s="51">
        <v>1</v>
      </c>
      <c r="F3676" s="30">
        <v>1000</v>
      </c>
      <c r="G3676" s="30">
        <f t="shared" si="281"/>
        <v>1200</v>
      </c>
      <c r="H3676" s="30">
        <f t="shared" si="282"/>
        <v>1800</v>
      </c>
      <c r="I3676" s="212"/>
      <c r="J3676" s="212"/>
      <c r="K3676" s="212"/>
    </row>
    <row r="3677" spans="1:67" ht="31" outlineLevel="1">
      <c r="A3677" s="28"/>
      <c r="B3677" s="28" t="s">
        <v>5070</v>
      </c>
      <c r="C3677" s="29" t="s">
        <v>5071</v>
      </c>
      <c r="D3677" s="28" t="s">
        <v>271</v>
      </c>
      <c r="E3677" s="30">
        <v>1</v>
      </c>
      <c r="F3677" s="30">
        <v>740</v>
      </c>
      <c r="G3677" s="30">
        <f t="shared" si="281"/>
        <v>900</v>
      </c>
      <c r="H3677" s="30">
        <f t="shared" si="282"/>
        <v>1300</v>
      </c>
      <c r="I3677" s="212"/>
      <c r="J3677" s="212"/>
      <c r="K3677" s="212"/>
    </row>
    <row r="3678" spans="1:67" outlineLevel="1">
      <c r="A3678" s="28"/>
      <c r="B3678" s="28" t="s">
        <v>5072</v>
      </c>
      <c r="C3678" s="29" t="s">
        <v>5073</v>
      </c>
      <c r="D3678" s="28" t="s">
        <v>271</v>
      </c>
      <c r="E3678" s="30">
        <v>1</v>
      </c>
      <c r="F3678" s="30">
        <v>470</v>
      </c>
      <c r="G3678" s="30">
        <f t="shared" si="281"/>
        <v>600</v>
      </c>
      <c r="H3678" s="30">
        <f t="shared" si="282"/>
        <v>800</v>
      </c>
      <c r="I3678" s="212"/>
      <c r="J3678" s="212"/>
      <c r="K3678" s="212"/>
    </row>
    <row r="3679" spans="1:67" outlineLevel="1">
      <c r="A3679" s="28"/>
      <c r="B3679" s="28" t="s">
        <v>2730</v>
      </c>
      <c r="C3679" s="29" t="s">
        <v>2731</v>
      </c>
      <c r="D3679" s="28" t="s">
        <v>51</v>
      </c>
      <c r="E3679" s="30">
        <v>1</v>
      </c>
      <c r="F3679" s="30">
        <v>260</v>
      </c>
      <c r="G3679" s="30">
        <f t="shared" si="281"/>
        <v>300</v>
      </c>
      <c r="H3679" s="30">
        <f t="shared" si="282"/>
        <v>500</v>
      </c>
      <c r="I3679" s="212"/>
      <c r="J3679" s="212"/>
      <c r="K3679" s="212"/>
    </row>
    <row r="3680" spans="1:67" outlineLevel="1">
      <c r="A3680" s="28"/>
      <c r="B3680" s="28" t="s">
        <v>3712</v>
      </c>
      <c r="C3680" s="29" t="s">
        <v>3713</v>
      </c>
      <c r="D3680" s="28" t="s">
        <v>271</v>
      </c>
      <c r="E3680" s="30">
        <v>1</v>
      </c>
      <c r="F3680" s="30">
        <v>1000</v>
      </c>
      <c r="G3680" s="30">
        <f t="shared" si="281"/>
        <v>1200</v>
      </c>
      <c r="H3680" s="30">
        <f t="shared" si="282"/>
        <v>1800</v>
      </c>
      <c r="I3680" s="212"/>
      <c r="J3680" s="212"/>
      <c r="K3680" s="212"/>
    </row>
    <row r="3681" spans="1:67" s="12" customFormat="1">
      <c r="A3681" s="32"/>
      <c r="B3681" s="32"/>
      <c r="C3681" s="33" t="s">
        <v>5074</v>
      </c>
      <c r="D3681" s="32"/>
      <c r="E3681" s="34"/>
      <c r="F3681" s="34"/>
      <c r="G3681" s="34"/>
      <c r="H3681" s="34"/>
      <c r="I3681" s="212"/>
      <c r="J3681" s="212"/>
      <c r="K3681" s="212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  <c r="BK3681" s="10"/>
      <c r="BL3681" s="10"/>
      <c r="BM3681" s="10"/>
      <c r="BN3681" s="10"/>
      <c r="BO3681" s="10"/>
    </row>
    <row r="3682" spans="1:67">
      <c r="A3682" s="45">
        <v>3296</v>
      </c>
      <c r="B3682" s="46" t="s">
        <v>5075</v>
      </c>
      <c r="C3682" s="47" t="s">
        <v>5076</v>
      </c>
      <c r="D3682" s="46" t="s">
        <v>530</v>
      </c>
      <c r="E3682" s="48">
        <v>1</v>
      </c>
      <c r="F3682" s="48">
        <f>SUM(F3683:F3694)</f>
        <v>83900</v>
      </c>
      <c r="G3682" s="48">
        <f>SUM(G3683:G3694)</f>
        <v>100600</v>
      </c>
      <c r="H3682" s="48">
        <f>SUM(H3683:H3694)</f>
        <v>151100</v>
      </c>
      <c r="I3682" s="212"/>
      <c r="J3682" s="212"/>
      <c r="K3682" s="212"/>
    </row>
    <row r="3683" spans="1:67" outlineLevel="1">
      <c r="A3683" s="28"/>
      <c r="B3683" s="28" t="s">
        <v>5077</v>
      </c>
      <c r="C3683" s="29" t="s">
        <v>5078</v>
      </c>
      <c r="D3683" s="28" t="s">
        <v>271</v>
      </c>
      <c r="E3683" s="30">
        <v>1</v>
      </c>
      <c r="F3683" s="30">
        <v>22000</v>
      </c>
      <c r="G3683" s="30">
        <f t="shared" ref="G3683:G3694" si="283">ROUND(F3683*1.2,-2)</f>
        <v>26400</v>
      </c>
      <c r="H3683" s="30">
        <f t="shared" ref="H3683:H3694" si="284">ROUND(F3683*1.8,-2)</f>
        <v>39600</v>
      </c>
      <c r="I3683" s="212"/>
      <c r="J3683" s="212"/>
      <c r="K3683" s="212"/>
    </row>
    <row r="3684" spans="1:67" outlineLevel="1">
      <c r="A3684" s="28"/>
      <c r="B3684" s="28" t="s">
        <v>1427</v>
      </c>
      <c r="C3684" s="29" t="s">
        <v>1428</v>
      </c>
      <c r="D3684" s="28" t="s">
        <v>271</v>
      </c>
      <c r="E3684" s="30">
        <v>1</v>
      </c>
      <c r="F3684" s="30">
        <v>8000</v>
      </c>
      <c r="G3684" s="30">
        <f t="shared" si="283"/>
        <v>9600</v>
      </c>
      <c r="H3684" s="30">
        <f t="shared" si="284"/>
        <v>14400</v>
      </c>
      <c r="I3684" s="212"/>
      <c r="J3684" s="212"/>
      <c r="K3684" s="212"/>
    </row>
    <row r="3685" spans="1:67" outlineLevel="1">
      <c r="A3685" s="28"/>
      <c r="B3685" s="28" t="s">
        <v>1266</v>
      </c>
      <c r="C3685" s="29" t="s">
        <v>1267</v>
      </c>
      <c r="D3685" s="28" t="s">
        <v>271</v>
      </c>
      <c r="E3685" s="30">
        <v>1</v>
      </c>
      <c r="F3685" s="30">
        <v>8000</v>
      </c>
      <c r="G3685" s="30">
        <f t="shared" si="283"/>
        <v>9600</v>
      </c>
      <c r="H3685" s="30">
        <f t="shared" si="284"/>
        <v>14400</v>
      </c>
      <c r="I3685" s="212"/>
      <c r="J3685" s="212"/>
      <c r="K3685" s="212"/>
    </row>
    <row r="3686" spans="1:67" outlineLevel="1">
      <c r="A3686" s="28"/>
      <c r="B3686" s="28" t="s">
        <v>1271</v>
      </c>
      <c r="C3686" s="29" t="s">
        <v>1272</v>
      </c>
      <c r="D3686" s="28" t="s">
        <v>271</v>
      </c>
      <c r="E3686" s="30">
        <v>1</v>
      </c>
      <c r="F3686" s="30">
        <v>8000</v>
      </c>
      <c r="G3686" s="30">
        <f t="shared" si="283"/>
        <v>9600</v>
      </c>
      <c r="H3686" s="30">
        <f t="shared" si="284"/>
        <v>14400</v>
      </c>
      <c r="I3686" s="212"/>
      <c r="J3686" s="212"/>
      <c r="K3686" s="212"/>
    </row>
    <row r="3687" spans="1:67" outlineLevel="1">
      <c r="A3687" s="28"/>
      <c r="B3687" s="28" t="s">
        <v>1286</v>
      </c>
      <c r="C3687" s="29" t="s">
        <v>1287</v>
      </c>
      <c r="D3687" s="28" t="s">
        <v>271</v>
      </c>
      <c r="E3687" s="30">
        <v>1</v>
      </c>
      <c r="F3687" s="30">
        <v>8000</v>
      </c>
      <c r="G3687" s="30">
        <f t="shared" si="283"/>
        <v>9600</v>
      </c>
      <c r="H3687" s="30">
        <f t="shared" si="284"/>
        <v>14400</v>
      </c>
      <c r="I3687" s="212"/>
      <c r="J3687" s="212"/>
      <c r="K3687" s="212"/>
    </row>
    <row r="3688" spans="1:67" outlineLevel="1">
      <c r="A3688" s="28"/>
      <c r="B3688" s="28" t="s">
        <v>1402</v>
      </c>
      <c r="C3688" s="29" t="s">
        <v>1403</v>
      </c>
      <c r="D3688" s="28" t="s">
        <v>271</v>
      </c>
      <c r="E3688" s="30">
        <v>1</v>
      </c>
      <c r="F3688" s="30">
        <v>8000</v>
      </c>
      <c r="G3688" s="30">
        <f t="shared" si="283"/>
        <v>9600</v>
      </c>
      <c r="H3688" s="30">
        <f t="shared" si="284"/>
        <v>14400</v>
      </c>
      <c r="I3688" s="212"/>
      <c r="J3688" s="212"/>
      <c r="K3688" s="212"/>
    </row>
    <row r="3689" spans="1:67" s="13" customFormat="1" outlineLevel="1">
      <c r="A3689" s="28"/>
      <c r="B3689" s="28" t="s">
        <v>7571</v>
      </c>
      <c r="C3689" s="140" t="s">
        <v>7533</v>
      </c>
      <c r="D3689" s="28" t="s">
        <v>271</v>
      </c>
      <c r="E3689" s="30">
        <v>1</v>
      </c>
      <c r="F3689" s="30">
        <v>9000</v>
      </c>
      <c r="G3689" s="30">
        <f t="shared" si="283"/>
        <v>10800</v>
      </c>
      <c r="H3689" s="30">
        <f t="shared" si="284"/>
        <v>16200</v>
      </c>
      <c r="I3689" s="212"/>
      <c r="J3689" s="212"/>
      <c r="K3689" s="212"/>
    </row>
    <row r="3690" spans="1:67" outlineLevel="1">
      <c r="A3690" s="49"/>
      <c r="B3690" s="49" t="s">
        <v>3686</v>
      </c>
      <c r="C3690" s="50" t="s">
        <v>5971</v>
      </c>
      <c r="D3690" s="49" t="s">
        <v>271</v>
      </c>
      <c r="E3690" s="51">
        <v>1</v>
      </c>
      <c r="F3690" s="30">
        <v>1500</v>
      </c>
      <c r="G3690" s="30">
        <f t="shared" si="283"/>
        <v>1800</v>
      </c>
      <c r="H3690" s="30">
        <f t="shared" si="284"/>
        <v>2700</v>
      </c>
      <c r="I3690" s="212"/>
      <c r="J3690" s="212"/>
      <c r="K3690" s="212"/>
    </row>
    <row r="3691" spans="1:67" outlineLevel="1">
      <c r="A3691" s="28"/>
      <c r="B3691" s="28" t="s">
        <v>3716</v>
      </c>
      <c r="C3691" s="29" t="s">
        <v>3717</v>
      </c>
      <c r="D3691" s="28" t="s">
        <v>271</v>
      </c>
      <c r="E3691" s="30">
        <v>1</v>
      </c>
      <c r="F3691" s="30">
        <v>1200</v>
      </c>
      <c r="G3691" s="30">
        <f t="shared" si="283"/>
        <v>1400</v>
      </c>
      <c r="H3691" s="30">
        <f t="shared" si="284"/>
        <v>2200</v>
      </c>
      <c r="I3691" s="212"/>
      <c r="J3691" s="212"/>
      <c r="K3691" s="212"/>
    </row>
    <row r="3692" spans="1:67" outlineLevel="1">
      <c r="A3692" s="28"/>
      <c r="B3692" s="28" t="s">
        <v>2722</v>
      </c>
      <c r="C3692" s="29" t="s">
        <v>2723</v>
      </c>
      <c r="D3692" s="28" t="s">
        <v>51</v>
      </c>
      <c r="E3692" s="30">
        <v>1</v>
      </c>
      <c r="F3692" s="30">
        <v>700</v>
      </c>
      <c r="G3692" s="30">
        <f t="shared" si="283"/>
        <v>800</v>
      </c>
      <c r="H3692" s="30">
        <f t="shared" si="284"/>
        <v>1300</v>
      </c>
      <c r="I3692" s="212"/>
      <c r="J3692" s="212"/>
      <c r="K3692" s="212"/>
    </row>
    <row r="3693" spans="1:67" outlineLevel="1">
      <c r="A3693" s="28"/>
      <c r="B3693" s="28" t="s">
        <v>3730</v>
      </c>
      <c r="C3693" s="29" t="s">
        <v>3731</v>
      </c>
      <c r="D3693" s="28" t="s">
        <v>271</v>
      </c>
      <c r="E3693" s="30">
        <v>1</v>
      </c>
      <c r="F3693" s="30">
        <v>1900</v>
      </c>
      <c r="G3693" s="30">
        <f t="shared" si="283"/>
        <v>2300</v>
      </c>
      <c r="H3693" s="30">
        <f t="shared" si="284"/>
        <v>3400</v>
      </c>
      <c r="I3693" s="212"/>
      <c r="J3693" s="212"/>
      <c r="K3693" s="212"/>
    </row>
    <row r="3694" spans="1:67" s="10" customFormat="1" outlineLevel="1">
      <c r="A3694" s="28"/>
      <c r="B3694" s="28" t="s">
        <v>4274</v>
      </c>
      <c r="C3694" s="29" t="s">
        <v>4275</v>
      </c>
      <c r="D3694" s="28" t="s">
        <v>271</v>
      </c>
      <c r="E3694" s="30">
        <v>1</v>
      </c>
      <c r="F3694" s="30">
        <v>7600</v>
      </c>
      <c r="G3694" s="30">
        <f t="shared" si="283"/>
        <v>9100</v>
      </c>
      <c r="H3694" s="30">
        <f t="shared" si="284"/>
        <v>13700</v>
      </c>
      <c r="I3694" s="212"/>
      <c r="J3694" s="212"/>
      <c r="K3694" s="212"/>
    </row>
    <row r="3695" spans="1:67">
      <c r="A3695" s="45">
        <v>3297</v>
      </c>
      <c r="B3695" s="46" t="s">
        <v>5079</v>
      </c>
      <c r="C3695" s="47" t="s">
        <v>5080</v>
      </c>
      <c r="D3695" s="46" t="s">
        <v>530</v>
      </c>
      <c r="E3695" s="48">
        <v>1</v>
      </c>
      <c r="F3695" s="48">
        <f>SUM(F3696:F3705)</f>
        <v>65100</v>
      </c>
      <c r="G3695" s="48">
        <f>SUM(G3696:G3705)</f>
        <v>78100</v>
      </c>
      <c r="H3695" s="48">
        <f>SUM(H3696:H3705)</f>
        <v>117200</v>
      </c>
      <c r="I3695" s="212"/>
      <c r="J3695" s="212"/>
      <c r="K3695" s="212"/>
    </row>
    <row r="3696" spans="1:67" outlineLevel="1">
      <c r="A3696" s="28"/>
      <c r="B3696" s="28" t="s">
        <v>5077</v>
      </c>
      <c r="C3696" s="29" t="s">
        <v>5078</v>
      </c>
      <c r="D3696" s="28" t="s">
        <v>271</v>
      </c>
      <c r="E3696" s="30">
        <v>1</v>
      </c>
      <c r="F3696" s="30">
        <v>22000</v>
      </c>
      <c r="G3696" s="30">
        <f t="shared" ref="G3696:G3705" si="285">ROUND(F3696*1.2,-2)</f>
        <v>26400</v>
      </c>
      <c r="H3696" s="30">
        <f t="shared" ref="H3696:H3705" si="286">ROUND(F3696*1.8,-2)</f>
        <v>39600</v>
      </c>
      <c r="I3696" s="212"/>
      <c r="J3696" s="212"/>
      <c r="K3696" s="212"/>
    </row>
    <row r="3697" spans="1:11" outlineLevel="1">
      <c r="A3697" s="28"/>
      <c r="B3697" s="28" t="s">
        <v>1266</v>
      </c>
      <c r="C3697" s="29" t="s">
        <v>1267</v>
      </c>
      <c r="D3697" s="28" t="s">
        <v>271</v>
      </c>
      <c r="E3697" s="30">
        <v>1</v>
      </c>
      <c r="F3697" s="30">
        <v>8000</v>
      </c>
      <c r="G3697" s="30">
        <f t="shared" si="285"/>
        <v>9600</v>
      </c>
      <c r="H3697" s="30">
        <f t="shared" si="286"/>
        <v>14400</v>
      </c>
      <c r="I3697" s="212"/>
      <c r="J3697" s="212"/>
      <c r="K3697" s="212"/>
    </row>
    <row r="3698" spans="1:11" outlineLevel="1">
      <c r="A3698" s="28"/>
      <c r="B3698" s="28" t="s">
        <v>1271</v>
      </c>
      <c r="C3698" s="29" t="s">
        <v>1272</v>
      </c>
      <c r="D3698" s="28" t="s">
        <v>271</v>
      </c>
      <c r="E3698" s="30">
        <v>1</v>
      </c>
      <c r="F3698" s="30">
        <v>8000</v>
      </c>
      <c r="G3698" s="30">
        <f t="shared" si="285"/>
        <v>9600</v>
      </c>
      <c r="H3698" s="30">
        <f t="shared" si="286"/>
        <v>14400</v>
      </c>
      <c r="I3698" s="212"/>
      <c r="J3698" s="212"/>
      <c r="K3698" s="212"/>
    </row>
    <row r="3699" spans="1:11" outlineLevel="1">
      <c r="A3699" s="28"/>
      <c r="B3699" s="28" t="s">
        <v>1286</v>
      </c>
      <c r="C3699" s="29" t="s">
        <v>1287</v>
      </c>
      <c r="D3699" s="28" t="s">
        <v>271</v>
      </c>
      <c r="E3699" s="30">
        <v>1</v>
      </c>
      <c r="F3699" s="30">
        <v>8000</v>
      </c>
      <c r="G3699" s="30">
        <f t="shared" si="285"/>
        <v>9600</v>
      </c>
      <c r="H3699" s="30">
        <f t="shared" si="286"/>
        <v>14400</v>
      </c>
      <c r="I3699" s="212"/>
      <c r="J3699" s="212"/>
      <c r="K3699" s="212"/>
    </row>
    <row r="3700" spans="1:11" outlineLevel="1">
      <c r="A3700" s="28"/>
      <c r="B3700" s="28" t="s">
        <v>5081</v>
      </c>
      <c r="C3700" s="29" t="s">
        <v>5082</v>
      </c>
      <c r="D3700" s="28" t="s">
        <v>271</v>
      </c>
      <c r="E3700" s="30">
        <v>1</v>
      </c>
      <c r="F3700" s="30">
        <v>5800</v>
      </c>
      <c r="G3700" s="30">
        <f t="shared" si="285"/>
        <v>7000</v>
      </c>
      <c r="H3700" s="30">
        <f t="shared" si="286"/>
        <v>10400</v>
      </c>
      <c r="I3700" s="212"/>
      <c r="J3700" s="212"/>
      <c r="K3700" s="212"/>
    </row>
    <row r="3701" spans="1:11" s="13" customFormat="1" outlineLevel="1">
      <c r="A3701" s="28"/>
      <c r="B3701" s="28" t="s">
        <v>1427</v>
      </c>
      <c r="C3701" s="29" t="s">
        <v>1428</v>
      </c>
      <c r="D3701" s="28" t="s">
        <v>271</v>
      </c>
      <c r="E3701" s="30">
        <v>1</v>
      </c>
      <c r="F3701" s="30">
        <v>8000</v>
      </c>
      <c r="G3701" s="30">
        <f t="shared" si="285"/>
        <v>9600</v>
      </c>
      <c r="H3701" s="30">
        <f t="shared" si="286"/>
        <v>14400</v>
      </c>
      <c r="I3701" s="212"/>
      <c r="J3701" s="212"/>
      <c r="K3701" s="212"/>
    </row>
    <row r="3702" spans="1:11" outlineLevel="1">
      <c r="A3702" s="49"/>
      <c r="B3702" s="49" t="s">
        <v>3686</v>
      </c>
      <c r="C3702" s="50" t="s">
        <v>5971</v>
      </c>
      <c r="D3702" s="49" t="s">
        <v>271</v>
      </c>
      <c r="E3702" s="51">
        <v>1</v>
      </c>
      <c r="F3702" s="30">
        <v>1500</v>
      </c>
      <c r="G3702" s="30">
        <f t="shared" si="285"/>
        <v>1800</v>
      </c>
      <c r="H3702" s="30">
        <f t="shared" si="286"/>
        <v>2700</v>
      </c>
      <c r="I3702" s="212"/>
      <c r="J3702" s="212"/>
      <c r="K3702" s="212"/>
    </row>
    <row r="3703" spans="1:11" outlineLevel="1">
      <c r="A3703" s="28"/>
      <c r="B3703" s="28" t="s">
        <v>3716</v>
      </c>
      <c r="C3703" s="29" t="s">
        <v>3717</v>
      </c>
      <c r="D3703" s="28" t="s">
        <v>271</v>
      </c>
      <c r="E3703" s="30">
        <v>1</v>
      </c>
      <c r="F3703" s="30">
        <v>1200</v>
      </c>
      <c r="G3703" s="30">
        <f t="shared" si="285"/>
        <v>1400</v>
      </c>
      <c r="H3703" s="30">
        <f t="shared" si="286"/>
        <v>2200</v>
      </c>
      <c r="I3703" s="212"/>
      <c r="J3703" s="212"/>
      <c r="K3703" s="212"/>
    </row>
    <row r="3704" spans="1:11" outlineLevel="1">
      <c r="A3704" s="28"/>
      <c r="B3704" s="28" t="s">
        <v>2722</v>
      </c>
      <c r="C3704" s="29" t="s">
        <v>2723</v>
      </c>
      <c r="D3704" s="28" t="s">
        <v>51</v>
      </c>
      <c r="E3704" s="30">
        <v>1</v>
      </c>
      <c r="F3704" s="30">
        <v>700</v>
      </c>
      <c r="G3704" s="30">
        <f t="shared" si="285"/>
        <v>800</v>
      </c>
      <c r="H3704" s="30">
        <f t="shared" si="286"/>
        <v>1300</v>
      </c>
      <c r="I3704" s="212"/>
      <c r="J3704" s="212"/>
      <c r="K3704" s="212"/>
    </row>
    <row r="3705" spans="1:11" s="10" customFormat="1" outlineLevel="1">
      <c r="A3705" s="28"/>
      <c r="B3705" s="28" t="s">
        <v>3730</v>
      </c>
      <c r="C3705" s="29" t="s">
        <v>3731</v>
      </c>
      <c r="D3705" s="28" t="s">
        <v>271</v>
      </c>
      <c r="E3705" s="30">
        <v>1</v>
      </c>
      <c r="F3705" s="30">
        <v>1900</v>
      </c>
      <c r="G3705" s="30">
        <f t="shared" si="285"/>
        <v>2300</v>
      </c>
      <c r="H3705" s="30">
        <f t="shared" si="286"/>
        <v>3400</v>
      </c>
      <c r="I3705" s="212"/>
      <c r="J3705" s="212"/>
      <c r="K3705" s="212"/>
    </row>
    <row r="3706" spans="1:11">
      <c r="A3706" s="45">
        <v>3298</v>
      </c>
      <c r="B3706" s="46" t="s">
        <v>5083</v>
      </c>
      <c r="C3706" s="47" t="s">
        <v>5084</v>
      </c>
      <c r="D3706" s="46" t="s">
        <v>530</v>
      </c>
      <c r="E3706" s="48">
        <v>1</v>
      </c>
      <c r="F3706" s="48">
        <f>SUM(F3707:F3716)</f>
        <v>67300</v>
      </c>
      <c r="G3706" s="48">
        <f>SUM(G3707:G3716)</f>
        <v>80700</v>
      </c>
      <c r="H3706" s="48">
        <f>SUM(H3707:H3716)</f>
        <v>121200</v>
      </c>
      <c r="I3706" s="212"/>
      <c r="J3706" s="212"/>
      <c r="K3706" s="212"/>
    </row>
    <row r="3707" spans="1:11" outlineLevel="1">
      <c r="A3707" s="28"/>
      <c r="B3707" s="28" t="s">
        <v>5077</v>
      </c>
      <c r="C3707" s="29" t="s">
        <v>5078</v>
      </c>
      <c r="D3707" s="28" t="s">
        <v>271</v>
      </c>
      <c r="E3707" s="30">
        <v>1</v>
      </c>
      <c r="F3707" s="30">
        <v>22000</v>
      </c>
      <c r="G3707" s="30">
        <f t="shared" ref="G3707:G3716" si="287">ROUND(F3707*1.2,-2)</f>
        <v>26400</v>
      </c>
      <c r="H3707" s="30">
        <f t="shared" ref="H3707:H3716" si="288">ROUND(F3707*1.8,-2)</f>
        <v>39600</v>
      </c>
      <c r="I3707" s="212"/>
      <c r="J3707" s="212"/>
      <c r="K3707" s="212"/>
    </row>
    <row r="3708" spans="1:11" outlineLevel="1">
      <c r="A3708" s="28"/>
      <c r="B3708" s="28" t="s">
        <v>1266</v>
      </c>
      <c r="C3708" s="29" t="s">
        <v>1267</v>
      </c>
      <c r="D3708" s="28" t="s">
        <v>271</v>
      </c>
      <c r="E3708" s="30">
        <v>1</v>
      </c>
      <c r="F3708" s="30">
        <v>8000</v>
      </c>
      <c r="G3708" s="30">
        <f t="shared" si="287"/>
        <v>9600</v>
      </c>
      <c r="H3708" s="30">
        <f t="shared" si="288"/>
        <v>14400</v>
      </c>
      <c r="I3708" s="212"/>
      <c r="J3708" s="212"/>
      <c r="K3708" s="212"/>
    </row>
    <row r="3709" spans="1:11" outlineLevel="1">
      <c r="A3709" s="28"/>
      <c r="B3709" s="28" t="s">
        <v>1271</v>
      </c>
      <c r="C3709" s="29" t="s">
        <v>1272</v>
      </c>
      <c r="D3709" s="28" t="s">
        <v>271</v>
      </c>
      <c r="E3709" s="30">
        <v>1</v>
      </c>
      <c r="F3709" s="30">
        <v>8000</v>
      </c>
      <c r="G3709" s="30">
        <f t="shared" si="287"/>
        <v>9600</v>
      </c>
      <c r="H3709" s="30">
        <f t="shared" si="288"/>
        <v>14400</v>
      </c>
      <c r="I3709" s="212"/>
      <c r="J3709" s="212"/>
      <c r="K3709" s="212"/>
    </row>
    <row r="3710" spans="1:11" outlineLevel="1">
      <c r="A3710" s="28"/>
      <c r="B3710" s="28" t="s">
        <v>1286</v>
      </c>
      <c r="C3710" s="29" t="s">
        <v>1287</v>
      </c>
      <c r="D3710" s="28" t="s">
        <v>271</v>
      </c>
      <c r="E3710" s="30">
        <v>1</v>
      </c>
      <c r="F3710" s="30">
        <v>8000</v>
      </c>
      <c r="G3710" s="30">
        <f t="shared" si="287"/>
        <v>9600</v>
      </c>
      <c r="H3710" s="30">
        <f t="shared" si="288"/>
        <v>14400</v>
      </c>
      <c r="I3710" s="212"/>
      <c r="J3710" s="212"/>
      <c r="K3710" s="212"/>
    </row>
    <row r="3711" spans="1:11" outlineLevel="1">
      <c r="A3711" s="28"/>
      <c r="B3711" s="28" t="s">
        <v>1402</v>
      </c>
      <c r="C3711" s="29" t="s">
        <v>1403</v>
      </c>
      <c r="D3711" s="28" t="s">
        <v>271</v>
      </c>
      <c r="E3711" s="30">
        <v>1</v>
      </c>
      <c r="F3711" s="30">
        <v>8000</v>
      </c>
      <c r="G3711" s="30">
        <f t="shared" si="287"/>
        <v>9600</v>
      </c>
      <c r="H3711" s="30">
        <f t="shared" si="288"/>
        <v>14400</v>
      </c>
      <c r="I3711" s="212"/>
      <c r="J3711" s="212"/>
      <c r="K3711" s="212"/>
    </row>
    <row r="3712" spans="1:11" s="13" customFormat="1" outlineLevel="1">
      <c r="A3712" s="28"/>
      <c r="B3712" s="28" t="s">
        <v>1427</v>
      </c>
      <c r="C3712" s="29" t="s">
        <v>1428</v>
      </c>
      <c r="D3712" s="28" t="s">
        <v>271</v>
      </c>
      <c r="E3712" s="30">
        <v>1</v>
      </c>
      <c r="F3712" s="30">
        <v>8000</v>
      </c>
      <c r="G3712" s="30">
        <f t="shared" si="287"/>
        <v>9600</v>
      </c>
      <c r="H3712" s="30">
        <f t="shared" si="288"/>
        <v>14400</v>
      </c>
      <c r="I3712" s="212"/>
      <c r="J3712" s="212"/>
      <c r="K3712" s="212"/>
    </row>
    <row r="3713" spans="1:11" outlineLevel="1">
      <c r="A3713" s="49"/>
      <c r="B3713" s="49" t="s">
        <v>3686</v>
      </c>
      <c r="C3713" s="50" t="s">
        <v>5971</v>
      </c>
      <c r="D3713" s="49" t="s">
        <v>271</v>
      </c>
      <c r="E3713" s="51">
        <v>1</v>
      </c>
      <c r="F3713" s="30">
        <v>1500</v>
      </c>
      <c r="G3713" s="30">
        <f t="shared" si="287"/>
        <v>1800</v>
      </c>
      <c r="H3713" s="30">
        <f t="shared" si="288"/>
        <v>2700</v>
      </c>
      <c r="I3713" s="212"/>
      <c r="J3713" s="212"/>
      <c r="K3713" s="212"/>
    </row>
    <row r="3714" spans="1:11" outlineLevel="1">
      <c r="A3714" s="28"/>
      <c r="B3714" s="28" t="s">
        <v>3716</v>
      </c>
      <c r="C3714" s="29" t="s">
        <v>3717</v>
      </c>
      <c r="D3714" s="28" t="s">
        <v>271</v>
      </c>
      <c r="E3714" s="30">
        <v>1</v>
      </c>
      <c r="F3714" s="30">
        <v>1200</v>
      </c>
      <c r="G3714" s="30">
        <f t="shared" si="287"/>
        <v>1400</v>
      </c>
      <c r="H3714" s="30">
        <f t="shared" si="288"/>
        <v>2200</v>
      </c>
      <c r="I3714" s="212"/>
      <c r="J3714" s="212"/>
      <c r="K3714" s="212"/>
    </row>
    <row r="3715" spans="1:11" outlineLevel="1">
      <c r="A3715" s="28"/>
      <c r="B3715" s="28" t="s">
        <v>2722</v>
      </c>
      <c r="C3715" s="29" t="s">
        <v>2723</v>
      </c>
      <c r="D3715" s="28" t="s">
        <v>51</v>
      </c>
      <c r="E3715" s="30">
        <v>1</v>
      </c>
      <c r="F3715" s="30">
        <v>700</v>
      </c>
      <c r="G3715" s="30">
        <f t="shared" si="287"/>
        <v>800</v>
      </c>
      <c r="H3715" s="30">
        <f t="shared" si="288"/>
        <v>1300</v>
      </c>
      <c r="I3715" s="212"/>
      <c r="J3715" s="212"/>
      <c r="K3715" s="212"/>
    </row>
    <row r="3716" spans="1:11" s="10" customFormat="1" outlineLevel="1">
      <c r="A3716" s="28"/>
      <c r="B3716" s="28" t="s">
        <v>3730</v>
      </c>
      <c r="C3716" s="29" t="s">
        <v>3731</v>
      </c>
      <c r="D3716" s="28" t="s">
        <v>271</v>
      </c>
      <c r="E3716" s="30">
        <v>1</v>
      </c>
      <c r="F3716" s="30">
        <v>1900</v>
      </c>
      <c r="G3716" s="30">
        <f t="shared" si="287"/>
        <v>2300</v>
      </c>
      <c r="H3716" s="30">
        <f t="shared" si="288"/>
        <v>3400</v>
      </c>
      <c r="I3716" s="212"/>
      <c r="J3716" s="212"/>
      <c r="K3716" s="212"/>
    </row>
    <row r="3717" spans="1:11">
      <c r="A3717" s="45">
        <v>3299</v>
      </c>
      <c r="B3717" s="46" t="s">
        <v>5085</v>
      </c>
      <c r="C3717" s="47" t="s">
        <v>5086</v>
      </c>
      <c r="D3717" s="46" t="s">
        <v>530</v>
      </c>
      <c r="E3717" s="48">
        <v>1</v>
      </c>
      <c r="F3717" s="48">
        <f>SUM(F3718:F3725)</f>
        <v>37300</v>
      </c>
      <c r="G3717" s="48">
        <f>SUM(G3718:G3725)</f>
        <v>44700</v>
      </c>
      <c r="H3717" s="48">
        <f>SUM(H3718:H3725)</f>
        <v>67200</v>
      </c>
      <c r="I3717" s="212"/>
      <c r="J3717" s="212"/>
      <c r="K3717" s="212"/>
    </row>
    <row r="3718" spans="1:11" outlineLevel="1">
      <c r="A3718" s="28"/>
      <c r="B3718" s="28" t="s">
        <v>1251</v>
      </c>
      <c r="C3718" s="29" t="s">
        <v>1252</v>
      </c>
      <c r="D3718" s="28" t="s">
        <v>271</v>
      </c>
      <c r="E3718" s="30">
        <v>1</v>
      </c>
      <c r="F3718" s="30">
        <v>8000</v>
      </c>
      <c r="G3718" s="30">
        <f t="shared" ref="G3718:G3725" si="289">ROUND(F3718*1.2,-2)</f>
        <v>9600</v>
      </c>
      <c r="H3718" s="30">
        <f t="shared" ref="H3718:H3725" si="290">ROUND(F3718*1.8,-2)</f>
        <v>14400</v>
      </c>
      <c r="I3718" s="212"/>
      <c r="J3718" s="212"/>
      <c r="K3718" s="212"/>
    </row>
    <row r="3719" spans="1:11" outlineLevel="1">
      <c r="A3719" s="28"/>
      <c r="B3719" s="28" t="s">
        <v>1286</v>
      </c>
      <c r="C3719" s="29" t="s">
        <v>1287</v>
      </c>
      <c r="D3719" s="28" t="s">
        <v>271</v>
      </c>
      <c r="E3719" s="30">
        <v>1</v>
      </c>
      <c r="F3719" s="30">
        <v>8000</v>
      </c>
      <c r="G3719" s="30">
        <f t="shared" si="289"/>
        <v>9600</v>
      </c>
      <c r="H3719" s="30">
        <f t="shared" si="290"/>
        <v>14400</v>
      </c>
      <c r="I3719" s="212"/>
      <c r="J3719" s="212"/>
      <c r="K3719" s="212"/>
    </row>
    <row r="3720" spans="1:11" outlineLevel="1">
      <c r="A3720" s="28"/>
      <c r="B3720" s="28" t="s">
        <v>1266</v>
      </c>
      <c r="C3720" s="29" t="s">
        <v>1267</v>
      </c>
      <c r="D3720" s="28" t="s">
        <v>271</v>
      </c>
      <c r="E3720" s="30">
        <v>1</v>
      </c>
      <c r="F3720" s="30">
        <v>8000</v>
      </c>
      <c r="G3720" s="30">
        <f t="shared" si="289"/>
        <v>9600</v>
      </c>
      <c r="H3720" s="30">
        <f t="shared" si="290"/>
        <v>14400</v>
      </c>
      <c r="I3720" s="212"/>
      <c r="J3720" s="212"/>
      <c r="K3720" s="212"/>
    </row>
    <row r="3721" spans="1:11" outlineLevel="1">
      <c r="A3721" s="28"/>
      <c r="B3721" s="28" t="s">
        <v>1271</v>
      </c>
      <c r="C3721" s="29" t="s">
        <v>1272</v>
      </c>
      <c r="D3721" s="28" t="s">
        <v>271</v>
      </c>
      <c r="E3721" s="30">
        <v>1</v>
      </c>
      <c r="F3721" s="30">
        <v>8000</v>
      </c>
      <c r="G3721" s="30">
        <f t="shared" si="289"/>
        <v>9600</v>
      </c>
      <c r="H3721" s="30">
        <f t="shared" si="290"/>
        <v>14400</v>
      </c>
      <c r="I3721" s="212"/>
      <c r="J3721" s="212"/>
      <c r="K3721" s="212"/>
    </row>
    <row r="3722" spans="1:11" s="13" customFormat="1" outlineLevel="1">
      <c r="A3722" s="28"/>
      <c r="B3722" s="28" t="s">
        <v>2722</v>
      </c>
      <c r="C3722" s="29" t="s">
        <v>2723</v>
      </c>
      <c r="D3722" s="28" t="s">
        <v>51</v>
      </c>
      <c r="E3722" s="30">
        <v>1</v>
      </c>
      <c r="F3722" s="30">
        <v>700</v>
      </c>
      <c r="G3722" s="30">
        <f t="shared" si="289"/>
        <v>800</v>
      </c>
      <c r="H3722" s="30">
        <f t="shared" si="290"/>
        <v>1300</v>
      </c>
      <c r="I3722" s="212"/>
      <c r="J3722" s="212"/>
      <c r="K3722" s="212"/>
    </row>
    <row r="3723" spans="1:11" outlineLevel="1">
      <c r="A3723" s="49"/>
      <c r="B3723" s="49" t="s">
        <v>3686</v>
      </c>
      <c r="C3723" s="50" t="s">
        <v>5971</v>
      </c>
      <c r="D3723" s="49" t="s">
        <v>271</v>
      </c>
      <c r="E3723" s="51">
        <v>1</v>
      </c>
      <c r="F3723" s="30">
        <v>1500</v>
      </c>
      <c r="G3723" s="30">
        <f t="shared" si="289"/>
        <v>1800</v>
      </c>
      <c r="H3723" s="30">
        <f t="shared" si="290"/>
        <v>2700</v>
      </c>
      <c r="I3723" s="212"/>
      <c r="J3723" s="212"/>
      <c r="K3723" s="212"/>
    </row>
    <row r="3724" spans="1:11" outlineLevel="1">
      <c r="A3724" s="28"/>
      <c r="B3724" s="28" t="s">
        <v>3716</v>
      </c>
      <c r="C3724" s="29" t="s">
        <v>3717</v>
      </c>
      <c r="D3724" s="28" t="s">
        <v>271</v>
      </c>
      <c r="E3724" s="30">
        <v>1</v>
      </c>
      <c r="F3724" s="30">
        <v>1200</v>
      </c>
      <c r="G3724" s="30">
        <f t="shared" si="289"/>
        <v>1400</v>
      </c>
      <c r="H3724" s="30">
        <f t="shared" si="290"/>
        <v>2200</v>
      </c>
      <c r="I3724" s="212"/>
      <c r="J3724" s="212"/>
      <c r="K3724" s="212"/>
    </row>
    <row r="3725" spans="1:11" s="10" customFormat="1" outlineLevel="1">
      <c r="A3725" s="28"/>
      <c r="B3725" s="28" t="s">
        <v>3730</v>
      </c>
      <c r="C3725" s="29" t="s">
        <v>3731</v>
      </c>
      <c r="D3725" s="28" t="s">
        <v>271</v>
      </c>
      <c r="E3725" s="30">
        <v>1</v>
      </c>
      <c r="F3725" s="30">
        <v>1900</v>
      </c>
      <c r="G3725" s="30">
        <f t="shared" si="289"/>
        <v>2300</v>
      </c>
      <c r="H3725" s="30">
        <f t="shared" si="290"/>
        <v>3400</v>
      </c>
      <c r="I3725" s="212"/>
      <c r="J3725" s="212"/>
      <c r="K3725" s="212"/>
    </row>
    <row r="3726" spans="1:11">
      <c r="A3726" s="45">
        <v>3300</v>
      </c>
      <c r="B3726" s="46" t="s">
        <v>5087</v>
      </c>
      <c r="C3726" s="47" t="s">
        <v>5088</v>
      </c>
      <c r="D3726" s="46" t="s">
        <v>530</v>
      </c>
      <c r="E3726" s="48">
        <v>1</v>
      </c>
      <c r="F3726" s="48">
        <f>SUM(F3727:F3733)</f>
        <v>29300</v>
      </c>
      <c r="G3726" s="48">
        <f>SUM(G3727:G3733)</f>
        <v>35100</v>
      </c>
      <c r="H3726" s="48">
        <f>SUM(H3727:H3733)</f>
        <v>52800</v>
      </c>
      <c r="I3726" s="212"/>
      <c r="J3726" s="212"/>
      <c r="K3726" s="212"/>
    </row>
    <row r="3727" spans="1:11" outlineLevel="1">
      <c r="A3727" s="28"/>
      <c r="B3727" s="28" t="s">
        <v>1251</v>
      </c>
      <c r="C3727" s="29" t="s">
        <v>1252</v>
      </c>
      <c r="D3727" s="28" t="s">
        <v>271</v>
      </c>
      <c r="E3727" s="30">
        <v>1</v>
      </c>
      <c r="F3727" s="30">
        <v>8000</v>
      </c>
      <c r="G3727" s="30">
        <f t="shared" ref="G3727:G3733" si="291">ROUND(F3727*1.2,-2)</f>
        <v>9600</v>
      </c>
      <c r="H3727" s="30">
        <f t="shared" ref="H3727:H3733" si="292">ROUND(F3727*1.8,-2)</f>
        <v>14400</v>
      </c>
      <c r="I3727" s="212"/>
      <c r="J3727" s="212"/>
      <c r="K3727" s="212"/>
    </row>
    <row r="3728" spans="1:11" outlineLevel="1">
      <c r="A3728" s="28"/>
      <c r="B3728" s="28" t="s">
        <v>1286</v>
      </c>
      <c r="C3728" s="29" t="s">
        <v>1287</v>
      </c>
      <c r="D3728" s="28" t="s">
        <v>271</v>
      </c>
      <c r="E3728" s="30">
        <v>1</v>
      </c>
      <c r="F3728" s="30">
        <v>8000</v>
      </c>
      <c r="G3728" s="30">
        <f t="shared" si="291"/>
        <v>9600</v>
      </c>
      <c r="H3728" s="30">
        <f t="shared" si="292"/>
        <v>14400</v>
      </c>
      <c r="I3728" s="212"/>
      <c r="J3728" s="212"/>
      <c r="K3728" s="212"/>
    </row>
    <row r="3729" spans="1:11" s="13" customFormat="1" outlineLevel="1">
      <c r="A3729" s="28"/>
      <c r="B3729" s="28" t="s">
        <v>1266</v>
      </c>
      <c r="C3729" s="29" t="s">
        <v>1267</v>
      </c>
      <c r="D3729" s="28" t="s">
        <v>271</v>
      </c>
      <c r="E3729" s="30">
        <v>1</v>
      </c>
      <c r="F3729" s="30">
        <v>8000</v>
      </c>
      <c r="G3729" s="30">
        <f t="shared" si="291"/>
        <v>9600</v>
      </c>
      <c r="H3729" s="30">
        <f t="shared" si="292"/>
        <v>14400</v>
      </c>
      <c r="I3729" s="212"/>
      <c r="J3729" s="212"/>
      <c r="K3729" s="212"/>
    </row>
    <row r="3730" spans="1:11" outlineLevel="1">
      <c r="A3730" s="49"/>
      <c r="B3730" s="49" t="s">
        <v>3686</v>
      </c>
      <c r="C3730" s="50" t="s">
        <v>5971</v>
      </c>
      <c r="D3730" s="49" t="s">
        <v>271</v>
      </c>
      <c r="E3730" s="51">
        <v>1</v>
      </c>
      <c r="F3730" s="30">
        <v>1500</v>
      </c>
      <c r="G3730" s="30">
        <f t="shared" si="291"/>
        <v>1800</v>
      </c>
      <c r="H3730" s="30">
        <f t="shared" si="292"/>
        <v>2700</v>
      </c>
      <c r="I3730" s="212"/>
      <c r="J3730" s="212"/>
      <c r="K3730" s="212"/>
    </row>
    <row r="3731" spans="1:11" outlineLevel="1">
      <c r="A3731" s="28"/>
      <c r="B3731" s="28" t="s">
        <v>3716</v>
      </c>
      <c r="C3731" s="29" t="s">
        <v>3717</v>
      </c>
      <c r="D3731" s="28" t="s">
        <v>271</v>
      </c>
      <c r="E3731" s="30">
        <v>1</v>
      </c>
      <c r="F3731" s="30">
        <v>1200</v>
      </c>
      <c r="G3731" s="30">
        <f t="shared" si="291"/>
        <v>1400</v>
      </c>
      <c r="H3731" s="30">
        <f t="shared" si="292"/>
        <v>2200</v>
      </c>
      <c r="I3731" s="212"/>
      <c r="J3731" s="212"/>
      <c r="K3731" s="212"/>
    </row>
    <row r="3732" spans="1:11" outlineLevel="1">
      <c r="A3732" s="28"/>
      <c r="B3732" s="28" t="s">
        <v>2722</v>
      </c>
      <c r="C3732" s="29" t="s">
        <v>2723</v>
      </c>
      <c r="D3732" s="28" t="s">
        <v>51</v>
      </c>
      <c r="E3732" s="30">
        <v>1</v>
      </c>
      <c r="F3732" s="30">
        <v>700</v>
      </c>
      <c r="G3732" s="30">
        <f t="shared" si="291"/>
        <v>800</v>
      </c>
      <c r="H3732" s="30">
        <f t="shared" si="292"/>
        <v>1300</v>
      </c>
      <c r="I3732" s="212"/>
      <c r="J3732" s="212"/>
      <c r="K3732" s="212"/>
    </row>
    <row r="3733" spans="1:11" s="10" customFormat="1" outlineLevel="1">
      <c r="A3733" s="28"/>
      <c r="B3733" s="28" t="s">
        <v>3730</v>
      </c>
      <c r="C3733" s="29" t="s">
        <v>3731</v>
      </c>
      <c r="D3733" s="28" t="s">
        <v>271</v>
      </c>
      <c r="E3733" s="30">
        <v>1</v>
      </c>
      <c r="F3733" s="30">
        <v>1900</v>
      </c>
      <c r="G3733" s="30">
        <f t="shared" si="291"/>
        <v>2300</v>
      </c>
      <c r="H3733" s="30">
        <f t="shared" si="292"/>
        <v>3400</v>
      </c>
      <c r="I3733" s="212"/>
      <c r="J3733" s="212"/>
      <c r="K3733" s="212"/>
    </row>
    <row r="3734" spans="1:11">
      <c r="A3734" s="45">
        <v>3301</v>
      </c>
      <c r="B3734" s="46" t="s">
        <v>5089</v>
      </c>
      <c r="C3734" s="47" t="s">
        <v>5090</v>
      </c>
      <c r="D3734" s="46" t="s">
        <v>530</v>
      </c>
      <c r="E3734" s="48">
        <v>1</v>
      </c>
      <c r="F3734" s="48">
        <f>SUM(F3735:F3744)</f>
        <v>53300</v>
      </c>
      <c r="G3734" s="48">
        <f>SUM(G3735:G3744)</f>
        <v>63900</v>
      </c>
      <c r="H3734" s="48">
        <f>SUM(H3735:H3744)</f>
        <v>96000</v>
      </c>
      <c r="I3734" s="212"/>
      <c r="J3734" s="212"/>
      <c r="K3734" s="212"/>
    </row>
    <row r="3735" spans="1:11" outlineLevel="1">
      <c r="A3735" s="28"/>
      <c r="B3735" s="28" t="s">
        <v>1251</v>
      </c>
      <c r="C3735" s="29" t="s">
        <v>1252</v>
      </c>
      <c r="D3735" s="28" t="s">
        <v>271</v>
      </c>
      <c r="E3735" s="30">
        <v>1</v>
      </c>
      <c r="F3735" s="30">
        <v>8000</v>
      </c>
      <c r="G3735" s="30">
        <f t="shared" ref="G3735:G3744" si="293">ROUND(F3735*1.2,-2)</f>
        <v>9600</v>
      </c>
      <c r="H3735" s="30">
        <f t="shared" ref="H3735:H3744" si="294">ROUND(F3735*1.8,-2)</f>
        <v>14400</v>
      </c>
      <c r="I3735" s="212"/>
      <c r="J3735" s="212"/>
      <c r="K3735" s="212"/>
    </row>
    <row r="3736" spans="1:11" outlineLevel="1">
      <c r="A3736" s="28"/>
      <c r="B3736" s="28" t="s">
        <v>1427</v>
      </c>
      <c r="C3736" s="29" t="s">
        <v>1428</v>
      </c>
      <c r="D3736" s="28" t="s">
        <v>271</v>
      </c>
      <c r="E3736" s="30">
        <v>1</v>
      </c>
      <c r="F3736" s="30">
        <v>8000</v>
      </c>
      <c r="G3736" s="30">
        <f t="shared" si="293"/>
        <v>9600</v>
      </c>
      <c r="H3736" s="30">
        <f t="shared" si="294"/>
        <v>14400</v>
      </c>
      <c r="I3736" s="212"/>
      <c r="J3736" s="212"/>
      <c r="K3736" s="212"/>
    </row>
    <row r="3737" spans="1:11" outlineLevel="1">
      <c r="A3737" s="28"/>
      <c r="B3737" s="28" t="s">
        <v>1266</v>
      </c>
      <c r="C3737" s="29" t="s">
        <v>1267</v>
      </c>
      <c r="D3737" s="28" t="s">
        <v>271</v>
      </c>
      <c r="E3737" s="30">
        <v>1</v>
      </c>
      <c r="F3737" s="30">
        <v>8000</v>
      </c>
      <c r="G3737" s="30">
        <f t="shared" si="293"/>
        <v>9600</v>
      </c>
      <c r="H3737" s="30">
        <f t="shared" si="294"/>
        <v>14400</v>
      </c>
      <c r="I3737" s="212"/>
      <c r="J3737" s="212"/>
      <c r="K3737" s="212"/>
    </row>
    <row r="3738" spans="1:11" outlineLevel="1">
      <c r="A3738" s="28"/>
      <c r="B3738" s="28" t="s">
        <v>1271</v>
      </c>
      <c r="C3738" s="29" t="s">
        <v>1272</v>
      </c>
      <c r="D3738" s="28" t="s">
        <v>271</v>
      </c>
      <c r="E3738" s="30">
        <v>1</v>
      </c>
      <c r="F3738" s="30">
        <v>8000</v>
      </c>
      <c r="G3738" s="30">
        <f t="shared" si="293"/>
        <v>9600</v>
      </c>
      <c r="H3738" s="30">
        <f t="shared" si="294"/>
        <v>14400</v>
      </c>
      <c r="I3738" s="212"/>
      <c r="J3738" s="212"/>
      <c r="K3738" s="212"/>
    </row>
    <row r="3739" spans="1:11" outlineLevel="1">
      <c r="A3739" s="28"/>
      <c r="B3739" s="28" t="s">
        <v>1286</v>
      </c>
      <c r="C3739" s="29" t="s">
        <v>1287</v>
      </c>
      <c r="D3739" s="28" t="s">
        <v>271</v>
      </c>
      <c r="E3739" s="30">
        <v>1</v>
      </c>
      <c r="F3739" s="30">
        <v>8000</v>
      </c>
      <c r="G3739" s="30">
        <f t="shared" si="293"/>
        <v>9600</v>
      </c>
      <c r="H3739" s="30">
        <f t="shared" si="294"/>
        <v>14400</v>
      </c>
      <c r="I3739" s="212"/>
      <c r="J3739" s="212"/>
      <c r="K3739" s="212"/>
    </row>
    <row r="3740" spans="1:11" outlineLevel="1">
      <c r="A3740" s="28"/>
      <c r="B3740" s="28" t="s">
        <v>1402</v>
      </c>
      <c r="C3740" s="29" t="s">
        <v>1403</v>
      </c>
      <c r="D3740" s="28" t="s">
        <v>271</v>
      </c>
      <c r="E3740" s="30">
        <v>1</v>
      </c>
      <c r="F3740" s="30">
        <v>8000</v>
      </c>
      <c r="G3740" s="30">
        <f t="shared" si="293"/>
        <v>9600</v>
      </c>
      <c r="H3740" s="30">
        <f t="shared" si="294"/>
        <v>14400</v>
      </c>
      <c r="I3740" s="212"/>
      <c r="J3740" s="212"/>
      <c r="K3740" s="212"/>
    </row>
    <row r="3741" spans="1:11" s="13" customFormat="1" outlineLevel="1">
      <c r="A3741" s="28"/>
      <c r="B3741" s="28" t="s">
        <v>2722</v>
      </c>
      <c r="C3741" s="29" t="s">
        <v>2723</v>
      </c>
      <c r="D3741" s="28" t="s">
        <v>51</v>
      </c>
      <c r="E3741" s="30">
        <v>1</v>
      </c>
      <c r="F3741" s="30">
        <v>700</v>
      </c>
      <c r="G3741" s="30">
        <f t="shared" si="293"/>
        <v>800</v>
      </c>
      <c r="H3741" s="30">
        <f t="shared" si="294"/>
        <v>1300</v>
      </c>
      <c r="I3741" s="212"/>
      <c r="J3741" s="212"/>
      <c r="K3741" s="212"/>
    </row>
    <row r="3742" spans="1:11" outlineLevel="1">
      <c r="A3742" s="49"/>
      <c r="B3742" s="49" t="s">
        <v>3686</v>
      </c>
      <c r="C3742" s="50" t="s">
        <v>5971</v>
      </c>
      <c r="D3742" s="49" t="s">
        <v>271</v>
      </c>
      <c r="E3742" s="51">
        <v>1</v>
      </c>
      <c r="F3742" s="30">
        <v>1500</v>
      </c>
      <c r="G3742" s="30">
        <f t="shared" si="293"/>
        <v>1800</v>
      </c>
      <c r="H3742" s="30">
        <f t="shared" si="294"/>
        <v>2700</v>
      </c>
      <c r="I3742" s="212"/>
      <c r="J3742" s="212"/>
      <c r="K3742" s="212"/>
    </row>
    <row r="3743" spans="1:11" outlineLevel="1">
      <c r="A3743" s="28"/>
      <c r="B3743" s="28" t="s">
        <v>3716</v>
      </c>
      <c r="C3743" s="29" t="s">
        <v>3717</v>
      </c>
      <c r="D3743" s="28" t="s">
        <v>271</v>
      </c>
      <c r="E3743" s="30">
        <v>1</v>
      </c>
      <c r="F3743" s="30">
        <v>1200</v>
      </c>
      <c r="G3743" s="30">
        <f t="shared" si="293"/>
        <v>1400</v>
      </c>
      <c r="H3743" s="30">
        <f t="shared" si="294"/>
        <v>2200</v>
      </c>
      <c r="I3743" s="212"/>
      <c r="J3743" s="212"/>
      <c r="K3743" s="212"/>
    </row>
    <row r="3744" spans="1:11" s="10" customFormat="1" outlineLevel="1">
      <c r="A3744" s="28"/>
      <c r="B3744" s="28" t="s">
        <v>3730</v>
      </c>
      <c r="C3744" s="29" t="s">
        <v>3731</v>
      </c>
      <c r="D3744" s="28" t="s">
        <v>271</v>
      </c>
      <c r="E3744" s="30">
        <v>1</v>
      </c>
      <c r="F3744" s="30">
        <v>1900</v>
      </c>
      <c r="G3744" s="30">
        <f t="shared" si="293"/>
        <v>2300</v>
      </c>
      <c r="H3744" s="30">
        <f t="shared" si="294"/>
        <v>3400</v>
      </c>
      <c r="I3744" s="212"/>
      <c r="J3744" s="212"/>
      <c r="K3744" s="212"/>
    </row>
    <row r="3745" spans="1:11">
      <c r="A3745" s="45">
        <v>3302</v>
      </c>
      <c r="B3745" s="46" t="s">
        <v>5091</v>
      </c>
      <c r="C3745" s="47" t="s">
        <v>5092</v>
      </c>
      <c r="D3745" s="46" t="s">
        <v>530</v>
      </c>
      <c r="E3745" s="48">
        <v>1</v>
      </c>
      <c r="F3745" s="48">
        <f>SUM(F3746:F3750)</f>
        <v>13300</v>
      </c>
      <c r="G3745" s="48">
        <f>SUM(G3746:G3750)</f>
        <v>15900</v>
      </c>
      <c r="H3745" s="48">
        <f>SUM(H3746:H3750)</f>
        <v>24000</v>
      </c>
      <c r="I3745" s="212"/>
      <c r="J3745" s="212"/>
      <c r="K3745" s="212"/>
    </row>
    <row r="3746" spans="1:11" s="13" customFormat="1" outlineLevel="1">
      <c r="A3746" s="28"/>
      <c r="B3746" s="28" t="s">
        <v>1251</v>
      </c>
      <c r="C3746" s="29" t="s">
        <v>1252</v>
      </c>
      <c r="D3746" s="28" t="s">
        <v>271</v>
      </c>
      <c r="E3746" s="30">
        <v>1</v>
      </c>
      <c r="F3746" s="30">
        <v>8000</v>
      </c>
      <c r="G3746" s="30">
        <f>ROUND(F3746*1.2,-2)</f>
        <v>9600</v>
      </c>
      <c r="H3746" s="30">
        <f>ROUND(F3746*1.8,-2)</f>
        <v>14400</v>
      </c>
      <c r="I3746" s="212"/>
      <c r="J3746" s="212"/>
      <c r="K3746" s="212"/>
    </row>
    <row r="3747" spans="1:11" outlineLevel="1">
      <c r="A3747" s="49"/>
      <c r="B3747" s="49" t="s">
        <v>3686</v>
      </c>
      <c r="C3747" s="50" t="s">
        <v>5971</v>
      </c>
      <c r="D3747" s="49" t="s">
        <v>271</v>
      </c>
      <c r="E3747" s="51">
        <v>1</v>
      </c>
      <c r="F3747" s="30">
        <v>1500</v>
      </c>
      <c r="G3747" s="30">
        <f>ROUND(F3747*1.2,-2)</f>
        <v>1800</v>
      </c>
      <c r="H3747" s="30">
        <f>ROUND(F3747*1.8,-2)</f>
        <v>2700</v>
      </c>
      <c r="I3747" s="212"/>
      <c r="J3747" s="212"/>
      <c r="K3747" s="212"/>
    </row>
    <row r="3748" spans="1:11" outlineLevel="1">
      <c r="A3748" s="28"/>
      <c r="B3748" s="28" t="s">
        <v>3716</v>
      </c>
      <c r="C3748" s="29" t="s">
        <v>3717</v>
      </c>
      <c r="D3748" s="28" t="s">
        <v>271</v>
      </c>
      <c r="E3748" s="30">
        <v>1</v>
      </c>
      <c r="F3748" s="30">
        <v>1200</v>
      </c>
      <c r="G3748" s="30">
        <f>ROUND(F3748*1.2,-2)</f>
        <v>1400</v>
      </c>
      <c r="H3748" s="30">
        <f>ROUND(F3748*1.8,-2)</f>
        <v>2200</v>
      </c>
      <c r="I3748" s="212"/>
      <c r="J3748" s="212"/>
      <c r="K3748" s="212"/>
    </row>
    <row r="3749" spans="1:11" outlineLevel="1">
      <c r="A3749" s="28"/>
      <c r="B3749" s="28" t="s">
        <v>2722</v>
      </c>
      <c r="C3749" s="29" t="s">
        <v>2723</v>
      </c>
      <c r="D3749" s="28" t="s">
        <v>51</v>
      </c>
      <c r="E3749" s="30">
        <v>1</v>
      </c>
      <c r="F3749" s="30">
        <v>700</v>
      </c>
      <c r="G3749" s="30">
        <f>ROUND(F3749*1.2,-2)</f>
        <v>800</v>
      </c>
      <c r="H3749" s="30">
        <f>ROUND(F3749*1.8,-2)</f>
        <v>1300</v>
      </c>
      <c r="I3749" s="212"/>
      <c r="J3749" s="212"/>
      <c r="K3749" s="212"/>
    </row>
    <row r="3750" spans="1:11" s="10" customFormat="1" outlineLevel="1">
      <c r="A3750" s="28"/>
      <c r="B3750" s="28" t="s">
        <v>3730</v>
      </c>
      <c r="C3750" s="29" t="s">
        <v>3731</v>
      </c>
      <c r="D3750" s="28" t="s">
        <v>271</v>
      </c>
      <c r="E3750" s="30">
        <v>1</v>
      </c>
      <c r="F3750" s="30">
        <v>1900</v>
      </c>
      <c r="G3750" s="30">
        <f>ROUND(F3750*1.2,-2)</f>
        <v>2300</v>
      </c>
      <c r="H3750" s="30">
        <f>ROUND(F3750*1.8,-2)</f>
        <v>3400</v>
      </c>
      <c r="I3750" s="212"/>
      <c r="J3750" s="212"/>
      <c r="K3750" s="212"/>
    </row>
    <row r="3751" spans="1:11">
      <c r="A3751" s="45">
        <v>3303</v>
      </c>
      <c r="B3751" s="46" t="s">
        <v>5093</v>
      </c>
      <c r="C3751" s="47" t="s">
        <v>5094</v>
      </c>
      <c r="D3751" s="46" t="s">
        <v>530</v>
      </c>
      <c r="E3751" s="48">
        <v>1</v>
      </c>
      <c r="F3751" s="48">
        <f>SUM(F3752:F3756)</f>
        <v>13300</v>
      </c>
      <c r="G3751" s="48">
        <f>SUM(G3752:G3756)</f>
        <v>15900</v>
      </c>
      <c r="H3751" s="48">
        <f>SUM(H3752:H3756)</f>
        <v>24000</v>
      </c>
      <c r="I3751" s="212"/>
      <c r="J3751" s="212"/>
      <c r="K3751" s="212"/>
    </row>
    <row r="3752" spans="1:11" s="13" customFormat="1" outlineLevel="1">
      <c r="A3752" s="28"/>
      <c r="B3752" s="28" t="s">
        <v>1251</v>
      </c>
      <c r="C3752" s="29" t="s">
        <v>1252</v>
      </c>
      <c r="D3752" s="28" t="s">
        <v>271</v>
      </c>
      <c r="E3752" s="30">
        <v>1</v>
      </c>
      <c r="F3752" s="30">
        <v>8000</v>
      </c>
      <c r="G3752" s="30">
        <f>ROUND(F3752*1.2,-2)</f>
        <v>9600</v>
      </c>
      <c r="H3752" s="30">
        <f>ROUND(F3752*1.8,-2)</f>
        <v>14400</v>
      </c>
      <c r="I3752" s="212"/>
      <c r="J3752" s="212"/>
      <c r="K3752" s="212"/>
    </row>
    <row r="3753" spans="1:11" outlineLevel="1">
      <c r="A3753" s="49"/>
      <c r="B3753" s="49" t="s">
        <v>3686</v>
      </c>
      <c r="C3753" s="50" t="s">
        <v>5971</v>
      </c>
      <c r="D3753" s="49" t="s">
        <v>271</v>
      </c>
      <c r="E3753" s="51">
        <v>1</v>
      </c>
      <c r="F3753" s="30">
        <v>1500</v>
      </c>
      <c r="G3753" s="30">
        <f>ROUND(F3753*1.2,-2)</f>
        <v>1800</v>
      </c>
      <c r="H3753" s="30">
        <f>ROUND(F3753*1.8,-2)</f>
        <v>2700</v>
      </c>
      <c r="I3753" s="212"/>
      <c r="J3753" s="212"/>
      <c r="K3753" s="212"/>
    </row>
    <row r="3754" spans="1:11" outlineLevel="1">
      <c r="A3754" s="28"/>
      <c r="B3754" s="28" t="s">
        <v>2722</v>
      </c>
      <c r="C3754" s="29" t="s">
        <v>2723</v>
      </c>
      <c r="D3754" s="28" t="s">
        <v>51</v>
      </c>
      <c r="E3754" s="30">
        <v>1</v>
      </c>
      <c r="F3754" s="30">
        <v>700</v>
      </c>
      <c r="G3754" s="30">
        <f>ROUND(F3754*1.2,-2)</f>
        <v>800</v>
      </c>
      <c r="H3754" s="30">
        <f>ROUND(F3754*1.8,-2)</f>
        <v>1300</v>
      </c>
      <c r="I3754" s="212"/>
      <c r="J3754" s="212"/>
      <c r="K3754" s="212"/>
    </row>
    <row r="3755" spans="1:11" outlineLevel="1">
      <c r="A3755" s="28"/>
      <c r="B3755" s="28" t="s">
        <v>3716</v>
      </c>
      <c r="C3755" s="29" t="s">
        <v>3717</v>
      </c>
      <c r="D3755" s="28" t="s">
        <v>271</v>
      </c>
      <c r="E3755" s="30">
        <v>1</v>
      </c>
      <c r="F3755" s="30">
        <v>1200</v>
      </c>
      <c r="G3755" s="30">
        <f>ROUND(F3755*1.2,-2)</f>
        <v>1400</v>
      </c>
      <c r="H3755" s="30">
        <f>ROUND(F3755*1.8,-2)</f>
        <v>2200</v>
      </c>
      <c r="I3755" s="212"/>
      <c r="J3755" s="212"/>
      <c r="K3755" s="212"/>
    </row>
    <row r="3756" spans="1:11" s="10" customFormat="1" outlineLevel="1">
      <c r="A3756" s="28"/>
      <c r="B3756" s="28" t="s">
        <v>3730</v>
      </c>
      <c r="C3756" s="29" t="s">
        <v>3731</v>
      </c>
      <c r="D3756" s="28" t="s">
        <v>271</v>
      </c>
      <c r="E3756" s="30">
        <v>1</v>
      </c>
      <c r="F3756" s="30">
        <v>1900</v>
      </c>
      <c r="G3756" s="30">
        <f>ROUND(F3756*1.2,-2)</f>
        <v>2300</v>
      </c>
      <c r="H3756" s="30">
        <f>ROUND(F3756*1.8,-2)</f>
        <v>3400</v>
      </c>
      <c r="I3756" s="212"/>
      <c r="J3756" s="212"/>
      <c r="K3756" s="212"/>
    </row>
    <row r="3757" spans="1:11">
      <c r="A3757" s="45">
        <v>3304</v>
      </c>
      <c r="B3757" s="46" t="s">
        <v>5095</v>
      </c>
      <c r="C3757" s="47" t="s">
        <v>5096</v>
      </c>
      <c r="D3757" s="46" t="s">
        <v>530</v>
      </c>
      <c r="E3757" s="48">
        <v>1</v>
      </c>
      <c r="F3757" s="48">
        <f>SUM(F3758:F3763)</f>
        <v>21300</v>
      </c>
      <c r="G3757" s="48">
        <f>SUM(G3758:G3763)</f>
        <v>25500</v>
      </c>
      <c r="H3757" s="48">
        <f>SUM(H3758:H3763)</f>
        <v>38400</v>
      </c>
      <c r="I3757" s="212"/>
      <c r="J3757" s="212"/>
      <c r="K3757" s="212"/>
    </row>
    <row r="3758" spans="1:11" outlineLevel="1">
      <c r="A3758" s="28"/>
      <c r="B3758" s="28" t="s">
        <v>1251</v>
      </c>
      <c r="C3758" s="29" t="s">
        <v>1252</v>
      </c>
      <c r="D3758" s="28" t="s">
        <v>271</v>
      </c>
      <c r="E3758" s="30">
        <v>1</v>
      </c>
      <c r="F3758" s="30">
        <v>8000</v>
      </c>
      <c r="G3758" s="30">
        <f t="shared" ref="G3758:G3763" si="295">ROUND(F3758*1.2,-2)</f>
        <v>9600</v>
      </c>
      <c r="H3758" s="30">
        <f t="shared" ref="H3758:H3763" si="296">ROUND(F3758*1.8,-2)</f>
        <v>14400</v>
      </c>
      <c r="I3758" s="212"/>
      <c r="J3758" s="212"/>
      <c r="K3758" s="212"/>
    </row>
    <row r="3759" spans="1:11" s="13" customFormat="1" outlineLevel="1">
      <c r="A3759" s="28"/>
      <c r="B3759" s="28" t="s">
        <v>1286</v>
      </c>
      <c r="C3759" s="29" t="s">
        <v>1287</v>
      </c>
      <c r="D3759" s="28" t="s">
        <v>271</v>
      </c>
      <c r="E3759" s="30">
        <v>1</v>
      </c>
      <c r="F3759" s="30">
        <v>8000</v>
      </c>
      <c r="G3759" s="30">
        <f t="shared" si="295"/>
        <v>9600</v>
      </c>
      <c r="H3759" s="30">
        <f t="shared" si="296"/>
        <v>14400</v>
      </c>
      <c r="I3759" s="212"/>
      <c r="J3759" s="212"/>
      <c r="K3759" s="212"/>
    </row>
    <row r="3760" spans="1:11" outlineLevel="1">
      <c r="A3760" s="49"/>
      <c r="B3760" s="49" t="s">
        <v>3686</v>
      </c>
      <c r="C3760" s="50" t="s">
        <v>5971</v>
      </c>
      <c r="D3760" s="49" t="s">
        <v>271</v>
      </c>
      <c r="E3760" s="51">
        <v>1</v>
      </c>
      <c r="F3760" s="30">
        <v>1500</v>
      </c>
      <c r="G3760" s="30">
        <f t="shared" si="295"/>
        <v>1800</v>
      </c>
      <c r="H3760" s="30">
        <f t="shared" si="296"/>
        <v>2700</v>
      </c>
      <c r="I3760" s="212"/>
      <c r="J3760" s="212"/>
      <c r="K3760" s="212"/>
    </row>
    <row r="3761" spans="1:11" outlineLevel="1">
      <c r="A3761" s="28"/>
      <c r="B3761" s="28" t="s">
        <v>3716</v>
      </c>
      <c r="C3761" s="29" t="s">
        <v>3717</v>
      </c>
      <c r="D3761" s="28" t="s">
        <v>271</v>
      </c>
      <c r="E3761" s="30">
        <v>1</v>
      </c>
      <c r="F3761" s="30">
        <v>1200</v>
      </c>
      <c r="G3761" s="30">
        <f t="shared" si="295"/>
        <v>1400</v>
      </c>
      <c r="H3761" s="30">
        <f t="shared" si="296"/>
        <v>2200</v>
      </c>
      <c r="I3761" s="212"/>
      <c r="J3761" s="212"/>
      <c r="K3761" s="212"/>
    </row>
    <row r="3762" spans="1:11" outlineLevel="1">
      <c r="A3762" s="28"/>
      <c r="B3762" s="28" t="s">
        <v>2722</v>
      </c>
      <c r="C3762" s="29" t="s">
        <v>2723</v>
      </c>
      <c r="D3762" s="28" t="s">
        <v>51</v>
      </c>
      <c r="E3762" s="30">
        <v>1</v>
      </c>
      <c r="F3762" s="30">
        <v>700</v>
      </c>
      <c r="G3762" s="30">
        <f t="shared" si="295"/>
        <v>800</v>
      </c>
      <c r="H3762" s="30">
        <f t="shared" si="296"/>
        <v>1300</v>
      </c>
      <c r="I3762" s="212"/>
      <c r="J3762" s="212"/>
      <c r="K3762" s="212"/>
    </row>
    <row r="3763" spans="1:11" s="10" customFormat="1" outlineLevel="1">
      <c r="A3763" s="28"/>
      <c r="B3763" s="28" t="s">
        <v>3730</v>
      </c>
      <c r="C3763" s="29" t="s">
        <v>3731</v>
      </c>
      <c r="D3763" s="28" t="s">
        <v>271</v>
      </c>
      <c r="E3763" s="30">
        <v>1</v>
      </c>
      <c r="F3763" s="30">
        <v>1900</v>
      </c>
      <c r="G3763" s="30">
        <f t="shared" si="295"/>
        <v>2300</v>
      </c>
      <c r="H3763" s="30">
        <f t="shared" si="296"/>
        <v>3400</v>
      </c>
      <c r="I3763" s="212"/>
      <c r="J3763" s="212"/>
      <c r="K3763" s="212"/>
    </row>
    <row r="3764" spans="1:11">
      <c r="A3764" s="45">
        <v>3305</v>
      </c>
      <c r="B3764" s="46" t="s">
        <v>5097</v>
      </c>
      <c r="C3764" s="47" t="s">
        <v>5098</v>
      </c>
      <c r="D3764" s="46" t="s">
        <v>530</v>
      </c>
      <c r="E3764" s="48">
        <v>1</v>
      </c>
      <c r="F3764" s="62">
        <f>SUM(F3765:F3777)</f>
        <v>64000</v>
      </c>
      <c r="G3764" s="62">
        <f>SUM(G3765:G3777)</f>
        <v>76700</v>
      </c>
      <c r="H3764" s="62">
        <f>SUM(H3765:H3777)</f>
        <v>115300</v>
      </c>
      <c r="I3764" s="212"/>
      <c r="J3764" s="212"/>
      <c r="K3764" s="212"/>
    </row>
    <row r="3765" spans="1:11" outlineLevel="1">
      <c r="A3765" s="28"/>
      <c r="B3765" s="28" t="s">
        <v>1251</v>
      </c>
      <c r="C3765" s="29" t="s">
        <v>1252</v>
      </c>
      <c r="D3765" s="28" t="s">
        <v>271</v>
      </c>
      <c r="E3765" s="30">
        <v>1</v>
      </c>
      <c r="F3765" s="30">
        <v>8000</v>
      </c>
      <c r="G3765" s="30">
        <f t="shared" ref="G3765:G3777" si="297">ROUND(F3765*1.2,-2)</f>
        <v>9600</v>
      </c>
      <c r="H3765" s="30">
        <f t="shared" ref="H3765:H3777" si="298">ROUND(F3765*1.8,-2)</f>
        <v>14400</v>
      </c>
      <c r="I3765" s="212"/>
      <c r="J3765" s="212"/>
      <c r="K3765" s="212"/>
    </row>
    <row r="3766" spans="1:11" outlineLevel="1">
      <c r="A3766" s="28"/>
      <c r="B3766" s="28" t="s">
        <v>1354</v>
      </c>
      <c r="C3766" s="29" t="s">
        <v>1355</v>
      </c>
      <c r="D3766" s="28" t="s">
        <v>271</v>
      </c>
      <c r="E3766" s="30">
        <v>1</v>
      </c>
      <c r="F3766" s="30">
        <v>8000</v>
      </c>
      <c r="G3766" s="30">
        <f t="shared" si="297"/>
        <v>9600</v>
      </c>
      <c r="H3766" s="30">
        <f t="shared" si="298"/>
        <v>14400</v>
      </c>
      <c r="I3766" s="212"/>
      <c r="J3766" s="212"/>
      <c r="K3766" s="212"/>
    </row>
    <row r="3767" spans="1:11" outlineLevel="1">
      <c r="A3767" s="28"/>
      <c r="B3767" s="28" t="s">
        <v>1266</v>
      </c>
      <c r="C3767" s="29" t="s">
        <v>1267</v>
      </c>
      <c r="D3767" s="28" t="s">
        <v>271</v>
      </c>
      <c r="E3767" s="30">
        <v>1</v>
      </c>
      <c r="F3767" s="30">
        <v>8000</v>
      </c>
      <c r="G3767" s="30">
        <f t="shared" si="297"/>
        <v>9600</v>
      </c>
      <c r="H3767" s="30">
        <f t="shared" si="298"/>
        <v>14400</v>
      </c>
      <c r="I3767" s="212"/>
      <c r="J3767" s="212"/>
      <c r="K3767" s="212"/>
    </row>
    <row r="3768" spans="1:11" outlineLevel="1">
      <c r="A3768" s="28"/>
      <c r="B3768" s="28" t="s">
        <v>1397</v>
      </c>
      <c r="C3768" s="29" t="s">
        <v>1398</v>
      </c>
      <c r="D3768" s="28" t="s">
        <v>271</v>
      </c>
      <c r="E3768" s="30">
        <v>1</v>
      </c>
      <c r="F3768" s="30">
        <v>8000</v>
      </c>
      <c r="G3768" s="30">
        <f t="shared" si="297"/>
        <v>9600</v>
      </c>
      <c r="H3768" s="30">
        <f t="shared" si="298"/>
        <v>14400</v>
      </c>
      <c r="I3768" s="212"/>
      <c r="J3768" s="212"/>
      <c r="K3768" s="212"/>
    </row>
    <row r="3769" spans="1:11" outlineLevel="1">
      <c r="A3769" s="28"/>
      <c r="B3769" s="28" t="s">
        <v>1344</v>
      </c>
      <c r="C3769" s="29" t="s">
        <v>1345</v>
      </c>
      <c r="D3769" s="28" t="s">
        <v>271</v>
      </c>
      <c r="E3769" s="30">
        <v>1</v>
      </c>
      <c r="F3769" s="30">
        <v>8000</v>
      </c>
      <c r="G3769" s="30">
        <f t="shared" si="297"/>
        <v>9600</v>
      </c>
      <c r="H3769" s="30">
        <f t="shared" si="298"/>
        <v>14400</v>
      </c>
      <c r="I3769" s="212"/>
      <c r="J3769" s="212"/>
      <c r="K3769" s="212"/>
    </row>
    <row r="3770" spans="1:11" s="13" customFormat="1" outlineLevel="1">
      <c r="A3770" s="28"/>
      <c r="B3770" s="28" t="s">
        <v>1286</v>
      </c>
      <c r="C3770" s="29" t="s">
        <v>1287</v>
      </c>
      <c r="D3770" s="28" t="s">
        <v>271</v>
      </c>
      <c r="E3770" s="30">
        <v>1</v>
      </c>
      <c r="F3770" s="30">
        <v>8000</v>
      </c>
      <c r="G3770" s="30">
        <f t="shared" si="297"/>
        <v>9600</v>
      </c>
      <c r="H3770" s="30">
        <f t="shared" si="298"/>
        <v>14400</v>
      </c>
      <c r="I3770" s="212"/>
      <c r="J3770" s="212"/>
      <c r="K3770" s="212"/>
    </row>
    <row r="3771" spans="1:11" s="13" customFormat="1" outlineLevel="1">
      <c r="A3771" s="49"/>
      <c r="B3771" s="49" t="s">
        <v>3686</v>
      </c>
      <c r="C3771" s="50" t="s">
        <v>5971</v>
      </c>
      <c r="D3771" s="49" t="s">
        <v>271</v>
      </c>
      <c r="E3771" s="51">
        <v>1</v>
      </c>
      <c r="F3771" s="30">
        <v>1500</v>
      </c>
      <c r="G3771" s="30">
        <f t="shared" si="297"/>
        <v>1800</v>
      </c>
      <c r="H3771" s="30">
        <f t="shared" si="298"/>
        <v>2700</v>
      </c>
      <c r="I3771" s="212"/>
      <c r="J3771" s="212"/>
      <c r="K3771" s="212"/>
    </row>
    <row r="3772" spans="1:11" s="13" customFormat="1" outlineLevel="1">
      <c r="A3772" s="49"/>
      <c r="B3772" s="49" t="s">
        <v>3799</v>
      </c>
      <c r="C3772" s="50" t="s">
        <v>3800</v>
      </c>
      <c r="D3772" s="49" t="s">
        <v>271</v>
      </c>
      <c r="E3772" s="51">
        <v>1</v>
      </c>
      <c r="F3772" s="30">
        <v>1100</v>
      </c>
      <c r="G3772" s="30">
        <f t="shared" si="297"/>
        <v>1300</v>
      </c>
      <c r="H3772" s="30">
        <f t="shared" si="298"/>
        <v>2000</v>
      </c>
      <c r="I3772" s="212"/>
      <c r="J3772" s="212"/>
      <c r="K3772" s="212"/>
    </row>
    <row r="3773" spans="1:11" outlineLevel="1">
      <c r="A3773" s="49"/>
      <c r="B3773" s="49" t="s">
        <v>3803</v>
      </c>
      <c r="C3773" s="50" t="s">
        <v>3804</v>
      </c>
      <c r="D3773" s="49" t="s">
        <v>271</v>
      </c>
      <c r="E3773" s="51">
        <v>1</v>
      </c>
      <c r="F3773" s="30">
        <v>1600</v>
      </c>
      <c r="G3773" s="30">
        <f t="shared" si="297"/>
        <v>1900</v>
      </c>
      <c r="H3773" s="30">
        <f t="shared" si="298"/>
        <v>2900</v>
      </c>
      <c r="I3773" s="212"/>
      <c r="J3773" s="212"/>
      <c r="K3773" s="212"/>
    </row>
    <row r="3774" spans="1:11" outlineLevel="1">
      <c r="A3774" s="28"/>
      <c r="B3774" s="28" t="s">
        <v>2722</v>
      </c>
      <c r="C3774" s="29" t="s">
        <v>2723</v>
      </c>
      <c r="D3774" s="28" t="s">
        <v>51</v>
      </c>
      <c r="E3774" s="30">
        <v>1</v>
      </c>
      <c r="F3774" s="30">
        <v>700</v>
      </c>
      <c r="G3774" s="30">
        <f t="shared" si="297"/>
        <v>800</v>
      </c>
      <c r="H3774" s="30">
        <f t="shared" si="298"/>
        <v>1300</v>
      </c>
      <c r="I3774" s="212"/>
      <c r="J3774" s="212"/>
      <c r="K3774" s="212"/>
    </row>
    <row r="3775" spans="1:11" outlineLevel="1">
      <c r="A3775" s="28"/>
      <c r="B3775" s="28" t="s">
        <v>3716</v>
      </c>
      <c r="C3775" s="29" t="s">
        <v>3717</v>
      </c>
      <c r="D3775" s="28" t="s">
        <v>271</v>
      </c>
      <c r="E3775" s="30">
        <v>1</v>
      </c>
      <c r="F3775" s="30">
        <v>1200</v>
      </c>
      <c r="G3775" s="30">
        <f t="shared" si="297"/>
        <v>1400</v>
      </c>
      <c r="H3775" s="30">
        <f t="shared" si="298"/>
        <v>2200</v>
      </c>
      <c r="I3775" s="212"/>
      <c r="J3775" s="212"/>
      <c r="K3775" s="212"/>
    </row>
    <row r="3776" spans="1:11" outlineLevel="1">
      <c r="A3776" s="28"/>
      <c r="B3776" s="28" t="s">
        <v>3730</v>
      </c>
      <c r="C3776" s="29" t="s">
        <v>3731</v>
      </c>
      <c r="D3776" s="28" t="s">
        <v>271</v>
      </c>
      <c r="E3776" s="30">
        <v>1</v>
      </c>
      <c r="F3776" s="30">
        <v>1900</v>
      </c>
      <c r="G3776" s="30">
        <f t="shared" si="297"/>
        <v>2300</v>
      </c>
      <c r="H3776" s="30">
        <f t="shared" si="298"/>
        <v>3400</v>
      </c>
      <c r="I3776" s="212"/>
      <c r="J3776" s="212"/>
      <c r="K3776" s="212"/>
    </row>
    <row r="3777" spans="1:11" s="10" customFormat="1" ht="31" outlineLevel="1">
      <c r="A3777" s="28"/>
      <c r="B3777" s="28" t="s">
        <v>3496</v>
      </c>
      <c r="C3777" s="29" t="s">
        <v>3497</v>
      </c>
      <c r="D3777" s="28" t="s">
        <v>271</v>
      </c>
      <c r="E3777" s="30">
        <v>1</v>
      </c>
      <c r="F3777" s="30">
        <v>8000</v>
      </c>
      <c r="G3777" s="30">
        <f t="shared" si="297"/>
        <v>9600</v>
      </c>
      <c r="H3777" s="30">
        <f t="shared" si="298"/>
        <v>14400</v>
      </c>
      <c r="I3777" s="212"/>
      <c r="J3777" s="212"/>
      <c r="K3777" s="212"/>
    </row>
    <row r="3778" spans="1:11">
      <c r="A3778" s="45">
        <v>3306</v>
      </c>
      <c r="B3778" s="46" t="s">
        <v>5099</v>
      </c>
      <c r="C3778" s="47" t="s">
        <v>5100</v>
      </c>
      <c r="D3778" s="46" t="s">
        <v>530</v>
      </c>
      <c r="E3778" s="48">
        <v>1</v>
      </c>
      <c r="F3778" s="62">
        <f>SUM(F3779:F3786)</f>
        <v>30400</v>
      </c>
      <c r="G3778" s="62">
        <f>SUM(G3779:G3786)</f>
        <v>36400</v>
      </c>
      <c r="H3778" s="62">
        <f>SUM(H3779:H3786)</f>
        <v>54800</v>
      </c>
      <c r="I3778" s="212"/>
      <c r="J3778" s="212"/>
      <c r="K3778" s="212"/>
    </row>
    <row r="3779" spans="1:11" outlineLevel="1">
      <c r="A3779" s="28"/>
      <c r="B3779" s="28" t="s">
        <v>1251</v>
      </c>
      <c r="C3779" s="29" t="s">
        <v>1252</v>
      </c>
      <c r="D3779" s="28" t="s">
        <v>271</v>
      </c>
      <c r="E3779" s="30">
        <v>1</v>
      </c>
      <c r="F3779" s="30">
        <v>8000</v>
      </c>
      <c r="G3779" s="30">
        <f t="shared" ref="G3779:G3786" si="299">ROUND(F3779*1.2,-2)</f>
        <v>9600</v>
      </c>
      <c r="H3779" s="30">
        <f t="shared" ref="H3779:H3786" si="300">ROUND(F3779*1.8,-2)</f>
        <v>14400</v>
      </c>
      <c r="I3779" s="212"/>
      <c r="J3779" s="212"/>
      <c r="K3779" s="212"/>
    </row>
    <row r="3780" spans="1:11" outlineLevel="1">
      <c r="A3780" s="28"/>
      <c r="B3780" s="28" t="s">
        <v>1286</v>
      </c>
      <c r="C3780" s="29" t="s">
        <v>1287</v>
      </c>
      <c r="D3780" s="28" t="s">
        <v>271</v>
      </c>
      <c r="E3780" s="30">
        <v>1</v>
      </c>
      <c r="F3780" s="30">
        <v>8000</v>
      </c>
      <c r="G3780" s="30">
        <f t="shared" si="299"/>
        <v>9600</v>
      </c>
      <c r="H3780" s="30">
        <f t="shared" si="300"/>
        <v>14400</v>
      </c>
      <c r="I3780" s="212"/>
      <c r="J3780" s="212"/>
      <c r="K3780" s="212"/>
    </row>
    <row r="3781" spans="1:11" s="13" customFormat="1" outlineLevel="1">
      <c r="A3781" s="28"/>
      <c r="B3781" s="28" t="s">
        <v>1397</v>
      </c>
      <c r="C3781" s="29" t="s">
        <v>1398</v>
      </c>
      <c r="D3781" s="28" t="s">
        <v>271</v>
      </c>
      <c r="E3781" s="30">
        <v>1</v>
      </c>
      <c r="F3781" s="30">
        <v>8000</v>
      </c>
      <c r="G3781" s="30">
        <f t="shared" si="299"/>
        <v>9600</v>
      </c>
      <c r="H3781" s="30">
        <f t="shared" si="300"/>
        <v>14400</v>
      </c>
      <c r="I3781" s="212"/>
      <c r="J3781" s="212"/>
      <c r="K3781" s="212"/>
    </row>
    <row r="3782" spans="1:11" s="13" customFormat="1" outlineLevel="1">
      <c r="A3782" s="49"/>
      <c r="B3782" s="49" t="s">
        <v>3799</v>
      </c>
      <c r="C3782" s="50" t="s">
        <v>3800</v>
      </c>
      <c r="D3782" s="49" t="s">
        <v>271</v>
      </c>
      <c r="E3782" s="51">
        <v>1</v>
      </c>
      <c r="F3782" s="30">
        <v>1100</v>
      </c>
      <c r="G3782" s="30">
        <f t="shared" si="299"/>
        <v>1300</v>
      </c>
      <c r="H3782" s="30">
        <f t="shared" si="300"/>
        <v>2000</v>
      </c>
      <c r="I3782" s="212"/>
      <c r="J3782" s="212"/>
      <c r="K3782" s="212"/>
    </row>
    <row r="3783" spans="1:11" outlineLevel="1">
      <c r="A3783" s="49"/>
      <c r="B3783" s="49" t="s">
        <v>3686</v>
      </c>
      <c r="C3783" s="50" t="s">
        <v>5971</v>
      </c>
      <c r="D3783" s="49" t="s">
        <v>271</v>
      </c>
      <c r="E3783" s="51">
        <v>1</v>
      </c>
      <c r="F3783" s="30">
        <v>1500</v>
      </c>
      <c r="G3783" s="30">
        <f t="shared" si="299"/>
        <v>1800</v>
      </c>
      <c r="H3783" s="30">
        <f t="shared" si="300"/>
        <v>2700</v>
      </c>
      <c r="I3783" s="212"/>
      <c r="J3783" s="212"/>
      <c r="K3783" s="212"/>
    </row>
    <row r="3784" spans="1:11" outlineLevel="1">
      <c r="A3784" s="28"/>
      <c r="B3784" s="28" t="s">
        <v>2722</v>
      </c>
      <c r="C3784" s="29" t="s">
        <v>2723</v>
      </c>
      <c r="D3784" s="28" t="s">
        <v>51</v>
      </c>
      <c r="E3784" s="30">
        <v>1</v>
      </c>
      <c r="F3784" s="30">
        <v>700</v>
      </c>
      <c r="G3784" s="30">
        <f t="shared" si="299"/>
        <v>800</v>
      </c>
      <c r="H3784" s="30">
        <f t="shared" si="300"/>
        <v>1300</v>
      </c>
      <c r="I3784" s="212"/>
      <c r="J3784" s="212"/>
      <c r="K3784" s="212"/>
    </row>
    <row r="3785" spans="1:11" outlineLevel="1">
      <c r="A3785" s="28"/>
      <c r="B3785" s="28" t="s">
        <v>3716</v>
      </c>
      <c r="C3785" s="29" t="s">
        <v>3717</v>
      </c>
      <c r="D3785" s="28" t="s">
        <v>271</v>
      </c>
      <c r="E3785" s="30">
        <v>1</v>
      </c>
      <c r="F3785" s="30">
        <v>1200</v>
      </c>
      <c r="G3785" s="30">
        <f t="shared" si="299"/>
        <v>1400</v>
      </c>
      <c r="H3785" s="30">
        <f t="shared" si="300"/>
        <v>2200</v>
      </c>
      <c r="I3785" s="212"/>
      <c r="J3785" s="212"/>
      <c r="K3785" s="212"/>
    </row>
    <row r="3786" spans="1:11" s="10" customFormat="1" outlineLevel="1">
      <c r="A3786" s="28"/>
      <c r="B3786" s="28" t="s">
        <v>3730</v>
      </c>
      <c r="C3786" s="29" t="s">
        <v>3731</v>
      </c>
      <c r="D3786" s="28" t="s">
        <v>271</v>
      </c>
      <c r="E3786" s="30">
        <v>1</v>
      </c>
      <c r="F3786" s="30">
        <v>1900</v>
      </c>
      <c r="G3786" s="30">
        <f t="shared" si="299"/>
        <v>2300</v>
      </c>
      <c r="H3786" s="30">
        <f t="shared" si="300"/>
        <v>3400</v>
      </c>
      <c r="I3786" s="212"/>
      <c r="J3786" s="212"/>
      <c r="K3786" s="212"/>
    </row>
    <row r="3787" spans="1:11">
      <c r="A3787" s="45">
        <v>3307</v>
      </c>
      <c r="B3787" s="46" t="s">
        <v>5101</v>
      </c>
      <c r="C3787" s="47" t="s">
        <v>5102</v>
      </c>
      <c r="D3787" s="46" t="s">
        <v>530</v>
      </c>
      <c r="E3787" s="48">
        <v>1</v>
      </c>
      <c r="F3787" s="62">
        <f>SUM(F3788:F3803)</f>
        <v>46900</v>
      </c>
      <c r="G3787" s="62">
        <f>SUM(G3788:G3803)</f>
        <v>56100</v>
      </c>
      <c r="H3787" s="62">
        <f>SUM(H3788:H3803)</f>
        <v>84600</v>
      </c>
      <c r="I3787" s="212"/>
      <c r="J3787" s="212"/>
      <c r="K3787" s="212"/>
    </row>
    <row r="3788" spans="1:11" outlineLevel="3">
      <c r="A3788" s="28"/>
      <c r="B3788" s="28" t="s">
        <v>1251</v>
      </c>
      <c r="C3788" s="29" t="s">
        <v>1252</v>
      </c>
      <c r="D3788" s="28" t="s">
        <v>271</v>
      </c>
      <c r="E3788" s="30">
        <v>1</v>
      </c>
      <c r="F3788" s="30">
        <v>8000</v>
      </c>
      <c r="G3788" s="30">
        <f t="shared" ref="G3788:G3803" si="301">ROUND(F3788*1.2,-2)</f>
        <v>9600</v>
      </c>
      <c r="H3788" s="30">
        <f t="shared" ref="H3788:H3803" si="302">ROUND(F3788*1.8,-2)</f>
        <v>14400</v>
      </c>
      <c r="I3788" s="212"/>
      <c r="J3788" s="212"/>
      <c r="K3788" s="212"/>
    </row>
    <row r="3789" spans="1:11" outlineLevel="3">
      <c r="A3789" s="28"/>
      <c r="B3789" s="28" t="s">
        <v>1286</v>
      </c>
      <c r="C3789" s="29" t="s">
        <v>1287</v>
      </c>
      <c r="D3789" s="28" t="s">
        <v>271</v>
      </c>
      <c r="E3789" s="30">
        <v>1</v>
      </c>
      <c r="F3789" s="30">
        <v>8000</v>
      </c>
      <c r="G3789" s="30">
        <f t="shared" si="301"/>
        <v>9600</v>
      </c>
      <c r="H3789" s="30">
        <f t="shared" si="302"/>
        <v>14400</v>
      </c>
      <c r="I3789" s="212"/>
      <c r="J3789" s="212"/>
      <c r="K3789" s="212"/>
    </row>
    <row r="3790" spans="1:11" outlineLevel="3">
      <c r="A3790" s="28"/>
      <c r="B3790" s="28" t="s">
        <v>1344</v>
      </c>
      <c r="C3790" s="29" t="s">
        <v>1345</v>
      </c>
      <c r="D3790" s="28" t="s">
        <v>271</v>
      </c>
      <c r="E3790" s="30">
        <v>1</v>
      </c>
      <c r="F3790" s="30">
        <v>8000</v>
      </c>
      <c r="G3790" s="30">
        <f t="shared" si="301"/>
        <v>9600</v>
      </c>
      <c r="H3790" s="30">
        <f t="shared" si="302"/>
        <v>14400</v>
      </c>
      <c r="I3790" s="212"/>
      <c r="J3790" s="212"/>
      <c r="K3790" s="212"/>
    </row>
    <row r="3791" spans="1:11" s="13" customFormat="1" outlineLevel="3">
      <c r="A3791" s="28"/>
      <c r="B3791" s="28" t="s">
        <v>1397</v>
      </c>
      <c r="C3791" s="29" t="s">
        <v>1398</v>
      </c>
      <c r="D3791" s="28" t="s">
        <v>271</v>
      </c>
      <c r="E3791" s="30">
        <v>1</v>
      </c>
      <c r="F3791" s="30">
        <v>8000</v>
      </c>
      <c r="G3791" s="30">
        <f t="shared" si="301"/>
        <v>9600</v>
      </c>
      <c r="H3791" s="30">
        <f t="shared" si="302"/>
        <v>14400</v>
      </c>
      <c r="I3791" s="212"/>
      <c r="J3791" s="212"/>
      <c r="K3791" s="212"/>
    </row>
    <row r="3792" spans="1:11" s="13" customFormat="1" outlineLevel="3">
      <c r="A3792" s="49"/>
      <c r="B3792" s="49" t="s">
        <v>3686</v>
      </c>
      <c r="C3792" s="50" t="s">
        <v>5971</v>
      </c>
      <c r="D3792" s="49" t="s">
        <v>271</v>
      </c>
      <c r="E3792" s="51">
        <v>1</v>
      </c>
      <c r="F3792" s="30">
        <v>1500</v>
      </c>
      <c r="G3792" s="30">
        <f t="shared" si="301"/>
        <v>1800</v>
      </c>
      <c r="H3792" s="30">
        <f t="shared" si="302"/>
        <v>2700</v>
      </c>
      <c r="I3792" s="212"/>
      <c r="J3792" s="212"/>
      <c r="K3792" s="212"/>
    </row>
    <row r="3793" spans="1:11" s="13" customFormat="1" outlineLevel="3">
      <c r="A3793" s="49"/>
      <c r="B3793" s="49" t="s">
        <v>3799</v>
      </c>
      <c r="C3793" s="50" t="s">
        <v>3800</v>
      </c>
      <c r="D3793" s="49" t="s">
        <v>271</v>
      </c>
      <c r="E3793" s="51">
        <v>1</v>
      </c>
      <c r="F3793" s="30">
        <v>1100</v>
      </c>
      <c r="G3793" s="30">
        <f t="shared" si="301"/>
        <v>1300</v>
      </c>
      <c r="H3793" s="30">
        <f t="shared" si="302"/>
        <v>2000</v>
      </c>
      <c r="I3793" s="212"/>
      <c r="J3793" s="212"/>
      <c r="K3793" s="212"/>
    </row>
    <row r="3794" spans="1:11" s="13" customFormat="1" ht="31" outlineLevel="3">
      <c r="A3794" s="49"/>
      <c r="B3794" s="49" t="s">
        <v>3791</v>
      </c>
      <c r="C3794" s="50" t="s">
        <v>3792</v>
      </c>
      <c r="D3794" s="49" t="s">
        <v>271</v>
      </c>
      <c r="E3794" s="51">
        <v>1</v>
      </c>
      <c r="F3794" s="30">
        <v>1200</v>
      </c>
      <c r="G3794" s="30">
        <f t="shared" si="301"/>
        <v>1400</v>
      </c>
      <c r="H3794" s="30">
        <f t="shared" si="302"/>
        <v>2200</v>
      </c>
      <c r="I3794" s="212"/>
      <c r="J3794" s="212"/>
      <c r="K3794" s="212"/>
    </row>
    <row r="3795" spans="1:11" s="13" customFormat="1" ht="31" outlineLevel="3">
      <c r="A3795" s="49"/>
      <c r="B3795" s="49" t="s">
        <v>3783</v>
      </c>
      <c r="C3795" s="50" t="s">
        <v>3784</v>
      </c>
      <c r="D3795" s="49" t="s">
        <v>271</v>
      </c>
      <c r="E3795" s="51">
        <v>1</v>
      </c>
      <c r="F3795" s="30">
        <v>1000</v>
      </c>
      <c r="G3795" s="30">
        <f t="shared" si="301"/>
        <v>1200</v>
      </c>
      <c r="H3795" s="30">
        <f t="shared" si="302"/>
        <v>1800</v>
      </c>
      <c r="I3795" s="212"/>
      <c r="J3795" s="212"/>
      <c r="K3795" s="212"/>
    </row>
    <row r="3796" spans="1:11" outlineLevel="3">
      <c r="A3796" s="36"/>
      <c r="B3796" s="28" t="s">
        <v>3845</v>
      </c>
      <c r="C3796" s="29" t="s">
        <v>3846</v>
      </c>
      <c r="D3796" s="28" t="s">
        <v>271</v>
      </c>
      <c r="E3796" s="30">
        <v>1</v>
      </c>
      <c r="F3796" s="30">
        <v>1100</v>
      </c>
      <c r="G3796" s="30">
        <f t="shared" si="301"/>
        <v>1300</v>
      </c>
      <c r="H3796" s="30">
        <f t="shared" si="302"/>
        <v>2000</v>
      </c>
      <c r="I3796" s="212"/>
      <c r="J3796" s="212"/>
      <c r="K3796" s="212"/>
    </row>
    <row r="3797" spans="1:11" s="13" customFormat="1" outlineLevel="3">
      <c r="A3797" s="49"/>
      <c r="B3797" s="49" t="s">
        <v>3849</v>
      </c>
      <c r="C3797" s="50" t="s">
        <v>3850</v>
      </c>
      <c r="D3797" s="49" t="s">
        <v>271</v>
      </c>
      <c r="E3797" s="51">
        <v>1</v>
      </c>
      <c r="F3797" s="30">
        <v>1100</v>
      </c>
      <c r="G3797" s="30">
        <f t="shared" si="301"/>
        <v>1300</v>
      </c>
      <c r="H3797" s="30">
        <f t="shared" si="302"/>
        <v>2000</v>
      </c>
      <c r="I3797" s="212"/>
      <c r="J3797" s="212"/>
      <c r="K3797" s="212"/>
    </row>
    <row r="3798" spans="1:11" s="13" customFormat="1" outlineLevel="3">
      <c r="A3798" s="49"/>
      <c r="B3798" s="49" t="s">
        <v>3803</v>
      </c>
      <c r="C3798" s="50" t="s">
        <v>3804</v>
      </c>
      <c r="D3798" s="49" t="s">
        <v>271</v>
      </c>
      <c r="E3798" s="51">
        <v>1</v>
      </c>
      <c r="F3798" s="30">
        <v>1600</v>
      </c>
      <c r="G3798" s="30">
        <f t="shared" si="301"/>
        <v>1900</v>
      </c>
      <c r="H3798" s="30">
        <f t="shared" si="302"/>
        <v>2900</v>
      </c>
      <c r="I3798" s="212"/>
      <c r="J3798" s="212"/>
      <c r="K3798" s="212"/>
    </row>
    <row r="3799" spans="1:11" s="13" customFormat="1" outlineLevel="3">
      <c r="A3799" s="49"/>
      <c r="B3799" s="49" t="s">
        <v>3817</v>
      </c>
      <c r="C3799" s="50" t="s">
        <v>3818</v>
      </c>
      <c r="D3799" s="49" t="s">
        <v>271</v>
      </c>
      <c r="E3799" s="51">
        <v>1</v>
      </c>
      <c r="F3799" s="30">
        <v>1100</v>
      </c>
      <c r="G3799" s="30">
        <f t="shared" si="301"/>
        <v>1300</v>
      </c>
      <c r="H3799" s="30">
        <f t="shared" si="302"/>
        <v>2000</v>
      </c>
      <c r="I3799" s="212"/>
      <c r="J3799" s="212"/>
      <c r="K3799" s="212"/>
    </row>
    <row r="3800" spans="1:11" outlineLevel="3">
      <c r="A3800" s="49"/>
      <c r="B3800" s="49" t="s">
        <v>3787</v>
      </c>
      <c r="C3800" s="50" t="s">
        <v>3788</v>
      </c>
      <c r="D3800" s="49" t="s">
        <v>271</v>
      </c>
      <c r="E3800" s="51">
        <v>1</v>
      </c>
      <c r="F3800" s="30">
        <v>1400</v>
      </c>
      <c r="G3800" s="30">
        <f t="shared" si="301"/>
        <v>1700</v>
      </c>
      <c r="H3800" s="30">
        <f t="shared" si="302"/>
        <v>2500</v>
      </c>
      <c r="I3800" s="212"/>
      <c r="J3800" s="212"/>
      <c r="K3800" s="212"/>
    </row>
    <row r="3801" spans="1:11" outlineLevel="3">
      <c r="A3801" s="28"/>
      <c r="B3801" s="28" t="s">
        <v>2722</v>
      </c>
      <c r="C3801" s="29" t="s">
        <v>2723</v>
      </c>
      <c r="D3801" s="28" t="s">
        <v>51</v>
      </c>
      <c r="E3801" s="30">
        <v>1</v>
      </c>
      <c r="F3801" s="30">
        <v>700</v>
      </c>
      <c r="G3801" s="30">
        <f t="shared" si="301"/>
        <v>800</v>
      </c>
      <c r="H3801" s="30">
        <f t="shared" si="302"/>
        <v>1300</v>
      </c>
      <c r="I3801" s="212"/>
      <c r="J3801" s="212"/>
      <c r="K3801" s="212"/>
    </row>
    <row r="3802" spans="1:11" outlineLevel="3">
      <c r="A3802" s="28"/>
      <c r="B3802" s="28" t="s">
        <v>3716</v>
      </c>
      <c r="C3802" s="29" t="s">
        <v>3717</v>
      </c>
      <c r="D3802" s="28" t="s">
        <v>271</v>
      </c>
      <c r="E3802" s="30">
        <v>1</v>
      </c>
      <c r="F3802" s="30">
        <v>1200</v>
      </c>
      <c r="G3802" s="30">
        <f t="shared" si="301"/>
        <v>1400</v>
      </c>
      <c r="H3802" s="30">
        <f t="shared" si="302"/>
        <v>2200</v>
      </c>
      <c r="I3802" s="212"/>
      <c r="J3802" s="212"/>
      <c r="K3802" s="212"/>
    </row>
    <row r="3803" spans="1:11" s="10" customFormat="1" outlineLevel="3">
      <c r="A3803" s="28"/>
      <c r="B3803" s="28" t="s">
        <v>3730</v>
      </c>
      <c r="C3803" s="29" t="s">
        <v>3731</v>
      </c>
      <c r="D3803" s="28" t="s">
        <v>271</v>
      </c>
      <c r="E3803" s="30">
        <v>1</v>
      </c>
      <c r="F3803" s="30">
        <v>1900</v>
      </c>
      <c r="G3803" s="30">
        <f t="shared" si="301"/>
        <v>2300</v>
      </c>
      <c r="H3803" s="30">
        <f t="shared" si="302"/>
        <v>3400</v>
      </c>
      <c r="I3803" s="212"/>
      <c r="J3803" s="212"/>
      <c r="K3803" s="212"/>
    </row>
    <row r="3804" spans="1:11">
      <c r="A3804" s="45">
        <v>3308</v>
      </c>
      <c r="B3804" s="46" t="s">
        <v>5103</v>
      </c>
      <c r="C3804" s="47" t="s">
        <v>5104</v>
      </c>
      <c r="D3804" s="46" t="s">
        <v>530</v>
      </c>
      <c r="E3804" s="48">
        <v>1</v>
      </c>
      <c r="F3804" s="48">
        <f>SUM(F3805:F3809)</f>
        <v>33900</v>
      </c>
      <c r="G3804" s="48">
        <f>SUM(G3805:G3809)</f>
        <v>40700</v>
      </c>
      <c r="H3804" s="48">
        <f>SUM(H3805:H3809)</f>
        <v>61000</v>
      </c>
      <c r="I3804" s="212"/>
      <c r="J3804" s="212"/>
      <c r="K3804" s="212"/>
    </row>
    <row r="3805" spans="1:11" outlineLevel="1">
      <c r="A3805" s="28"/>
      <c r="B3805" s="28" t="s">
        <v>1251</v>
      </c>
      <c r="C3805" s="29" t="s">
        <v>1252</v>
      </c>
      <c r="D3805" s="28" t="s">
        <v>271</v>
      </c>
      <c r="E3805" s="30">
        <v>1</v>
      </c>
      <c r="F3805" s="30">
        <v>8000</v>
      </c>
      <c r="G3805" s="30">
        <f>ROUND(F3805*1.2,-2)</f>
        <v>9600</v>
      </c>
      <c r="H3805" s="30">
        <f>ROUND(F3805*1.8,-2)</f>
        <v>14400</v>
      </c>
      <c r="I3805" s="212"/>
      <c r="J3805" s="212"/>
      <c r="K3805" s="212"/>
    </row>
    <row r="3806" spans="1:11" outlineLevel="1">
      <c r="A3806" s="28"/>
      <c r="B3806" s="28" t="s">
        <v>1286</v>
      </c>
      <c r="C3806" s="29" t="s">
        <v>1287</v>
      </c>
      <c r="D3806" s="28" t="s">
        <v>271</v>
      </c>
      <c r="E3806" s="30">
        <v>1</v>
      </c>
      <c r="F3806" s="30">
        <v>8000</v>
      </c>
      <c r="G3806" s="30">
        <f>ROUND(F3806*1.2,-2)</f>
        <v>9600</v>
      </c>
      <c r="H3806" s="30">
        <f>ROUND(F3806*1.8,-2)</f>
        <v>14400</v>
      </c>
      <c r="I3806" s="212"/>
      <c r="J3806" s="212"/>
      <c r="K3806" s="212"/>
    </row>
    <row r="3807" spans="1:11" outlineLevel="1">
      <c r="A3807" s="28"/>
      <c r="B3807" s="28" t="s">
        <v>1344</v>
      </c>
      <c r="C3807" s="29" t="s">
        <v>1345</v>
      </c>
      <c r="D3807" s="28" t="s">
        <v>271</v>
      </c>
      <c r="E3807" s="30">
        <v>1</v>
      </c>
      <c r="F3807" s="30">
        <v>8000</v>
      </c>
      <c r="G3807" s="30">
        <f>ROUND(F3807*1.2,-2)</f>
        <v>9600</v>
      </c>
      <c r="H3807" s="30">
        <f>ROUND(F3807*1.8,-2)</f>
        <v>14400</v>
      </c>
      <c r="I3807" s="212"/>
      <c r="J3807" s="212"/>
      <c r="K3807" s="212"/>
    </row>
    <row r="3808" spans="1:11" ht="31" outlineLevel="1">
      <c r="A3808" s="28"/>
      <c r="B3808" s="28" t="s">
        <v>3496</v>
      </c>
      <c r="C3808" s="29" t="s">
        <v>3497</v>
      </c>
      <c r="D3808" s="28" t="s">
        <v>271</v>
      </c>
      <c r="E3808" s="30">
        <v>1</v>
      </c>
      <c r="F3808" s="30">
        <v>8000</v>
      </c>
      <c r="G3808" s="30">
        <f>ROUND(F3808*1.2,-2)</f>
        <v>9600</v>
      </c>
      <c r="H3808" s="30">
        <f>ROUND(F3808*1.8,-2)</f>
        <v>14400</v>
      </c>
      <c r="I3808" s="212"/>
      <c r="J3808" s="212"/>
      <c r="K3808" s="212"/>
    </row>
    <row r="3809" spans="1:11" s="10" customFormat="1" outlineLevel="1">
      <c r="A3809" s="28"/>
      <c r="B3809" s="28" t="s">
        <v>3730</v>
      </c>
      <c r="C3809" s="29" t="s">
        <v>3731</v>
      </c>
      <c r="D3809" s="28" t="s">
        <v>271</v>
      </c>
      <c r="E3809" s="30">
        <v>1</v>
      </c>
      <c r="F3809" s="30">
        <v>1900</v>
      </c>
      <c r="G3809" s="30">
        <f>ROUND(F3809*1.2,-2)</f>
        <v>2300</v>
      </c>
      <c r="H3809" s="30">
        <f>ROUND(F3809*1.8,-2)</f>
        <v>3400</v>
      </c>
      <c r="I3809" s="212"/>
      <c r="J3809" s="212"/>
      <c r="K3809" s="212"/>
    </row>
    <row r="3810" spans="1:11">
      <c r="A3810" s="45">
        <v>3309</v>
      </c>
      <c r="B3810" s="46" t="s">
        <v>5105</v>
      </c>
      <c r="C3810" s="47" t="s">
        <v>5106</v>
      </c>
      <c r="D3810" s="46" t="s">
        <v>530</v>
      </c>
      <c r="E3810" s="48">
        <v>1</v>
      </c>
      <c r="F3810" s="48">
        <f>SUM(F3811:F3819)</f>
        <v>45300</v>
      </c>
      <c r="G3810" s="48">
        <f>SUM(G3811:G3819)</f>
        <v>54300</v>
      </c>
      <c r="H3810" s="48">
        <f>SUM(H3811:H3819)</f>
        <v>81600</v>
      </c>
      <c r="I3810" s="212"/>
      <c r="J3810" s="212"/>
      <c r="K3810" s="212"/>
    </row>
    <row r="3811" spans="1:11" outlineLevel="1">
      <c r="A3811" s="28"/>
      <c r="B3811" s="28" t="s">
        <v>1251</v>
      </c>
      <c r="C3811" s="29" t="s">
        <v>1252</v>
      </c>
      <c r="D3811" s="28" t="s">
        <v>271</v>
      </c>
      <c r="E3811" s="30">
        <v>1</v>
      </c>
      <c r="F3811" s="30">
        <v>8000</v>
      </c>
      <c r="G3811" s="30">
        <f t="shared" ref="G3811:G3819" si="303">ROUND(F3811*1.2,-2)</f>
        <v>9600</v>
      </c>
      <c r="H3811" s="30">
        <f t="shared" ref="H3811:H3819" si="304">ROUND(F3811*1.8,-2)</f>
        <v>14400</v>
      </c>
      <c r="I3811" s="212"/>
      <c r="J3811" s="212"/>
      <c r="K3811" s="212"/>
    </row>
    <row r="3812" spans="1:11" outlineLevel="1">
      <c r="A3812" s="28"/>
      <c r="B3812" s="28" t="s">
        <v>1354</v>
      </c>
      <c r="C3812" s="29" t="s">
        <v>1355</v>
      </c>
      <c r="D3812" s="28" t="s">
        <v>271</v>
      </c>
      <c r="E3812" s="30">
        <v>1</v>
      </c>
      <c r="F3812" s="30">
        <v>8000</v>
      </c>
      <c r="G3812" s="30">
        <f t="shared" si="303"/>
        <v>9600</v>
      </c>
      <c r="H3812" s="30">
        <f t="shared" si="304"/>
        <v>14400</v>
      </c>
      <c r="I3812" s="212"/>
      <c r="J3812" s="212"/>
      <c r="K3812" s="212"/>
    </row>
    <row r="3813" spans="1:11" outlineLevel="1">
      <c r="A3813" s="28"/>
      <c r="B3813" s="28" t="s">
        <v>1266</v>
      </c>
      <c r="C3813" s="29" t="s">
        <v>1267</v>
      </c>
      <c r="D3813" s="28" t="s">
        <v>271</v>
      </c>
      <c r="E3813" s="30">
        <v>1</v>
      </c>
      <c r="F3813" s="30">
        <v>8000</v>
      </c>
      <c r="G3813" s="30">
        <f t="shared" si="303"/>
        <v>9600</v>
      </c>
      <c r="H3813" s="30">
        <f t="shared" si="304"/>
        <v>14400</v>
      </c>
      <c r="I3813" s="212"/>
      <c r="J3813" s="212"/>
      <c r="K3813" s="212"/>
    </row>
    <row r="3814" spans="1:11" outlineLevel="1">
      <c r="A3814" s="28"/>
      <c r="B3814" s="28" t="s">
        <v>1271</v>
      </c>
      <c r="C3814" s="29" t="s">
        <v>1272</v>
      </c>
      <c r="D3814" s="28" t="s">
        <v>271</v>
      </c>
      <c r="E3814" s="30">
        <v>1</v>
      </c>
      <c r="F3814" s="30">
        <v>8000</v>
      </c>
      <c r="G3814" s="30">
        <f t="shared" si="303"/>
        <v>9600</v>
      </c>
      <c r="H3814" s="30">
        <f t="shared" si="304"/>
        <v>14400</v>
      </c>
      <c r="I3814" s="212"/>
      <c r="J3814" s="212"/>
      <c r="K3814" s="212"/>
    </row>
    <row r="3815" spans="1:11" s="13" customFormat="1" outlineLevel="1">
      <c r="A3815" s="28"/>
      <c r="B3815" s="28" t="s">
        <v>1286</v>
      </c>
      <c r="C3815" s="29" t="s">
        <v>1287</v>
      </c>
      <c r="D3815" s="28" t="s">
        <v>271</v>
      </c>
      <c r="E3815" s="30">
        <v>1</v>
      </c>
      <c r="F3815" s="30">
        <v>8000</v>
      </c>
      <c r="G3815" s="30">
        <f t="shared" si="303"/>
        <v>9600</v>
      </c>
      <c r="H3815" s="30">
        <f t="shared" si="304"/>
        <v>14400</v>
      </c>
      <c r="I3815" s="212"/>
      <c r="J3815" s="212"/>
      <c r="K3815" s="212"/>
    </row>
    <row r="3816" spans="1:11" outlineLevel="1">
      <c r="A3816" s="49"/>
      <c r="B3816" s="49" t="s">
        <v>3686</v>
      </c>
      <c r="C3816" s="50" t="s">
        <v>5971</v>
      </c>
      <c r="D3816" s="49" t="s">
        <v>271</v>
      </c>
      <c r="E3816" s="51">
        <v>1</v>
      </c>
      <c r="F3816" s="30">
        <v>1500</v>
      </c>
      <c r="G3816" s="30">
        <f t="shared" si="303"/>
        <v>1800</v>
      </c>
      <c r="H3816" s="30">
        <f t="shared" si="304"/>
        <v>2700</v>
      </c>
      <c r="I3816" s="212"/>
      <c r="J3816" s="212"/>
      <c r="K3816" s="212"/>
    </row>
    <row r="3817" spans="1:11" outlineLevel="1">
      <c r="A3817" s="28"/>
      <c r="B3817" s="28" t="s">
        <v>2722</v>
      </c>
      <c r="C3817" s="29" t="s">
        <v>2723</v>
      </c>
      <c r="D3817" s="28" t="s">
        <v>51</v>
      </c>
      <c r="E3817" s="30">
        <v>1</v>
      </c>
      <c r="F3817" s="30">
        <v>700</v>
      </c>
      <c r="G3817" s="30">
        <f t="shared" si="303"/>
        <v>800</v>
      </c>
      <c r="H3817" s="30">
        <f t="shared" si="304"/>
        <v>1300</v>
      </c>
      <c r="I3817" s="212"/>
      <c r="J3817" s="212"/>
      <c r="K3817" s="212"/>
    </row>
    <row r="3818" spans="1:11" outlineLevel="1">
      <c r="A3818" s="28"/>
      <c r="B3818" s="28" t="s">
        <v>3716</v>
      </c>
      <c r="C3818" s="29" t="s">
        <v>3717</v>
      </c>
      <c r="D3818" s="28" t="s">
        <v>271</v>
      </c>
      <c r="E3818" s="30">
        <v>1</v>
      </c>
      <c r="F3818" s="30">
        <v>1200</v>
      </c>
      <c r="G3818" s="30">
        <f t="shared" si="303"/>
        <v>1400</v>
      </c>
      <c r="H3818" s="30">
        <f t="shared" si="304"/>
        <v>2200</v>
      </c>
      <c r="I3818" s="212"/>
      <c r="J3818" s="212"/>
      <c r="K3818" s="212"/>
    </row>
    <row r="3819" spans="1:11" s="10" customFormat="1" outlineLevel="1">
      <c r="A3819" s="28"/>
      <c r="B3819" s="28" t="s">
        <v>3730</v>
      </c>
      <c r="C3819" s="29" t="s">
        <v>3731</v>
      </c>
      <c r="D3819" s="28" t="s">
        <v>271</v>
      </c>
      <c r="E3819" s="30">
        <v>1</v>
      </c>
      <c r="F3819" s="30">
        <v>1900</v>
      </c>
      <c r="G3819" s="30">
        <f t="shared" si="303"/>
        <v>2300</v>
      </c>
      <c r="H3819" s="30">
        <f t="shared" si="304"/>
        <v>3400</v>
      </c>
      <c r="I3819" s="212"/>
      <c r="J3819" s="212"/>
      <c r="K3819" s="212"/>
    </row>
    <row r="3820" spans="1:11">
      <c r="A3820" s="45">
        <v>3310</v>
      </c>
      <c r="B3820" s="46" t="s">
        <v>5107</v>
      </c>
      <c r="C3820" s="47" t="s">
        <v>5108</v>
      </c>
      <c r="D3820" s="46" t="s">
        <v>530</v>
      </c>
      <c r="E3820" s="48">
        <v>1</v>
      </c>
      <c r="F3820" s="62">
        <f>SUM(F3821:F3833)</f>
        <v>60100</v>
      </c>
      <c r="G3820" s="62">
        <f>SUM(G3821:G3833)</f>
        <v>72000</v>
      </c>
      <c r="H3820" s="62">
        <f>SUM(H3821:H3833)</f>
        <v>108300</v>
      </c>
      <c r="I3820" s="212"/>
      <c r="J3820" s="212"/>
      <c r="K3820" s="212"/>
    </row>
    <row r="3821" spans="1:11" outlineLevel="1">
      <c r="A3821" s="28"/>
      <c r="B3821" s="28" t="s">
        <v>1251</v>
      </c>
      <c r="C3821" s="29" t="s">
        <v>1252</v>
      </c>
      <c r="D3821" s="28" t="s">
        <v>271</v>
      </c>
      <c r="E3821" s="30">
        <v>1</v>
      </c>
      <c r="F3821" s="30">
        <v>8000</v>
      </c>
      <c r="G3821" s="30">
        <f t="shared" ref="G3821:G3833" si="305">ROUND(F3821*1.2,-2)</f>
        <v>9600</v>
      </c>
      <c r="H3821" s="30">
        <f t="shared" ref="H3821:H3833" si="306">ROUND(F3821*1.8,-2)</f>
        <v>14400</v>
      </c>
      <c r="I3821" s="212"/>
      <c r="J3821" s="212"/>
      <c r="K3821" s="212"/>
    </row>
    <row r="3822" spans="1:11" outlineLevel="1">
      <c r="A3822" s="28"/>
      <c r="B3822" s="28" t="s">
        <v>1354</v>
      </c>
      <c r="C3822" s="29" t="s">
        <v>1355</v>
      </c>
      <c r="D3822" s="28" t="s">
        <v>271</v>
      </c>
      <c r="E3822" s="30">
        <v>1</v>
      </c>
      <c r="F3822" s="30">
        <v>8000</v>
      </c>
      <c r="G3822" s="30">
        <f t="shared" si="305"/>
        <v>9600</v>
      </c>
      <c r="H3822" s="30">
        <f t="shared" si="306"/>
        <v>14400</v>
      </c>
      <c r="I3822" s="212"/>
      <c r="J3822" s="212"/>
      <c r="K3822" s="212"/>
    </row>
    <row r="3823" spans="1:11" outlineLevel="1">
      <c r="A3823" s="28"/>
      <c r="B3823" s="28" t="s">
        <v>1266</v>
      </c>
      <c r="C3823" s="29" t="s">
        <v>1267</v>
      </c>
      <c r="D3823" s="28" t="s">
        <v>271</v>
      </c>
      <c r="E3823" s="30">
        <v>1</v>
      </c>
      <c r="F3823" s="30">
        <v>8000</v>
      </c>
      <c r="G3823" s="30">
        <f t="shared" si="305"/>
        <v>9600</v>
      </c>
      <c r="H3823" s="30">
        <f t="shared" si="306"/>
        <v>14400</v>
      </c>
      <c r="I3823" s="212"/>
      <c r="J3823" s="212"/>
      <c r="K3823" s="212"/>
    </row>
    <row r="3824" spans="1:11" outlineLevel="1">
      <c r="A3824" s="28"/>
      <c r="B3824" s="28" t="s">
        <v>1271</v>
      </c>
      <c r="C3824" s="29" t="s">
        <v>1272</v>
      </c>
      <c r="D3824" s="28" t="s">
        <v>271</v>
      </c>
      <c r="E3824" s="30">
        <v>1</v>
      </c>
      <c r="F3824" s="30">
        <v>8000</v>
      </c>
      <c r="G3824" s="30">
        <f t="shared" si="305"/>
        <v>9600</v>
      </c>
      <c r="H3824" s="30">
        <f t="shared" si="306"/>
        <v>14400</v>
      </c>
      <c r="I3824" s="212"/>
      <c r="J3824" s="212"/>
      <c r="K3824" s="212"/>
    </row>
    <row r="3825" spans="1:11" outlineLevel="1">
      <c r="A3825" s="28"/>
      <c r="B3825" s="28" t="s">
        <v>1286</v>
      </c>
      <c r="C3825" s="29" t="s">
        <v>1287</v>
      </c>
      <c r="D3825" s="28" t="s">
        <v>271</v>
      </c>
      <c r="E3825" s="30">
        <v>1</v>
      </c>
      <c r="F3825" s="30">
        <v>8000</v>
      </c>
      <c r="G3825" s="30">
        <f t="shared" si="305"/>
        <v>9600</v>
      </c>
      <c r="H3825" s="30">
        <f t="shared" si="306"/>
        <v>14400</v>
      </c>
      <c r="I3825" s="212"/>
      <c r="J3825" s="212"/>
      <c r="K3825" s="212"/>
    </row>
    <row r="3826" spans="1:11" ht="31" outlineLevel="1">
      <c r="A3826" s="28"/>
      <c r="B3826" s="28" t="s">
        <v>5109</v>
      </c>
      <c r="C3826" s="29" t="s">
        <v>5110</v>
      </c>
      <c r="D3826" s="28" t="s">
        <v>271</v>
      </c>
      <c r="E3826" s="30">
        <v>1</v>
      </c>
      <c r="F3826" s="30">
        <v>4100</v>
      </c>
      <c r="G3826" s="30">
        <f t="shared" si="305"/>
        <v>4900</v>
      </c>
      <c r="H3826" s="30">
        <f t="shared" si="306"/>
        <v>7400</v>
      </c>
      <c r="I3826" s="212"/>
      <c r="J3826" s="212"/>
      <c r="K3826" s="212"/>
    </row>
    <row r="3827" spans="1:11" s="13" customFormat="1" outlineLevel="1">
      <c r="A3827" s="28"/>
      <c r="B3827" s="28" t="s">
        <v>1397</v>
      </c>
      <c r="C3827" s="29" t="s">
        <v>1398</v>
      </c>
      <c r="D3827" s="28" t="s">
        <v>271</v>
      </c>
      <c r="E3827" s="30">
        <v>1</v>
      </c>
      <c r="F3827" s="30">
        <v>8000</v>
      </c>
      <c r="G3827" s="30">
        <f t="shared" si="305"/>
        <v>9600</v>
      </c>
      <c r="H3827" s="30">
        <f t="shared" si="306"/>
        <v>14400</v>
      </c>
      <c r="I3827" s="212"/>
      <c r="J3827" s="212"/>
      <c r="K3827" s="212"/>
    </row>
    <row r="3828" spans="1:11" s="13" customFormat="1" outlineLevel="1">
      <c r="A3828" s="49"/>
      <c r="B3828" s="49" t="s">
        <v>3799</v>
      </c>
      <c r="C3828" s="50" t="s">
        <v>3800</v>
      </c>
      <c r="D3828" s="49" t="s">
        <v>271</v>
      </c>
      <c r="E3828" s="51">
        <v>1</v>
      </c>
      <c r="F3828" s="30">
        <v>1100</v>
      </c>
      <c r="G3828" s="30">
        <f t="shared" si="305"/>
        <v>1300</v>
      </c>
      <c r="H3828" s="30">
        <f t="shared" si="306"/>
        <v>2000</v>
      </c>
      <c r="I3828" s="212"/>
      <c r="J3828" s="212"/>
      <c r="K3828" s="212"/>
    </row>
    <row r="3829" spans="1:11" outlineLevel="1">
      <c r="A3829" s="49"/>
      <c r="B3829" s="49" t="s">
        <v>3803</v>
      </c>
      <c r="C3829" s="50" t="s">
        <v>3804</v>
      </c>
      <c r="D3829" s="49" t="s">
        <v>271</v>
      </c>
      <c r="E3829" s="51">
        <v>1</v>
      </c>
      <c r="F3829" s="30">
        <v>1600</v>
      </c>
      <c r="G3829" s="30">
        <f t="shared" si="305"/>
        <v>1900</v>
      </c>
      <c r="H3829" s="30">
        <f t="shared" si="306"/>
        <v>2900</v>
      </c>
      <c r="I3829" s="212"/>
      <c r="J3829" s="212"/>
      <c r="K3829" s="212"/>
    </row>
    <row r="3830" spans="1:11" outlineLevel="1">
      <c r="A3830" s="28"/>
      <c r="B3830" s="28" t="s">
        <v>2722</v>
      </c>
      <c r="C3830" s="29" t="s">
        <v>2723</v>
      </c>
      <c r="D3830" s="28" t="s">
        <v>51</v>
      </c>
      <c r="E3830" s="30">
        <v>1</v>
      </c>
      <c r="F3830" s="30">
        <v>700</v>
      </c>
      <c r="G3830" s="30">
        <f t="shared" si="305"/>
        <v>800</v>
      </c>
      <c r="H3830" s="30">
        <f t="shared" si="306"/>
        <v>1300</v>
      </c>
      <c r="I3830" s="212"/>
      <c r="J3830" s="212"/>
      <c r="K3830" s="212"/>
    </row>
    <row r="3831" spans="1:11" s="13" customFormat="1" outlineLevel="1">
      <c r="A3831" s="28"/>
      <c r="B3831" s="28" t="s">
        <v>3716</v>
      </c>
      <c r="C3831" s="29" t="s">
        <v>3717</v>
      </c>
      <c r="D3831" s="28" t="s">
        <v>271</v>
      </c>
      <c r="E3831" s="30">
        <v>1</v>
      </c>
      <c r="F3831" s="30">
        <v>1200</v>
      </c>
      <c r="G3831" s="30">
        <f t="shared" si="305"/>
        <v>1400</v>
      </c>
      <c r="H3831" s="30">
        <f t="shared" si="306"/>
        <v>2200</v>
      </c>
      <c r="I3831" s="212"/>
      <c r="J3831" s="212"/>
      <c r="K3831" s="212"/>
    </row>
    <row r="3832" spans="1:11" outlineLevel="1">
      <c r="A3832" s="49"/>
      <c r="B3832" s="49" t="s">
        <v>3686</v>
      </c>
      <c r="C3832" s="50" t="s">
        <v>5971</v>
      </c>
      <c r="D3832" s="49" t="s">
        <v>271</v>
      </c>
      <c r="E3832" s="51">
        <v>1</v>
      </c>
      <c r="F3832" s="30">
        <v>1500</v>
      </c>
      <c r="G3832" s="30">
        <f t="shared" si="305"/>
        <v>1800</v>
      </c>
      <c r="H3832" s="30">
        <f t="shared" si="306"/>
        <v>2700</v>
      </c>
      <c r="I3832" s="212"/>
      <c r="J3832" s="212"/>
      <c r="K3832" s="212"/>
    </row>
    <row r="3833" spans="1:11" s="10" customFormat="1" outlineLevel="1">
      <c r="A3833" s="28"/>
      <c r="B3833" s="28" t="s">
        <v>3730</v>
      </c>
      <c r="C3833" s="29" t="s">
        <v>3731</v>
      </c>
      <c r="D3833" s="28" t="s">
        <v>271</v>
      </c>
      <c r="E3833" s="30">
        <v>1</v>
      </c>
      <c r="F3833" s="30">
        <v>1900</v>
      </c>
      <c r="G3833" s="30">
        <f t="shared" si="305"/>
        <v>2300</v>
      </c>
      <c r="H3833" s="30">
        <f t="shared" si="306"/>
        <v>3400</v>
      </c>
      <c r="I3833" s="212"/>
      <c r="J3833" s="212"/>
      <c r="K3833" s="212"/>
    </row>
    <row r="3834" spans="1:11">
      <c r="A3834" s="45">
        <v>3311</v>
      </c>
      <c r="B3834" s="46" t="s">
        <v>5111</v>
      </c>
      <c r="C3834" s="47" t="s">
        <v>5112</v>
      </c>
      <c r="D3834" s="46" t="s">
        <v>530</v>
      </c>
      <c r="E3834" s="48">
        <v>1</v>
      </c>
      <c r="F3834" s="48">
        <f>SUM(F3835:F3842)</f>
        <v>35000</v>
      </c>
      <c r="G3834" s="48">
        <f>SUM(G3835:G3842)</f>
        <v>41900</v>
      </c>
      <c r="H3834" s="48">
        <f>SUM(H3835:H3842)</f>
        <v>63100</v>
      </c>
      <c r="I3834" s="212"/>
      <c r="J3834" s="212"/>
      <c r="K3834" s="212"/>
    </row>
    <row r="3835" spans="1:11" outlineLevel="1">
      <c r="A3835" s="28"/>
      <c r="B3835" s="28" t="s">
        <v>1251</v>
      </c>
      <c r="C3835" s="29" t="s">
        <v>1252</v>
      </c>
      <c r="D3835" s="28" t="s">
        <v>271</v>
      </c>
      <c r="E3835" s="30">
        <v>1</v>
      </c>
      <c r="F3835" s="30">
        <v>8000</v>
      </c>
      <c r="G3835" s="30">
        <f t="shared" ref="G3835:G3842" si="307">ROUND(F3835*1.2,-2)</f>
        <v>9600</v>
      </c>
      <c r="H3835" s="30">
        <f t="shared" ref="H3835:H3842" si="308">ROUND(F3835*1.8,-2)</f>
        <v>14400</v>
      </c>
      <c r="I3835" s="212"/>
      <c r="J3835" s="212"/>
      <c r="K3835" s="212"/>
    </row>
    <row r="3836" spans="1:11" outlineLevel="1">
      <c r="A3836" s="28"/>
      <c r="B3836" s="28" t="s">
        <v>1286</v>
      </c>
      <c r="C3836" s="29" t="s">
        <v>1287</v>
      </c>
      <c r="D3836" s="28" t="s">
        <v>271</v>
      </c>
      <c r="E3836" s="30">
        <v>1</v>
      </c>
      <c r="F3836" s="30">
        <v>8000</v>
      </c>
      <c r="G3836" s="30">
        <f t="shared" si="307"/>
        <v>9600</v>
      </c>
      <c r="H3836" s="30">
        <f t="shared" si="308"/>
        <v>14400</v>
      </c>
      <c r="I3836" s="212"/>
      <c r="J3836" s="212"/>
      <c r="K3836" s="212"/>
    </row>
    <row r="3837" spans="1:11" ht="31" outlineLevel="1">
      <c r="A3837" s="28"/>
      <c r="B3837" s="28" t="s">
        <v>5109</v>
      </c>
      <c r="C3837" s="29" t="s">
        <v>5110</v>
      </c>
      <c r="D3837" s="28" t="s">
        <v>271</v>
      </c>
      <c r="E3837" s="30">
        <v>1</v>
      </c>
      <c r="F3837" s="30">
        <v>4100</v>
      </c>
      <c r="G3837" s="30">
        <f t="shared" si="307"/>
        <v>4900</v>
      </c>
      <c r="H3837" s="30">
        <f t="shared" si="308"/>
        <v>7400</v>
      </c>
      <c r="I3837" s="212"/>
      <c r="J3837" s="212"/>
      <c r="K3837" s="212"/>
    </row>
    <row r="3838" spans="1:11" outlineLevel="1">
      <c r="A3838" s="28"/>
      <c r="B3838" s="28" t="s">
        <v>1276</v>
      </c>
      <c r="C3838" s="29" t="s">
        <v>1277</v>
      </c>
      <c r="D3838" s="28" t="s">
        <v>271</v>
      </c>
      <c r="E3838" s="30">
        <v>1</v>
      </c>
      <c r="F3838" s="30">
        <v>8000</v>
      </c>
      <c r="G3838" s="30">
        <f t="shared" si="307"/>
        <v>9600</v>
      </c>
      <c r="H3838" s="30">
        <f t="shared" si="308"/>
        <v>14400</v>
      </c>
      <c r="I3838" s="212"/>
      <c r="J3838" s="212"/>
      <c r="K3838" s="212"/>
    </row>
    <row r="3839" spans="1:11" s="13" customFormat="1" outlineLevel="1">
      <c r="A3839" s="28"/>
      <c r="B3839" s="28" t="s">
        <v>2794</v>
      </c>
      <c r="C3839" s="29" t="s">
        <v>2795</v>
      </c>
      <c r="D3839" s="28" t="s">
        <v>271</v>
      </c>
      <c r="E3839" s="30">
        <v>1</v>
      </c>
      <c r="F3839" s="30">
        <v>3500</v>
      </c>
      <c r="G3839" s="30">
        <f t="shared" si="307"/>
        <v>4200</v>
      </c>
      <c r="H3839" s="30">
        <f t="shared" si="308"/>
        <v>6300</v>
      </c>
      <c r="I3839" s="212"/>
      <c r="J3839" s="212"/>
      <c r="K3839" s="212"/>
    </row>
    <row r="3840" spans="1:11" outlineLevel="1">
      <c r="A3840" s="49"/>
      <c r="B3840" s="49" t="s">
        <v>3686</v>
      </c>
      <c r="C3840" s="50" t="s">
        <v>5971</v>
      </c>
      <c r="D3840" s="49" t="s">
        <v>271</v>
      </c>
      <c r="E3840" s="51">
        <v>1</v>
      </c>
      <c r="F3840" s="30">
        <v>1500</v>
      </c>
      <c r="G3840" s="30">
        <f t="shared" si="307"/>
        <v>1800</v>
      </c>
      <c r="H3840" s="30">
        <f t="shared" si="308"/>
        <v>2700</v>
      </c>
      <c r="I3840" s="212"/>
      <c r="J3840" s="212"/>
      <c r="K3840" s="212"/>
    </row>
    <row r="3841" spans="1:11" outlineLevel="1">
      <c r="A3841" s="28"/>
      <c r="B3841" s="28" t="s">
        <v>3716</v>
      </c>
      <c r="C3841" s="29" t="s">
        <v>3717</v>
      </c>
      <c r="D3841" s="28" t="s">
        <v>271</v>
      </c>
      <c r="E3841" s="30">
        <v>1</v>
      </c>
      <c r="F3841" s="30">
        <v>1200</v>
      </c>
      <c r="G3841" s="30">
        <f t="shared" si="307"/>
        <v>1400</v>
      </c>
      <c r="H3841" s="30">
        <f t="shared" si="308"/>
        <v>2200</v>
      </c>
      <c r="I3841" s="212"/>
      <c r="J3841" s="212"/>
      <c r="K3841" s="212"/>
    </row>
    <row r="3842" spans="1:11" s="10" customFormat="1" outlineLevel="1">
      <c r="A3842" s="28"/>
      <c r="B3842" s="28" t="s">
        <v>2722</v>
      </c>
      <c r="C3842" s="29" t="s">
        <v>2723</v>
      </c>
      <c r="D3842" s="28" t="s">
        <v>51</v>
      </c>
      <c r="E3842" s="30">
        <v>1</v>
      </c>
      <c r="F3842" s="30">
        <v>700</v>
      </c>
      <c r="G3842" s="30">
        <f t="shared" si="307"/>
        <v>800</v>
      </c>
      <c r="H3842" s="30">
        <f t="shared" si="308"/>
        <v>1300</v>
      </c>
      <c r="I3842" s="212"/>
      <c r="J3842" s="212"/>
      <c r="K3842" s="212"/>
    </row>
    <row r="3843" spans="1:11">
      <c r="A3843" s="45">
        <v>3312</v>
      </c>
      <c r="B3843" s="46" t="s">
        <v>5113</v>
      </c>
      <c r="C3843" s="47" t="s">
        <v>5114</v>
      </c>
      <c r="D3843" s="46" t="s">
        <v>530</v>
      </c>
      <c r="E3843" s="48">
        <v>1</v>
      </c>
      <c r="F3843" s="62">
        <f>SUM(F3844:F3860)</f>
        <v>79800</v>
      </c>
      <c r="G3843" s="62">
        <f>SUM(G3844:G3860)</f>
        <v>95600</v>
      </c>
      <c r="H3843" s="62">
        <f>SUM(H3844:H3860)</f>
        <v>143800</v>
      </c>
      <c r="I3843" s="212"/>
      <c r="J3843" s="212"/>
      <c r="K3843" s="212"/>
    </row>
    <row r="3844" spans="1:11" outlineLevel="1">
      <c r="A3844" s="28"/>
      <c r="B3844" s="28" t="s">
        <v>1251</v>
      </c>
      <c r="C3844" s="29" t="s">
        <v>1252</v>
      </c>
      <c r="D3844" s="28" t="s">
        <v>271</v>
      </c>
      <c r="E3844" s="30">
        <v>1</v>
      </c>
      <c r="F3844" s="30">
        <v>8000</v>
      </c>
      <c r="G3844" s="30">
        <f t="shared" ref="G3844:G3860" si="309">ROUND(F3844*1.2,-2)</f>
        <v>9600</v>
      </c>
      <c r="H3844" s="30">
        <f t="shared" ref="H3844:H3860" si="310">ROUND(F3844*1.8,-2)</f>
        <v>14400</v>
      </c>
      <c r="I3844" s="212"/>
      <c r="J3844" s="212"/>
      <c r="K3844" s="212"/>
    </row>
    <row r="3845" spans="1:11" outlineLevel="1">
      <c r="A3845" s="28"/>
      <c r="B3845" s="28" t="s">
        <v>1354</v>
      </c>
      <c r="C3845" s="29" t="s">
        <v>1355</v>
      </c>
      <c r="D3845" s="28" t="s">
        <v>271</v>
      </c>
      <c r="E3845" s="30">
        <v>1</v>
      </c>
      <c r="F3845" s="30">
        <v>8000</v>
      </c>
      <c r="G3845" s="30">
        <f t="shared" si="309"/>
        <v>9600</v>
      </c>
      <c r="H3845" s="30">
        <f t="shared" si="310"/>
        <v>14400</v>
      </c>
      <c r="I3845" s="212"/>
      <c r="J3845" s="212"/>
      <c r="K3845" s="212"/>
    </row>
    <row r="3846" spans="1:11" outlineLevel="1">
      <c r="A3846" s="28"/>
      <c r="B3846" s="28" t="s">
        <v>1266</v>
      </c>
      <c r="C3846" s="29" t="s">
        <v>1267</v>
      </c>
      <c r="D3846" s="28" t="s">
        <v>271</v>
      </c>
      <c r="E3846" s="30">
        <v>1</v>
      </c>
      <c r="F3846" s="30">
        <v>8000</v>
      </c>
      <c r="G3846" s="30">
        <f t="shared" si="309"/>
        <v>9600</v>
      </c>
      <c r="H3846" s="30">
        <f t="shared" si="310"/>
        <v>14400</v>
      </c>
      <c r="I3846" s="212"/>
      <c r="J3846" s="212"/>
      <c r="K3846" s="212"/>
    </row>
    <row r="3847" spans="1:11" outlineLevel="1">
      <c r="A3847" s="28"/>
      <c r="B3847" s="28" t="s">
        <v>1271</v>
      </c>
      <c r="C3847" s="29" t="s">
        <v>1272</v>
      </c>
      <c r="D3847" s="28" t="s">
        <v>271</v>
      </c>
      <c r="E3847" s="30">
        <v>1</v>
      </c>
      <c r="F3847" s="30">
        <v>8000</v>
      </c>
      <c r="G3847" s="30">
        <f t="shared" si="309"/>
        <v>9600</v>
      </c>
      <c r="H3847" s="30">
        <f t="shared" si="310"/>
        <v>14400</v>
      </c>
      <c r="I3847" s="212"/>
      <c r="J3847" s="212"/>
      <c r="K3847" s="212"/>
    </row>
    <row r="3848" spans="1:11" outlineLevel="1">
      <c r="A3848" s="28"/>
      <c r="B3848" s="28" t="s">
        <v>1286</v>
      </c>
      <c r="C3848" s="29" t="s">
        <v>1287</v>
      </c>
      <c r="D3848" s="28" t="s">
        <v>271</v>
      </c>
      <c r="E3848" s="30">
        <v>1</v>
      </c>
      <c r="F3848" s="30">
        <v>8000</v>
      </c>
      <c r="G3848" s="30">
        <f t="shared" si="309"/>
        <v>9600</v>
      </c>
      <c r="H3848" s="30">
        <f t="shared" si="310"/>
        <v>14400</v>
      </c>
      <c r="I3848" s="212"/>
      <c r="J3848" s="212"/>
      <c r="K3848" s="212"/>
    </row>
    <row r="3849" spans="1:11" ht="31" outlineLevel="1">
      <c r="A3849" s="28"/>
      <c r="B3849" s="28" t="s">
        <v>5109</v>
      </c>
      <c r="C3849" s="29" t="s">
        <v>5110</v>
      </c>
      <c r="D3849" s="28" t="s">
        <v>271</v>
      </c>
      <c r="E3849" s="30">
        <v>1</v>
      </c>
      <c r="F3849" s="30">
        <v>4100</v>
      </c>
      <c r="G3849" s="30">
        <f t="shared" si="309"/>
        <v>4900</v>
      </c>
      <c r="H3849" s="30">
        <f t="shared" si="310"/>
        <v>7400</v>
      </c>
      <c r="I3849" s="212"/>
      <c r="J3849" s="212"/>
      <c r="K3849" s="212"/>
    </row>
    <row r="3850" spans="1:11" outlineLevel="1">
      <c r="A3850" s="28"/>
      <c r="B3850" s="28" t="s">
        <v>1276</v>
      </c>
      <c r="C3850" s="29" t="s">
        <v>1277</v>
      </c>
      <c r="D3850" s="28" t="s">
        <v>271</v>
      </c>
      <c r="E3850" s="30">
        <v>1</v>
      </c>
      <c r="F3850" s="30">
        <v>8000</v>
      </c>
      <c r="G3850" s="30">
        <f t="shared" si="309"/>
        <v>9600</v>
      </c>
      <c r="H3850" s="30">
        <f t="shared" si="310"/>
        <v>14400</v>
      </c>
      <c r="I3850" s="212"/>
      <c r="J3850" s="212"/>
      <c r="K3850" s="212"/>
    </row>
    <row r="3851" spans="1:11" s="13" customFormat="1" outlineLevel="1">
      <c r="A3851" s="28"/>
      <c r="B3851" s="28" t="s">
        <v>1397</v>
      </c>
      <c r="C3851" s="29" t="s">
        <v>1398</v>
      </c>
      <c r="D3851" s="28" t="s">
        <v>271</v>
      </c>
      <c r="E3851" s="30">
        <v>1</v>
      </c>
      <c r="F3851" s="30">
        <v>8000</v>
      </c>
      <c r="G3851" s="30">
        <f t="shared" si="309"/>
        <v>9600</v>
      </c>
      <c r="H3851" s="30">
        <f t="shared" si="310"/>
        <v>14400</v>
      </c>
      <c r="I3851" s="212"/>
      <c r="J3851" s="212"/>
      <c r="K3851" s="212"/>
    </row>
    <row r="3852" spans="1:11" outlineLevel="1">
      <c r="A3852" s="49"/>
      <c r="B3852" s="49" t="s">
        <v>3799</v>
      </c>
      <c r="C3852" s="50" t="s">
        <v>3800</v>
      </c>
      <c r="D3852" s="49" t="s">
        <v>271</v>
      </c>
      <c r="E3852" s="51">
        <v>1</v>
      </c>
      <c r="F3852" s="30">
        <v>1100</v>
      </c>
      <c r="G3852" s="30">
        <f t="shared" si="309"/>
        <v>1300</v>
      </c>
      <c r="H3852" s="30">
        <f t="shared" si="310"/>
        <v>2000</v>
      </c>
      <c r="I3852" s="212"/>
      <c r="J3852" s="212"/>
      <c r="K3852" s="212"/>
    </row>
    <row r="3853" spans="1:11" s="13" customFormat="1" outlineLevel="1">
      <c r="A3853" s="28"/>
      <c r="B3853" s="28" t="s">
        <v>3716</v>
      </c>
      <c r="C3853" s="29" t="s">
        <v>3717</v>
      </c>
      <c r="D3853" s="28" t="s">
        <v>271</v>
      </c>
      <c r="E3853" s="30">
        <v>1</v>
      </c>
      <c r="F3853" s="30">
        <v>1200</v>
      </c>
      <c r="G3853" s="30">
        <f t="shared" si="309"/>
        <v>1400</v>
      </c>
      <c r="H3853" s="30">
        <f t="shared" si="310"/>
        <v>2200</v>
      </c>
      <c r="I3853" s="212"/>
      <c r="J3853" s="212"/>
      <c r="K3853" s="212"/>
    </row>
    <row r="3854" spans="1:11" outlineLevel="1">
      <c r="A3854" s="49"/>
      <c r="B3854" s="49" t="s">
        <v>3686</v>
      </c>
      <c r="C3854" s="50" t="s">
        <v>5971</v>
      </c>
      <c r="D3854" s="49" t="s">
        <v>271</v>
      </c>
      <c r="E3854" s="51">
        <v>1</v>
      </c>
      <c r="F3854" s="30">
        <v>1500</v>
      </c>
      <c r="G3854" s="30">
        <f t="shared" si="309"/>
        <v>1800</v>
      </c>
      <c r="H3854" s="30">
        <f t="shared" si="310"/>
        <v>2700</v>
      </c>
      <c r="I3854" s="212"/>
      <c r="J3854" s="212"/>
      <c r="K3854" s="212"/>
    </row>
    <row r="3855" spans="1:11" outlineLevel="1">
      <c r="A3855" s="28"/>
      <c r="B3855" s="28" t="s">
        <v>3730</v>
      </c>
      <c r="C3855" s="29" t="s">
        <v>3731</v>
      </c>
      <c r="D3855" s="28" t="s">
        <v>271</v>
      </c>
      <c r="E3855" s="30">
        <v>1</v>
      </c>
      <c r="F3855" s="30">
        <v>1900</v>
      </c>
      <c r="G3855" s="30">
        <f t="shared" si="309"/>
        <v>2300</v>
      </c>
      <c r="H3855" s="30">
        <f t="shared" si="310"/>
        <v>3400</v>
      </c>
      <c r="I3855" s="212"/>
      <c r="J3855" s="212"/>
      <c r="K3855" s="212"/>
    </row>
    <row r="3856" spans="1:11" outlineLevel="1">
      <c r="A3856" s="28"/>
      <c r="B3856" s="28" t="s">
        <v>2794</v>
      </c>
      <c r="C3856" s="29" t="s">
        <v>2795</v>
      </c>
      <c r="D3856" s="28" t="s">
        <v>271</v>
      </c>
      <c r="E3856" s="30">
        <v>1</v>
      </c>
      <c r="F3856" s="30">
        <v>3500</v>
      </c>
      <c r="G3856" s="30">
        <f t="shared" si="309"/>
        <v>4200</v>
      </c>
      <c r="H3856" s="30">
        <f t="shared" si="310"/>
        <v>6300</v>
      </c>
      <c r="I3856" s="212"/>
      <c r="J3856" s="212"/>
      <c r="K3856" s="212"/>
    </row>
    <row r="3857" spans="1:67" s="13" customFormat="1" outlineLevel="1">
      <c r="A3857" s="28"/>
      <c r="B3857" s="28" t="s">
        <v>2722</v>
      </c>
      <c r="C3857" s="29" t="s">
        <v>2723</v>
      </c>
      <c r="D3857" s="28" t="s">
        <v>51</v>
      </c>
      <c r="E3857" s="30">
        <v>1</v>
      </c>
      <c r="F3857" s="30">
        <v>700</v>
      </c>
      <c r="G3857" s="30">
        <f t="shared" si="309"/>
        <v>800</v>
      </c>
      <c r="H3857" s="30">
        <f t="shared" si="310"/>
        <v>1300</v>
      </c>
      <c r="I3857" s="212"/>
      <c r="J3857" s="212"/>
      <c r="K3857" s="212"/>
    </row>
    <row r="3858" spans="1:67" s="13" customFormat="1" ht="31" outlineLevel="1">
      <c r="A3858" s="49"/>
      <c r="B3858" s="49" t="s">
        <v>3783</v>
      </c>
      <c r="C3858" s="50" t="s">
        <v>3784</v>
      </c>
      <c r="D3858" s="49" t="s">
        <v>271</v>
      </c>
      <c r="E3858" s="51">
        <v>1</v>
      </c>
      <c r="F3858" s="30">
        <v>1000</v>
      </c>
      <c r="G3858" s="30">
        <f t="shared" si="309"/>
        <v>1200</v>
      </c>
      <c r="H3858" s="30">
        <f t="shared" si="310"/>
        <v>1800</v>
      </c>
      <c r="I3858" s="212"/>
      <c r="J3858" s="212"/>
      <c r="K3858" s="212"/>
    </row>
    <row r="3859" spans="1:67" ht="31" outlineLevel="1">
      <c r="A3859" s="49"/>
      <c r="B3859" s="49" t="s">
        <v>3791</v>
      </c>
      <c r="C3859" s="50" t="s">
        <v>3792</v>
      </c>
      <c r="D3859" s="49" t="s">
        <v>271</v>
      </c>
      <c r="E3859" s="51">
        <v>1</v>
      </c>
      <c r="F3859" s="30">
        <v>1200</v>
      </c>
      <c r="G3859" s="30">
        <f t="shared" si="309"/>
        <v>1400</v>
      </c>
      <c r="H3859" s="30">
        <f t="shared" si="310"/>
        <v>2200</v>
      </c>
      <c r="I3859" s="212"/>
      <c r="J3859" s="212"/>
      <c r="K3859" s="212"/>
    </row>
    <row r="3860" spans="1:67" s="10" customFormat="1" outlineLevel="1">
      <c r="A3860" s="28"/>
      <c r="B3860" s="28" t="s">
        <v>4274</v>
      </c>
      <c r="C3860" s="29" t="s">
        <v>4275</v>
      </c>
      <c r="D3860" s="28" t="s">
        <v>271</v>
      </c>
      <c r="E3860" s="30">
        <v>1</v>
      </c>
      <c r="F3860" s="30">
        <v>7600</v>
      </c>
      <c r="G3860" s="30">
        <f t="shared" si="309"/>
        <v>9100</v>
      </c>
      <c r="H3860" s="30">
        <f t="shared" si="310"/>
        <v>13700</v>
      </c>
      <c r="I3860" s="212"/>
      <c r="J3860" s="212"/>
      <c r="K3860" s="212"/>
    </row>
    <row r="3861" spans="1:67" s="12" customFormat="1">
      <c r="A3861" s="25"/>
      <c r="B3861" s="25"/>
      <c r="C3861" s="26" t="s">
        <v>5115</v>
      </c>
      <c r="D3861" s="25"/>
      <c r="E3861" s="27"/>
      <c r="F3861" s="27"/>
      <c r="G3861" s="41"/>
      <c r="H3861" s="41"/>
      <c r="I3861" s="212"/>
      <c r="J3861" s="212"/>
      <c r="K3861" s="212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  <c r="BK3861" s="10"/>
      <c r="BL3861" s="10"/>
      <c r="BM3861" s="10"/>
      <c r="BN3861" s="10"/>
      <c r="BO3861" s="10"/>
    </row>
    <row r="3862" spans="1:67" s="12" customFormat="1">
      <c r="A3862" s="37">
        <v>3313</v>
      </c>
      <c r="B3862" s="37" t="s">
        <v>5116</v>
      </c>
      <c r="C3862" s="38" t="s">
        <v>5117</v>
      </c>
      <c r="D3862" s="37" t="s">
        <v>530</v>
      </c>
      <c r="E3862" s="40">
        <v>1</v>
      </c>
      <c r="F3862" s="40">
        <f>F3863+F3892+F3905</f>
        <v>303610</v>
      </c>
      <c r="G3862" s="90">
        <f>G3863+G3892+G3905</f>
        <v>364200</v>
      </c>
      <c r="H3862" s="90">
        <f>H3863+H3892+H3905</f>
        <v>547300</v>
      </c>
      <c r="I3862" s="212"/>
      <c r="J3862" s="212"/>
      <c r="K3862" s="212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  <c r="BK3862" s="10"/>
      <c r="BL3862" s="10"/>
      <c r="BM3862" s="10"/>
      <c r="BN3862" s="10"/>
      <c r="BO3862" s="10"/>
    </row>
    <row r="3863" spans="1:67" s="12" customFormat="1">
      <c r="A3863" s="37">
        <v>3314</v>
      </c>
      <c r="B3863" s="37" t="s">
        <v>5118</v>
      </c>
      <c r="C3863" s="38" t="s">
        <v>5119</v>
      </c>
      <c r="D3863" s="37" t="s">
        <v>530</v>
      </c>
      <c r="E3863" s="40">
        <v>1</v>
      </c>
      <c r="F3863" s="129">
        <f>SUM(F3864:F3891)+F3868+F3876*2+F3881*2</f>
        <v>125640</v>
      </c>
      <c r="G3863" s="129">
        <f>SUM(G3864:G3891)+G3868+G3876*2+G3881*2</f>
        <v>150700</v>
      </c>
      <c r="H3863" s="129">
        <f>SUM(H3864:H3891)+H3868+H3876*2+H3881*2</f>
        <v>226400</v>
      </c>
      <c r="I3863" s="212"/>
      <c r="J3863" s="212"/>
      <c r="K3863" s="212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  <c r="BK3863" s="10"/>
      <c r="BL3863" s="10"/>
      <c r="BM3863" s="10"/>
      <c r="BN3863" s="10"/>
      <c r="BO3863" s="10"/>
    </row>
    <row r="3864" spans="1:67" s="125" customFormat="1" outlineLevel="1">
      <c r="A3864" s="49"/>
      <c r="B3864" s="141" t="s">
        <v>5154</v>
      </c>
      <c r="C3864" s="142" t="s">
        <v>5155</v>
      </c>
      <c r="D3864" s="49" t="s">
        <v>271</v>
      </c>
      <c r="E3864" s="71">
        <v>1</v>
      </c>
      <c r="F3864" s="30">
        <v>10000</v>
      </c>
      <c r="G3864" s="30">
        <f t="shared" ref="G3864:G3891" si="311">ROUND(F3864*1.2,-2)</f>
        <v>12000</v>
      </c>
      <c r="H3864" s="30">
        <f t="shared" ref="H3864:H3891" si="312">ROUND(F3864*1.8,-2)</f>
        <v>18000</v>
      </c>
      <c r="I3864" s="212"/>
      <c r="J3864" s="212"/>
      <c r="K3864" s="212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</row>
    <row r="3865" spans="1:67" outlineLevel="1">
      <c r="A3865" s="49"/>
      <c r="B3865" s="49" t="s">
        <v>3884</v>
      </c>
      <c r="C3865" s="50" t="s">
        <v>3885</v>
      </c>
      <c r="D3865" s="49" t="s">
        <v>271</v>
      </c>
      <c r="E3865" s="71">
        <v>1</v>
      </c>
      <c r="F3865" s="30">
        <v>3300</v>
      </c>
      <c r="G3865" s="30">
        <f t="shared" si="311"/>
        <v>4000</v>
      </c>
      <c r="H3865" s="30">
        <f t="shared" si="312"/>
        <v>5900</v>
      </c>
      <c r="I3865" s="212"/>
      <c r="J3865" s="212"/>
      <c r="K3865" s="212"/>
    </row>
    <row r="3866" spans="1:67" outlineLevel="1">
      <c r="A3866" s="28"/>
      <c r="B3866" s="28" t="s">
        <v>4029</v>
      </c>
      <c r="C3866" s="29" t="s">
        <v>4030</v>
      </c>
      <c r="D3866" s="28" t="s">
        <v>271</v>
      </c>
      <c r="E3866" s="71">
        <v>1</v>
      </c>
      <c r="F3866" s="51">
        <v>0</v>
      </c>
      <c r="G3866" s="30">
        <f t="shared" si="311"/>
        <v>0</v>
      </c>
      <c r="H3866" s="30">
        <f t="shared" si="312"/>
        <v>0</v>
      </c>
      <c r="I3866" s="212"/>
      <c r="J3866" s="212"/>
      <c r="K3866" s="212"/>
    </row>
    <row r="3867" spans="1:67" outlineLevel="1">
      <c r="A3867" s="28"/>
      <c r="B3867" s="28" t="s">
        <v>4288</v>
      </c>
      <c r="C3867" s="29" t="s">
        <v>5120</v>
      </c>
      <c r="D3867" s="28" t="s">
        <v>271</v>
      </c>
      <c r="E3867" s="51">
        <v>1</v>
      </c>
      <c r="F3867" s="30">
        <v>6300</v>
      </c>
      <c r="G3867" s="30">
        <f t="shared" si="311"/>
        <v>7600</v>
      </c>
      <c r="H3867" s="30">
        <f t="shared" si="312"/>
        <v>11300</v>
      </c>
      <c r="I3867" s="212"/>
      <c r="J3867" s="212"/>
      <c r="K3867" s="212"/>
    </row>
    <row r="3868" spans="1:67" outlineLevel="1">
      <c r="A3868" s="28"/>
      <c r="B3868" s="28" t="s">
        <v>2722</v>
      </c>
      <c r="C3868" s="29" t="s">
        <v>2723</v>
      </c>
      <c r="D3868" s="28" t="s">
        <v>51</v>
      </c>
      <c r="E3868" s="71">
        <v>2</v>
      </c>
      <c r="F3868" s="30">
        <v>700</v>
      </c>
      <c r="G3868" s="30">
        <f t="shared" si="311"/>
        <v>800</v>
      </c>
      <c r="H3868" s="30">
        <f t="shared" si="312"/>
        <v>1300</v>
      </c>
      <c r="I3868" s="212"/>
      <c r="J3868" s="212"/>
      <c r="K3868" s="212"/>
    </row>
    <row r="3869" spans="1:67" outlineLevel="1">
      <c r="A3869" s="28"/>
      <c r="B3869" s="28" t="s">
        <v>5140</v>
      </c>
      <c r="C3869" s="29" t="s">
        <v>5141</v>
      </c>
      <c r="D3869" s="28" t="s">
        <v>271</v>
      </c>
      <c r="E3869" s="71">
        <v>1</v>
      </c>
      <c r="F3869" s="30">
        <v>1000</v>
      </c>
      <c r="G3869" s="30">
        <f t="shared" si="311"/>
        <v>1200</v>
      </c>
      <c r="H3869" s="30">
        <f t="shared" si="312"/>
        <v>1800</v>
      </c>
      <c r="I3869" s="212"/>
      <c r="J3869" s="212"/>
      <c r="K3869" s="212"/>
    </row>
    <row r="3870" spans="1:67" outlineLevel="1">
      <c r="A3870" s="28"/>
      <c r="B3870" s="28" t="s">
        <v>2732</v>
      </c>
      <c r="C3870" s="29" t="s">
        <v>2733</v>
      </c>
      <c r="D3870" s="28" t="s">
        <v>271</v>
      </c>
      <c r="E3870" s="71">
        <v>1</v>
      </c>
      <c r="F3870" s="30">
        <v>1200</v>
      </c>
      <c r="G3870" s="30">
        <f t="shared" si="311"/>
        <v>1400</v>
      </c>
      <c r="H3870" s="30">
        <f t="shared" si="312"/>
        <v>2200</v>
      </c>
      <c r="I3870" s="212"/>
      <c r="J3870" s="212"/>
      <c r="K3870" s="212"/>
    </row>
    <row r="3871" spans="1:67" ht="31" outlineLevel="1">
      <c r="A3871" s="28"/>
      <c r="B3871" s="28" t="s">
        <v>3751</v>
      </c>
      <c r="C3871" s="29" t="s">
        <v>3752</v>
      </c>
      <c r="D3871" s="28" t="s">
        <v>271</v>
      </c>
      <c r="E3871" s="30">
        <v>1</v>
      </c>
      <c r="F3871" s="30">
        <v>1100</v>
      </c>
      <c r="G3871" s="30">
        <f t="shared" si="311"/>
        <v>1300</v>
      </c>
      <c r="H3871" s="30">
        <f t="shared" si="312"/>
        <v>2000</v>
      </c>
      <c r="I3871" s="212"/>
      <c r="J3871" s="212"/>
      <c r="K3871" s="212"/>
    </row>
    <row r="3872" spans="1:67" ht="31" outlineLevel="1">
      <c r="A3872" s="28"/>
      <c r="B3872" s="28" t="s">
        <v>3766</v>
      </c>
      <c r="C3872" s="29" t="s">
        <v>3767</v>
      </c>
      <c r="D3872" s="28" t="s">
        <v>271</v>
      </c>
      <c r="E3872" s="30">
        <v>1</v>
      </c>
      <c r="F3872" s="30">
        <v>1000</v>
      </c>
      <c r="G3872" s="30">
        <f t="shared" si="311"/>
        <v>1200</v>
      </c>
      <c r="H3872" s="30">
        <f t="shared" si="312"/>
        <v>1800</v>
      </c>
      <c r="I3872" s="212"/>
      <c r="J3872" s="212"/>
      <c r="K3872" s="212"/>
    </row>
    <row r="3873" spans="1:67" outlineLevel="1">
      <c r="A3873" s="28"/>
      <c r="B3873" s="28" t="s">
        <v>3778</v>
      </c>
      <c r="C3873" s="29" t="s">
        <v>3779</v>
      </c>
      <c r="D3873" s="28" t="s">
        <v>271</v>
      </c>
      <c r="E3873" s="30">
        <v>1</v>
      </c>
      <c r="F3873" s="30">
        <v>1100</v>
      </c>
      <c r="G3873" s="30">
        <f t="shared" si="311"/>
        <v>1300</v>
      </c>
      <c r="H3873" s="30">
        <f t="shared" si="312"/>
        <v>2000</v>
      </c>
      <c r="I3873" s="212"/>
      <c r="J3873" s="212"/>
      <c r="K3873" s="212"/>
    </row>
    <row r="3874" spans="1:67" ht="31" outlineLevel="1">
      <c r="A3874" s="49"/>
      <c r="B3874" s="49" t="s">
        <v>3930</v>
      </c>
      <c r="C3874" s="50" t="s">
        <v>3931</v>
      </c>
      <c r="D3874" s="49" t="s">
        <v>271</v>
      </c>
      <c r="E3874" s="71">
        <v>1</v>
      </c>
      <c r="F3874" s="30">
        <v>6100</v>
      </c>
      <c r="G3874" s="30">
        <f t="shared" si="311"/>
        <v>7300</v>
      </c>
      <c r="H3874" s="30">
        <f t="shared" si="312"/>
        <v>11000</v>
      </c>
      <c r="I3874" s="212"/>
      <c r="J3874" s="212"/>
      <c r="K3874" s="212"/>
    </row>
    <row r="3875" spans="1:67" outlineLevel="1">
      <c r="A3875" s="49"/>
      <c r="B3875" s="28" t="s">
        <v>3746</v>
      </c>
      <c r="C3875" s="29" t="s">
        <v>3747</v>
      </c>
      <c r="D3875" s="28" t="s">
        <v>271</v>
      </c>
      <c r="E3875" s="30">
        <v>1</v>
      </c>
      <c r="F3875" s="30">
        <v>9780</v>
      </c>
      <c r="G3875" s="30">
        <f t="shared" si="311"/>
        <v>11700</v>
      </c>
      <c r="H3875" s="30">
        <f t="shared" si="312"/>
        <v>17600</v>
      </c>
      <c r="I3875" s="212"/>
      <c r="J3875" s="212"/>
      <c r="K3875" s="212"/>
    </row>
    <row r="3876" spans="1:67" s="125" customFormat="1" outlineLevel="1">
      <c r="A3876" s="28"/>
      <c r="B3876" s="28" t="s">
        <v>5122</v>
      </c>
      <c r="C3876" s="29" t="s">
        <v>5123</v>
      </c>
      <c r="D3876" s="28" t="s">
        <v>271</v>
      </c>
      <c r="E3876" s="71">
        <v>3</v>
      </c>
      <c r="F3876" s="30">
        <v>10000</v>
      </c>
      <c r="G3876" s="30">
        <f t="shared" si="311"/>
        <v>12000</v>
      </c>
      <c r="H3876" s="30">
        <f t="shared" si="312"/>
        <v>18000</v>
      </c>
      <c r="I3876" s="212"/>
      <c r="J3876" s="212"/>
      <c r="K3876" s="212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</row>
    <row r="3877" spans="1:67" s="125" customFormat="1" outlineLevel="1">
      <c r="A3877" s="28"/>
      <c r="B3877" s="28" t="s">
        <v>5124</v>
      </c>
      <c r="C3877" s="29" t="s">
        <v>5125</v>
      </c>
      <c r="D3877" s="28" t="s">
        <v>271</v>
      </c>
      <c r="E3877" s="51">
        <v>1</v>
      </c>
      <c r="F3877" s="30">
        <v>7000</v>
      </c>
      <c r="G3877" s="30">
        <f t="shared" si="311"/>
        <v>8400</v>
      </c>
      <c r="H3877" s="30">
        <f t="shared" si="312"/>
        <v>12600</v>
      </c>
      <c r="I3877" s="212"/>
      <c r="J3877" s="212"/>
      <c r="K3877" s="212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</row>
    <row r="3878" spans="1:67" ht="31" outlineLevel="1">
      <c r="A3878" s="28"/>
      <c r="B3878" s="28" t="s">
        <v>4008</v>
      </c>
      <c r="C3878" s="29" t="s">
        <v>4009</v>
      </c>
      <c r="D3878" s="28" t="s">
        <v>271</v>
      </c>
      <c r="E3878" s="51">
        <v>1</v>
      </c>
      <c r="F3878" s="51">
        <v>2200</v>
      </c>
      <c r="G3878" s="30">
        <f t="shared" si="311"/>
        <v>2600</v>
      </c>
      <c r="H3878" s="30">
        <f t="shared" si="312"/>
        <v>4000</v>
      </c>
      <c r="I3878" s="212"/>
      <c r="J3878" s="212"/>
      <c r="K3878" s="212"/>
    </row>
    <row r="3879" spans="1:67" s="13" customFormat="1" outlineLevel="1">
      <c r="A3879" s="49"/>
      <c r="B3879" s="49" t="s">
        <v>3680</v>
      </c>
      <c r="C3879" s="50" t="s">
        <v>3681</v>
      </c>
      <c r="D3879" s="49" t="s">
        <v>271</v>
      </c>
      <c r="E3879" s="71">
        <v>1</v>
      </c>
      <c r="F3879" s="30">
        <v>810</v>
      </c>
      <c r="G3879" s="30">
        <f t="shared" si="311"/>
        <v>1000</v>
      </c>
      <c r="H3879" s="30">
        <f t="shared" si="312"/>
        <v>1500</v>
      </c>
      <c r="I3879" s="212"/>
      <c r="J3879" s="212"/>
      <c r="K3879" s="212"/>
    </row>
    <row r="3880" spans="1:67" ht="31" outlineLevel="1">
      <c r="A3880" s="49"/>
      <c r="B3880" s="49" t="s">
        <v>6346</v>
      </c>
      <c r="C3880" s="50" t="s">
        <v>5972</v>
      </c>
      <c r="D3880" s="49" t="s">
        <v>271</v>
      </c>
      <c r="E3880" s="71">
        <v>1</v>
      </c>
      <c r="F3880" s="30">
        <v>1800</v>
      </c>
      <c r="G3880" s="30">
        <f t="shared" si="311"/>
        <v>2200</v>
      </c>
      <c r="H3880" s="30">
        <f t="shared" si="312"/>
        <v>3200</v>
      </c>
      <c r="I3880" s="212"/>
      <c r="J3880" s="212"/>
      <c r="K3880" s="212"/>
    </row>
    <row r="3881" spans="1:67" ht="31" outlineLevel="1">
      <c r="A3881" s="28"/>
      <c r="B3881" s="49" t="s">
        <v>5896</v>
      </c>
      <c r="C3881" s="50" t="s">
        <v>5895</v>
      </c>
      <c r="D3881" s="28" t="s">
        <v>271</v>
      </c>
      <c r="E3881" s="51">
        <v>3</v>
      </c>
      <c r="F3881" s="30">
        <v>1050</v>
      </c>
      <c r="G3881" s="30">
        <f t="shared" si="311"/>
        <v>1300</v>
      </c>
      <c r="H3881" s="30">
        <f t="shared" si="312"/>
        <v>1900</v>
      </c>
      <c r="I3881" s="212"/>
      <c r="J3881" s="212"/>
      <c r="K3881" s="212"/>
    </row>
    <row r="3882" spans="1:67" outlineLevel="1">
      <c r="A3882" s="28"/>
      <c r="B3882" s="28" t="s">
        <v>4222</v>
      </c>
      <c r="C3882" s="29" t="s">
        <v>4223</v>
      </c>
      <c r="D3882" s="28" t="s">
        <v>271</v>
      </c>
      <c r="E3882" s="71">
        <v>1</v>
      </c>
      <c r="F3882" s="30">
        <v>2900</v>
      </c>
      <c r="G3882" s="30">
        <f t="shared" si="311"/>
        <v>3500</v>
      </c>
      <c r="H3882" s="30">
        <f t="shared" si="312"/>
        <v>5200</v>
      </c>
      <c r="I3882" s="212"/>
      <c r="J3882" s="212"/>
      <c r="K3882" s="212"/>
    </row>
    <row r="3883" spans="1:67" outlineLevel="1">
      <c r="A3883" s="28"/>
      <c r="B3883" s="28" t="s">
        <v>4332</v>
      </c>
      <c r="C3883" s="29" t="s">
        <v>4333</v>
      </c>
      <c r="D3883" s="28" t="s">
        <v>271</v>
      </c>
      <c r="E3883" s="71">
        <v>1</v>
      </c>
      <c r="F3883" s="30">
        <v>1600</v>
      </c>
      <c r="G3883" s="30">
        <f t="shared" si="311"/>
        <v>1900</v>
      </c>
      <c r="H3883" s="30">
        <f t="shared" si="312"/>
        <v>2900</v>
      </c>
      <c r="I3883" s="212"/>
      <c r="J3883" s="212"/>
      <c r="K3883" s="212"/>
    </row>
    <row r="3884" spans="1:67" s="125" customFormat="1" outlineLevel="1">
      <c r="A3884" s="28"/>
      <c r="B3884" s="28" t="s">
        <v>5166</v>
      </c>
      <c r="C3884" s="29" t="s">
        <v>5167</v>
      </c>
      <c r="D3884" s="28" t="s">
        <v>271</v>
      </c>
      <c r="E3884" s="71">
        <v>1</v>
      </c>
      <c r="F3884" s="30">
        <v>7000</v>
      </c>
      <c r="G3884" s="30">
        <f t="shared" si="311"/>
        <v>8400</v>
      </c>
      <c r="H3884" s="30">
        <f t="shared" si="312"/>
        <v>12600</v>
      </c>
      <c r="I3884" s="212"/>
      <c r="J3884" s="212"/>
      <c r="K3884" s="212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</row>
    <row r="3885" spans="1:67" s="13" customFormat="1" outlineLevel="1">
      <c r="A3885" s="49"/>
      <c r="B3885" s="49" t="s">
        <v>4023</v>
      </c>
      <c r="C3885" s="50" t="s">
        <v>4024</v>
      </c>
      <c r="D3885" s="49" t="s">
        <v>271</v>
      </c>
      <c r="E3885" s="51">
        <v>1</v>
      </c>
      <c r="F3885" s="51">
        <v>3700</v>
      </c>
      <c r="G3885" s="51">
        <f t="shared" si="311"/>
        <v>4400</v>
      </c>
      <c r="H3885" s="51">
        <f t="shared" si="312"/>
        <v>6700</v>
      </c>
      <c r="I3885" s="212"/>
      <c r="J3885" s="212"/>
      <c r="K3885" s="212"/>
    </row>
    <row r="3886" spans="1:67" ht="31" outlineLevel="1">
      <c r="A3886" s="49"/>
      <c r="B3886" s="49" t="s">
        <v>4004</v>
      </c>
      <c r="C3886" s="50" t="s">
        <v>4005</v>
      </c>
      <c r="D3886" s="49" t="s">
        <v>271</v>
      </c>
      <c r="E3886" s="71">
        <v>1</v>
      </c>
      <c r="F3886" s="30">
        <v>2300</v>
      </c>
      <c r="G3886" s="30">
        <f t="shared" si="311"/>
        <v>2800</v>
      </c>
      <c r="H3886" s="30">
        <f t="shared" si="312"/>
        <v>4100</v>
      </c>
      <c r="I3886" s="212"/>
      <c r="J3886" s="212"/>
      <c r="K3886" s="212"/>
    </row>
    <row r="3887" spans="1:67" s="125" customFormat="1" outlineLevel="1">
      <c r="A3887" s="28"/>
      <c r="B3887" s="28" t="s">
        <v>5126</v>
      </c>
      <c r="C3887" s="29" t="s">
        <v>5127</v>
      </c>
      <c r="D3887" s="28" t="s">
        <v>271</v>
      </c>
      <c r="E3887" s="71">
        <v>1</v>
      </c>
      <c r="F3887" s="30">
        <v>8000</v>
      </c>
      <c r="G3887" s="30">
        <f t="shared" si="311"/>
        <v>9600</v>
      </c>
      <c r="H3887" s="30">
        <f t="shared" si="312"/>
        <v>14400</v>
      </c>
      <c r="I3887" s="212"/>
      <c r="J3887" s="212"/>
      <c r="K3887" s="212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</row>
    <row r="3888" spans="1:67" ht="31" outlineLevel="1">
      <c r="A3888" s="28"/>
      <c r="B3888" s="28" t="s">
        <v>4033</v>
      </c>
      <c r="C3888" s="29" t="s">
        <v>4034</v>
      </c>
      <c r="D3888" s="28" t="s">
        <v>271</v>
      </c>
      <c r="E3888" s="71">
        <v>1</v>
      </c>
      <c r="F3888" s="30">
        <v>4200</v>
      </c>
      <c r="G3888" s="30">
        <f t="shared" si="311"/>
        <v>5000</v>
      </c>
      <c r="H3888" s="30">
        <f t="shared" si="312"/>
        <v>7600</v>
      </c>
      <c r="I3888" s="212"/>
      <c r="J3888" s="212"/>
      <c r="K3888" s="212"/>
    </row>
    <row r="3889" spans="1:67" s="10" customFormat="1" ht="31" outlineLevel="1">
      <c r="A3889" s="28"/>
      <c r="B3889" s="28" t="s">
        <v>3996</v>
      </c>
      <c r="C3889" s="29" t="s">
        <v>3997</v>
      </c>
      <c r="D3889" s="28" t="s">
        <v>271</v>
      </c>
      <c r="E3889" s="51">
        <v>1</v>
      </c>
      <c r="F3889" s="30">
        <v>4100</v>
      </c>
      <c r="G3889" s="30">
        <f t="shared" si="311"/>
        <v>4900</v>
      </c>
      <c r="H3889" s="30">
        <f t="shared" si="312"/>
        <v>7400</v>
      </c>
      <c r="I3889" s="212"/>
      <c r="J3889" s="212"/>
      <c r="K3889" s="212"/>
    </row>
    <row r="3890" spans="1:67" s="126" customFormat="1" outlineLevel="1">
      <c r="A3890" s="28"/>
      <c r="B3890" s="138" t="s">
        <v>2794</v>
      </c>
      <c r="C3890" s="130" t="s">
        <v>2795</v>
      </c>
      <c r="D3890" s="138" t="s">
        <v>271</v>
      </c>
      <c r="E3890" s="51">
        <v>1</v>
      </c>
      <c r="F3890" s="30">
        <v>3500</v>
      </c>
      <c r="G3890" s="30">
        <f t="shared" si="311"/>
        <v>4200</v>
      </c>
      <c r="H3890" s="30">
        <f t="shared" si="312"/>
        <v>6300</v>
      </c>
      <c r="I3890" s="212"/>
      <c r="J3890" s="212"/>
      <c r="K3890" s="212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  <c r="BK3890" s="10"/>
      <c r="BL3890" s="10"/>
      <c r="BM3890" s="10"/>
      <c r="BN3890" s="10"/>
      <c r="BO3890" s="10"/>
    </row>
    <row r="3891" spans="1:67" s="126" customFormat="1" outlineLevel="1">
      <c r="A3891" s="28"/>
      <c r="B3891" s="138" t="s">
        <v>3799</v>
      </c>
      <c r="C3891" s="130" t="s">
        <v>3800</v>
      </c>
      <c r="D3891" s="138" t="s">
        <v>271</v>
      </c>
      <c r="E3891" s="51">
        <v>1</v>
      </c>
      <c r="F3891" s="30">
        <v>1100</v>
      </c>
      <c r="G3891" s="30">
        <f t="shared" si="311"/>
        <v>1300</v>
      </c>
      <c r="H3891" s="30">
        <f t="shared" si="312"/>
        <v>2000</v>
      </c>
      <c r="I3891" s="212"/>
      <c r="J3891" s="212"/>
      <c r="K3891" s="212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  <c r="BK3891" s="10"/>
      <c r="BL3891" s="10"/>
      <c r="BM3891" s="10"/>
      <c r="BN3891" s="10"/>
      <c r="BO3891" s="10"/>
    </row>
    <row r="3892" spans="1:67" s="12" customFormat="1">
      <c r="A3892" s="37">
        <v>3315</v>
      </c>
      <c r="B3892" s="37" t="s">
        <v>5128</v>
      </c>
      <c r="C3892" s="38" t="s">
        <v>5129</v>
      </c>
      <c r="D3892" s="37" t="s">
        <v>530</v>
      </c>
      <c r="E3892" s="40">
        <v>1</v>
      </c>
      <c r="F3892" s="129">
        <f>SUM(F3893:F3904)+F3896*2+F3898*2+F3902</f>
        <v>56560</v>
      </c>
      <c r="G3892" s="129">
        <f>SUM(G3893:G3904)+G3896*2+G3898*2+G3902</f>
        <v>67900</v>
      </c>
      <c r="H3892" s="129">
        <f>SUM(H3893:H3904)+H3896*2+H3898*2+H3902</f>
        <v>102000</v>
      </c>
      <c r="I3892" s="212"/>
      <c r="J3892" s="212"/>
      <c r="K3892" s="212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  <c r="BK3892" s="10"/>
      <c r="BL3892" s="10"/>
      <c r="BM3892" s="10"/>
      <c r="BN3892" s="10"/>
      <c r="BO3892" s="10"/>
    </row>
    <row r="3893" spans="1:67" s="128" customFormat="1" outlineLevel="1">
      <c r="A3893" s="49"/>
      <c r="B3893" s="49" t="s">
        <v>2722</v>
      </c>
      <c r="C3893" s="50" t="s">
        <v>2723</v>
      </c>
      <c r="D3893" s="28" t="s">
        <v>51</v>
      </c>
      <c r="E3893" s="51">
        <v>1</v>
      </c>
      <c r="F3893" s="30">
        <v>700</v>
      </c>
      <c r="G3893" s="30">
        <f>ROUND(F3893*1.2,-2)</f>
        <v>800</v>
      </c>
      <c r="H3893" s="30">
        <f t="shared" ref="H3893:H3904" si="313">ROUND(F3893*1.8,-2)</f>
        <v>1300</v>
      </c>
      <c r="I3893" s="212"/>
      <c r="J3893" s="212"/>
      <c r="K3893" s="212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/>
      <c r="AV3893" s="13"/>
      <c r="AW3893" s="13"/>
      <c r="AX3893" s="13"/>
      <c r="AY3893" s="13"/>
      <c r="AZ3893" s="13"/>
      <c r="BA3893" s="13"/>
      <c r="BB3893" s="13"/>
      <c r="BC3893" s="13"/>
      <c r="BD3893" s="13"/>
      <c r="BE3893" s="13"/>
      <c r="BF3893" s="13"/>
      <c r="BG3893" s="13"/>
      <c r="BH3893" s="13"/>
      <c r="BI3893" s="13"/>
      <c r="BJ3893" s="13"/>
      <c r="BK3893" s="13"/>
      <c r="BL3893" s="13"/>
      <c r="BM3893" s="13"/>
      <c r="BN3893" s="13"/>
      <c r="BO3893" s="13"/>
    </row>
    <row r="3894" spans="1:67" s="13" customFormat="1" outlineLevel="1">
      <c r="A3894" s="49"/>
      <c r="B3894" s="49" t="s">
        <v>3680</v>
      </c>
      <c r="C3894" s="50" t="s">
        <v>3681</v>
      </c>
      <c r="D3894" s="49" t="s">
        <v>271</v>
      </c>
      <c r="E3894" s="51">
        <v>1</v>
      </c>
      <c r="F3894" s="30">
        <v>810</v>
      </c>
      <c r="G3894" s="30">
        <f t="shared" ref="G3894:G3904" si="314">ROUND(F3894*1.2,-2)</f>
        <v>1000</v>
      </c>
      <c r="H3894" s="30">
        <f t="shared" si="313"/>
        <v>1500</v>
      </c>
      <c r="I3894" s="212"/>
      <c r="J3894" s="212"/>
      <c r="K3894" s="212"/>
    </row>
    <row r="3895" spans="1:67" ht="31" outlineLevel="1">
      <c r="A3895" s="49"/>
      <c r="B3895" s="49" t="s">
        <v>6346</v>
      </c>
      <c r="C3895" s="50" t="s">
        <v>5972</v>
      </c>
      <c r="D3895" s="49" t="s">
        <v>271</v>
      </c>
      <c r="E3895" s="51">
        <v>1</v>
      </c>
      <c r="F3895" s="30">
        <v>1800</v>
      </c>
      <c r="G3895" s="30">
        <f t="shared" si="314"/>
        <v>2200</v>
      </c>
      <c r="H3895" s="30">
        <f t="shared" si="313"/>
        <v>3200</v>
      </c>
      <c r="I3895" s="212"/>
      <c r="J3895" s="212"/>
      <c r="K3895" s="212"/>
    </row>
    <row r="3896" spans="1:67" s="13" customFormat="1" ht="31" outlineLevel="1">
      <c r="A3896" s="28"/>
      <c r="B3896" s="49" t="s">
        <v>5896</v>
      </c>
      <c r="C3896" s="50" t="s">
        <v>5895</v>
      </c>
      <c r="D3896" s="28" t="s">
        <v>271</v>
      </c>
      <c r="E3896" s="30">
        <v>3</v>
      </c>
      <c r="F3896" s="30">
        <v>1050</v>
      </c>
      <c r="G3896" s="30">
        <f t="shared" si="314"/>
        <v>1300</v>
      </c>
      <c r="H3896" s="30">
        <f t="shared" si="313"/>
        <v>1900</v>
      </c>
      <c r="I3896" s="212"/>
      <c r="J3896" s="212"/>
      <c r="K3896" s="212"/>
    </row>
    <row r="3897" spans="1:67" outlineLevel="1">
      <c r="A3897" s="49"/>
      <c r="B3897" s="49" t="s">
        <v>3799</v>
      </c>
      <c r="C3897" s="50" t="s">
        <v>3800</v>
      </c>
      <c r="D3897" s="49" t="s">
        <v>271</v>
      </c>
      <c r="E3897" s="51">
        <v>1</v>
      </c>
      <c r="F3897" s="30">
        <v>1100</v>
      </c>
      <c r="G3897" s="30">
        <f t="shared" si="314"/>
        <v>1300</v>
      </c>
      <c r="H3897" s="30">
        <f t="shared" si="313"/>
        <v>2000</v>
      </c>
      <c r="I3897" s="212"/>
      <c r="J3897" s="212"/>
      <c r="K3897" s="212"/>
    </row>
    <row r="3898" spans="1:67" s="125" customFormat="1" outlineLevel="1">
      <c r="A3898" s="28"/>
      <c r="B3898" s="28" t="s">
        <v>5122</v>
      </c>
      <c r="C3898" s="29" t="s">
        <v>5123</v>
      </c>
      <c r="D3898" s="28" t="s">
        <v>271</v>
      </c>
      <c r="E3898" s="30">
        <v>3</v>
      </c>
      <c r="F3898" s="30">
        <v>10000</v>
      </c>
      <c r="G3898" s="30">
        <f t="shared" si="314"/>
        <v>12000</v>
      </c>
      <c r="H3898" s="30">
        <f t="shared" si="313"/>
        <v>18000</v>
      </c>
      <c r="I3898" s="212"/>
      <c r="J3898" s="212"/>
      <c r="K3898" s="212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</row>
    <row r="3899" spans="1:67" s="125" customFormat="1" outlineLevel="1">
      <c r="A3899" s="28"/>
      <c r="B3899" s="28" t="s">
        <v>5130</v>
      </c>
      <c r="C3899" s="29" t="s">
        <v>5131</v>
      </c>
      <c r="D3899" s="28" t="s">
        <v>271</v>
      </c>
      <c r="E3899" s="30">
        <v>1</v>
      </c>
      <c r="F3899" s="30">
        <v>8000</v>
      </c>
      <c r="G3899" s="30">
        <f t="shared" si="314"/>
        <v>9600</v>
      </c>
      <c r="H3899" s="30">
        <f t="shared" si="313"/>
        <v>14400</v>
      </c>
      <c r="I3899" s="212"/>
      <c r="J3899" s="212"/>
      <c r="K3899" s="212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</row>
    <row r="3900" spans="1:67" outlineLevel="1">
      <c r="A3900" s="28"/>
      <c r="B3900" s="28" t="s">
        <v>5132</v>
      </c>
      <c r="C3900" s="29" t="s">
        <v>5133</v>
      </c>
      <c r="D3900" s="28" t="s">
        <v>271</v>
      </c>
      <c r="E3900" s="30">
        <v>1</v>
      </c>
      <c r="F3900" s="30">
        <v>2100</v>
      </c>
      <c r="G3900" s="30">
        <f t="shared" si="314"/>
        <v>2500</v>
      </c>
      <c r="H3900" s="30">
        <f t="shared" si="313"/>
        <v>3800</v>
      </c>
      <c r="I3900" s="212"/>
      <c r="J3900" s="212"/>
      <c r="K3900" s="212"/>
    </row>
    <row r="3901" spans="1:67" outlineLevel="1">
      <c r="A3901" s="28"/>
      <c r="B3901" s="28" t="s">
        <v>5134</v>
      </c>
      <c r="C3901" s="29" t="s">
        <v>5135</v>
      </c>
      <c r="D3901" s="28" t="s">
        <v>271</v>
      </c>
      <c r="E3901" s="30">
        <v>1</v>
      </c>
      <c r="F3901" s="30">
        <v>2100</v>
      </c>
      <c r="G3901" s="30">
        <f t="shared" si="314"/>
        <v>2500</v>
      </c>
      <c r="H3901" s="30">
        <f t="shared" si="313"/>
        <v>3800</v>
      </c>
      <c r="I3901" s="212"/>
      <c r="J3901" s="212"/>
      <c r="K3901" s="212"/>
    </row>
    <row r="3902" spans="1:67" outlineLevel="1">
      <c r="A3902" s="28"/>
      <c r="B3902" s="28" t="s">
        <v>5136</v>
      </c>
      <c r="C3902" s="29" t="s">
        <v>5137</v>
      </c>
      <c r="D3902" s="28" t="s">
        <v>271</v>
      </c>
      <c r="E3902" s="30">
        <v>2</v>
      </c>
      <c r="F3902" s="30">
        <v>2100</v>
      </c>
      <c r="G3902" s="30">
        <f t="shared" si="314"/>
        <v>2500</v>
      </c>
      <c r="H3902" s="30">
        <f t="shared" si="313"/>
        <v>3800</v>
      </c>
      <c r="I3902" s="212"/>
      <c r="J3902" s="212"/>
      <c r="K3902" s="212"/>
    </row>
    <row r="3903" spans="1:67" s="10" customFormat="1" outlineLevel="1">
      <c r="A3903" s="28"/>
      <c r="B3903" s="28" t="s">
        <v>5140</v>
      </c>
      <c r="C3903" s="29" t="s">
        <v>5141</v>
      </c>
      <c r="D3903" s="28" t="s">
        <v>271</v>
      </c>
      <c r="E3903" s="30">
        <v>1</v>
      </c>
      <c r="F3903" s="30">
        <v>1000</v>
      </c>
      <c r="G3903" s="30">
        <f t="shared" si="314"/>
        <v>1200</v>
      </c>
      <c r="H3903" s="30">
        <f t="shared" si="313"/>
        <v>1800</v>
      </c>
      <c r="I3903" s="212"/>
      <c r="J3903" s="212"/>
      <c r="K3903" s="212"/>
    </row>
    <row r="3904" spans="1:67" s="10" customFormat="1" outlineLevel="1">
      <c r="A3904" s="28"/>
      <c r="B3904" s="28" t="s">
        <v>4332</v>
      </c>
      <c r="C3904" s="29" t="s">
        <v>4333</v>
      </c>
      <c r="D3904" s="28" t="s">
        <v>271</v>
      </c>
      <c r="E3904" s="30">
        <v>1</v>
      </c>
      <c r="F3904" s="30">
        <v>1600</v>
      </c>
      <c r="G3904" s="30">
        <f t="shared" si="314"/>
        <v>1900</v>
      </c>
      <c r="H3904" s="30">
        <f t="shared" si="313"/>
        <v>2900</v>
      </c>
      <c r="I3904" s="212"/>
      <c r="J3904" s="212"/>
      <c r="K3904" s="212"/>
    </row>
    <row r="3905" spans="1:67" s="12" customFormat="1">
      <c r="A3905" s="37">
        <v>3316</v>
      </c>
      <c r="B3905" s="37" t="s">
        <v>5138</v>
      </c>
      <c r="C3905" s="38" t="s">
        <v>5139</v>
      </c>
      <c r="D3905" s="37" t="s">
        <v>530</v>
      </c>
      <c r="E3905" s="40">
        <v>1</v>
      </c>
      <c r="F3905" s="129">
        <f>SUM(F3906:F3927)+F3907+F3916*4+F3920*3+F3925+F3921+F3927</f>
        <v>121410</v>
      </c>
      <c r="G3905" s="129">
        <f>SUM(G3906:G3927)+G3907+G3916*4+G3920*3+G3925+G3921+G3927</f>
        <v>145600</v>
      </c>
      <c r="H3905" s="129">
        <f>SUM(H3906:H3927)+H3907+H3916*4+H3920*3+H3925+H3921+H3927</f>
        <v>218900</v>
      </c>
      <c r="I3905" s="212"/>
      <c r="J3905" s="212"/>
      <c r="K3905" s="212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  <c r="BK3905" s="10"/>
      <c r="BL3905" s="10"/>
      <c r="BM3905" s="10"/>
      <c r="BN3905" s="10"/>
      <c r="BO3905" s="10"/>
    </row>
    <row r="3906" spans="1:67" outlineLevel="1">
      <c r="A3906" s="28"/>
      <c r="B3906" s="28" t="s">
        <v>4029</v>
      </c>
      <c r="C3906" s="29" t="s">
        <v>4030</v>
      </c>
      <c r="D3906" s="28" t="s">
        <v>271</v>
      </c>
      <c r="E3906" s="30">
        <v>1</v>
      </c>
      <c r="F3906" s="51">
        <v>0</v>
      </c>
      <c r="G3906" s="30">
        <f t="shared" ref="G3906:G3926" si="315">ROUND(F3906*1.2,-2)</f>
        <v>0</v>
      </c>
      <c r="H3906" s="30">
        <f t="shared" ref="H3906:H3926" si="316">ROUND(F3906*1.8,-2)</f>
        <v>0</v>
      </c>
      <c r="I3906" s="212"/>
      <c r="J3906" s="212"/>
      <c r="K3906" s="212"/>
    </row>
    <row r="3907" spans="1:67" s="125" customFormat="1" outlineLevel="1">
      <c r="A3907" s="28"/>
      <c r="B3907" s="28" t="s">
        <v>2722</v>
      </c>
      <c r="C3907" s="29" t="s">
        <v>2723</v>
      </c>
      <c r="D3907" s="28" t="s">
        <v>51</v>
      </c>
      <c r="E3907" s="30">
        <v>2</v>
      </c>
      <c r="F3907" s="30">
        <v>700</v>
      </c>
      <c r="G3907" s="30">
        <f t="shared" si="315"/>
        <v>800</v>
      </c>
      <c r="H3907" s="204">
        <f t="shared" si="316"/>
        <v>1300</v>
      </c>
      <c r="I3907" s="212"/>
      <c r="J3907" s="212"/>
      <c r="K3907" s="212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</row>
    <row r="3908" spans="1:67" outlineLevel="1">
      <c r="A3908" s="28"/>
      <c r="B3908" s="28" t="s">
        <v>5140</v>
      </c>
      <c r="C3908" s="29" t="s">
        <v>5141</v>
      </c>
      <c r="D3908" s="28" t="s">
        <v>271</v>
      </c>
      <c r="E3908" s="30">
        <v>1</v>
      </c>
      <c r="F3908" s="30">
        <v>1000</v>
      </c>
      <c r="G3908" s="30">
        <f t="shared" si="315"/>
        <v>1200</v>
      </c>
      <c r="H3908" s="30">
        <f t="shared" si="316"/>
        <v>1800</v>
      </c>
      <c r="I3908" s="212"/>
      <c r="J3908" s="212"/>
      <c r="K3908" s="212"/>
    </row>
    <row r="3909" spans="1:67" outlineLevel="1">
      <c r="A3909" s="28"/>
      <c r="B3909" s="28" t="s">
        <v>2686</v>
      </c>
      <c r="C3909" s="29" t="s">
        <v>2687</v>
      </c>
      <c r="D3909" s="28" t="s">
        <v>51</v>
      </c>
      <c r="E3909" s="30">
        <v>1</v>
      </c>
      <c r="F3909" s="30">
        <v>1200</v>
      </c>
      <c r="G3909" s="30">
        <f t="shared" si="315"/>
        <v>1400</v>
      </c>
      <c r="H3909" s="30">
        <f t="shared" si="316"/>
        <v>2200</v>
      </c>
      <c r="I3909" s="212"/>
      <c r="J3909" s="212"/>
      <c r="K3909" s="212"/>
    </row>
    <row r="3910" spans="1:67" ht="31" outlineLevel="1">
      <c r="A3910" s="28"/>
      <c r="B3910" s="28" t="s">
        <v>3751</v>
      </c>
      <c r="C3910" s="29" t="s">
        <v>3752</v>
      </c>
      <c r="D3910" s="28" t="s">
        <v>271</v>
      </c>
      <c r="E3910" s="30">
        <v>1</v>
      </c>
      <c r="F3910" s="30">
        <v>1100</v>
      </c>
      <c r="G3910" s="30">
        <f t="shared" si="315"/>
        <v>1300</v>
      </c>
      <c r="H3910" s="30">
        <f t="shared" si="316"/>
        <v>2000</v>
      </c>
      <c r="I3910" s="212"/>
      <c r="J3910" s="212"/>
      <c r="K3910" s="212"/>
    </row>
    <row r="3911" spans="1:67" ht="31" outlineLevel="1">
      <c r="A3911" s="28"/>
      <c r="B3911" s="28" t="s">
        <v>3766</v>
      </c>
      <c r="C3911" s="29" t="s">
        <v>3767</v>
      </c>
      <c r="D3911" s="28" t="s">
        <v>271</v>
      </c>
      <c r="E3911" s="30">
        <v>1</v>
      </c>
      <c r="F3911" s="30">
        <v>1000</v>
      </c>
      <c r="G3911" s="30">
        <f t="shared" si="315"/>
        <v>1200</v>
      </c>
      <c r="H3911" s="30">
        <f t="shared" si="316"/>
        <v>1800</v>
      </c>
      <c r="I3911" s="212"/>
      <c r="J3911" s="212"/>
      <c r="K3911" s="212"/>
    </row>
    <row r="3912" spans="1:67" outlineLevel="1">
      <c r="A3912" s="28"/>
      <c r="B3912" s="28" t="s">
        <v>3778</v>
      </c>
      <c r="C3912" s="29" t="s">
        <v>3779</v>
      </c>
      <c r="D3912" s="28" t="s">
        <v>271</v>
      </c>
      <c r="E3912" s="30">
        <v>1</v>
      </c>
      <c r="F3912" s="30">
        <v>1100</v>
      </c>
      <c r="G3912" s="30">
        <f t="shared" si="315"/>
        <v>1300</v>
      </c>
      <c r="H3912" s="30">
        <f t="shared" si="316"/>
        <v>2000</v>
      </c>
      <c r="I3912" s="212"/>
      <c r="J3912" s="212"/>
      <c r="K3912" s="212"/>
    </row>
    <row r="3913" spans="1:67" s="125" customFormat="1" outlineLevel="1">
      <c r="A3913" s="28"/>
      <c r="B3913" s="28" t="s">
        <v>5142</v>
      </c>
      <c r="C3913" s="29" t="s">
        <v>5143</v>
      </c>
      <c r="D3913" s="30" t="s">
        <v>271</v>
      </c>
      <c r="E3913" s="30">
        <v>1</v>
      </c>
      <c r="F3913" s="30">
        <v>5000</v>
      </c>
      <c r="G3913" s="30">
        <f t="shared" si="315"/>
        <v>6000</v>
      </c>
      <c r="H3913" s="30">
        <f t="shared" si="316"/>
        <v>9000</v>
      </c>
      <c r="I3913" s="212"/>
      <c r="J3913" s="212"/>
      <c r="K3913" s="212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</row>
    <row r="3914" spans="1:67" s="13" customFormat="1" ht="31" outlineLevel="1">
      <c r="A3914" s="28"/>
      <c r="B3914" s="28" t="s">
        <v>997</v>
      </c>
      <c r="C3914" s="29" t="s">
        <v>998</v>
      </c>
      <c r="D3914" s="30" t="s">
        <v>271</v>
      </c>
      <c r="E3914" s="30">
        <v>1</v>
      </c>
      <c r="F3914" s="30">
        <v>7000</v>
      </c>
      <c r="G3914" s="30">
        <f t="shared" si="315"/>
        <v>8400</v>
      </c>
      <c r="H3914" s="30">
        <f t="shared" si="316"/>
        <v>12600</v>
      </c>
      <c r="I3914" s="212"/>
      <c r="J3914" s="212"/>
      <c r="K3914" s="212"/>
    </row>
    <row r="3915" spans="1:67" ht="31" outlineLevel="1">
      <c r="A3915" s="49"/>
      <c r="B3915" s="49" t="s">
        <v>6346</v>
      </c>
      <c r="C3915" s="50" t="s">
        <v>5972</v>
      </c>
      <c r="D3915" s="51" t="s">
        <v>271</v>
      </c>
      <c r="E3915" s="51">
        <v>1</v>
      </c>
      <c r="F3915" s="30">
        <v>1800</v>
      </c>
      <c r="G3915" s="30">
        <f t="shared" si="315"/>
        <v>2200</v>
      </c>
      <c r="H3915" s="30">
        <f t="shared" si="316"/>
        <v>3200</v>
      </c>
      <c r="I3915" s="212"/>
      <c r="J3915" s="212"/>
      <c r="K3915" s="212"/>
    </row>
    <row r="3916" spans="1:67" ht="31" outlineLevel="1">
      <c r="A3916" s="28"/>
      <c r="B3916" s="49" t="s">
        <v>5896</v>
      </c>
      <c r="C3916" s="50" t="s">
        <v>5895</v>
      </c>
      <c r="D3916" s="30" t="s">
        <v>271</v>
      </c>
      <c r="E3916" s="30">
        <v>5</v>
      </c>
      <c r="F3916" s="30">
        <v>1050</v>
      </c>
      <c r="G3916" s="30">
        <f t="shared" si="315"/>
        <v>1300</v>
      </c>
      <c r="H3916" s="30">
        <f t="shared" si="316"/>
        <v>1900</v>
      </c>
      <c r="I3916" s="212"/>
      <c r="J3916" s="212"/>
      <c r="K3916" s="212"/>
    </row>
    <row r="3917" spans="1:67" outlineLevel="1">
      <c r="A3917" s="28"/>
      <c r="B3917" s="28" t="s">
        <v>4332</v>
      </c>
      <c r="C3917" s="29" t="s">
        <v>4333</v>
      </c>
      <c r="D3917" s="30" t="s">
        <v>271</v>
      </c>
      <c r="E3917" s="30">
        <v>1</v>
      </c>
      <c r="F3917" s="30">
        <v>1600</v>
      </c>
      <c r="G3917" s="30">
        <f t="shared" si="315"/>
        <v>1900</v>
      </c>
      <c r="H3917" s="30">
        <f t="shared" si="316"/>
        <v>2900</v>
      </c>
      <c r="I3917" s="212"/>
      <c r="J3917" s="212"/>
      <c r="K3917" s="212"/>
    </row>
    <row r="3918" spans="1:67" outlineLevel="1">
      <c r="A3918" s="28"/>
      <c r="B3918" s="28" t="s">
        <v>4298</v>
      </c>
      <c r="C3918" s="29" t="s">
        <v>4299</v>
      </c>
      <c r="D3918" s="30" t="s">
        <v>271</v>
      </c>
      <c r="E3918" s="30">
        <v>1</v>
      </c>
      <c r="F3918" s="30">
        <v>3000</v>
      </c>
      <c r="G3918" s="30">
        <f t="shared" si="315"/>
        <v>3600</v>
      </c>
      <c r="H3918" s="30">
        <f t="shared" si="316"/>
        <v>5400</v>
      </c>
      <c r="I3918" s="212"/>
      <c r="J3918" s="212"/>
      <c r="K3918" s="212"/>
    </row>
    <row r="3919" spans="1:67" s="125" customFormat="1" outlineLevel="1">
      <c r="A3919" s="28"/>
      <c r="B3919" s="28" t="s">
        <v>5144</v>
      </c>
      <c r="C3919" s="29" t="s">
        <v>5145</v>
      </c>
      <c r="D3919" s="28" t="s">
        <v>271</v>
      </c>
      <c r="E3919" s="30">
        <v>1</v>
      </c>
      <c r="F3919" s="30">
        <v>5000</v>
      </c>
      <c r="G3919" s="30">
        <f t="shared" si="315"/>
        <v>6000</v>
      </c>
      <c r="H3919" s="30">
        <f t="shared" si="316"/>
        <v>9000</v>
      </c>
      <c r="I3919" s="212"/>
      <c r="J3919" s="212"/>
      <c r="K3919" s="212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</row>
    <row r="3920" spans="1:67" s="125" customFormat="1" outlineLevel="1">
      <c r="A3920" s="28"/>
      <c r="B3920" s="28" t="s">
        <v>5122</v>
      </c>
      <c r="C3920" s="29" t="s">
        <v>5123</v>
      </c>
      <c r="D3920" s="28" t="s">
        <v>271</v>
      </c>
      <c r="E3920" s="30">
        <v>4</v>
      </c>
      <c r="F3920" s="30">
        <v>10000</v>
      </c>
      <c r="G3920" s="30">
        <f t="shared" si="315"/>
        <v>12000</v>
      </c>
      <c r="H3920" s="30">
        <f t="shared" si="316"/>
        <v>18000</v>
      </c>
      <c r="I3920" s="212"/>
      <c r="J3920" s="212"/>
      <c r="K3920" s="212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</row>
    <row r="3921" spans="1:67" s="13" customFormat="1" outlineLevel="1">
      <c r="A3921" s="49"/>
      <c r="B3921" s="49" t="s">
        <v>4023</v>
      </c>
      <c r="C3921" s="50" t="s">
        <v>4024</v>
      </c>
      <c r="D3921" s="51" t="s">
        <v>271</v>
      </c>
      <c r="E3921" s="51">
        <v>2</v>
      </c>
      <c r="F3921" s="51">
        <v>3700</v>
      </c>
      <c r="G3921" s="51">
        <f t="shared" si="315"/>
        <v>4400</v>
      </c>
      <c r="H3921" s="51">
        <f t="shared" si="316"/>
        <v>6700</v>
      </c>
      <c r="I3921" s="212"/>
      <c r="J3921" s="212"/>
      <c r="K3921" s="212"/>
    </row>
    <row r="3922" spans="1:67" s="125" customFormat="1" outlineLevel="1">
      <c r="A3922" s="28"/>
      <c r="B3922" s="28" t="s">
        <v>5130</v>
      </c>
      <c r="C3922" s="29" t="s">
        <v>5131</v>
      </c>
      <c r="D3922" s="30" t="s">
        <v>271</v>
      </c>
      <c r="E3922" s="30">
        <v>1</v>
      </c>
      <c r="F3922" s="30">
        <v>8000</v>
      </c>
      <c r="G3922" s="30">
        <f t="shared" si="315"/>
        <v>9600</v>
      </c>
      <c r="H3922" s="30">
        <f t="shared" si="316"/>
        <v>14400</v>
      </c>
      <c r="I3922" s="212"/>
      <c r="J3922" s="212"/>
      <c r="K3922" s="212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</row>
    <row r="3923" spans="1:67" ht="31" outlineLevel="1">
      <c r="A3923" s="28"/>
      <c r="B3923" s="28" t="s">
        <v>4008</v>
      </c>
      <c r="C3923" s="29" t="s">
        <v>4009</v>
      </c>
      <c r="D3923" s="30" t="s">
        <v>271</v>
      </c>
      <c r="E3923" s="30">
        <v>1</v>
      </c>
      <c r="F3923" s="51">
        <v>2200</v>
      </c>
      <c r="G3923" s="30">
        <f t="shared" si="315"/>
        <v>2600</v>
      </c>
      <c r="H3923" s="30">
        <f t="shared" si="316"/>
        <v>4000</v>
      </c>
      <c r="I3923" s="212"/>
      <c r="J3923" s="212"/>
      <c r="K3923" s="212"/>
    </row>
    <row r="3924" spans="1:67" outlineLevel="1">
      <c r="A3924" s="49"/>
      <c r="B3924" s="49" t="s">
        <v>3680</v>
      </c>
      <c r="C3924" s="50" t="s">
        <v>3681</v>
      </c>
      <c r="D3924" s="51" t="s">
        <v>271</v>
      </c>
      <c r="E3924" s="51">
        <v>1</v>
      </c>
      <c r="F3924" s="30">
        <v>810</v>
      </c>
      <c r="G3924" s="30">
        <f t="shared" si="315"/>
        <v>1000</v>
      </c>
      <c r="H3924" s="30">
        <f t="shared" si="316"/>
        <v>1500</v>
      </c>
      <c r="I3924" s="212"/>
      <c r="J3924" s="212"/>
      <c r="K3924" s="212"/>
    </row>
    <row r="3925" spans="1:67" outlineLevel="1">
      <c r="A3925" s="28"/>
      <c r="B3925" s="28" t="s">
        <v>5136</v>
      </c>
      <c r="C3925" s="29" t="s">
        <v>5137</v>
      </c>
      <c r="D3925" s="28" t="s">
        <v>271</v>
      </c>
      <c r="E3925" s="30">
        <v>2</v>
      </c>
      <c r="F3925" s="30">
        <v>2100</v>
      </c>
      <c r="G3925" s="30">
        <f t="shared" si="315"/>
        <v>2500</v>
      </c>
      <c r="H3925" s="30">
        <f t="shared" si="316"/>
        <v>3800</v>
      </c>
      <c r="I3925" s="212"/>
      <c r="J3925" s="212"/>
      <c r="K3925" s="212"/>
    </row>
    <row r="3926" spans="1:67" outlineLevel="1">
      <c r="A3926" s="28"/>
      <c r="B3926" s="28" t="s">
        <v>5051</v>
      </c>
      <c r="C3926" s="57" t="s">
        <v>5052</v>
      </c>
      <c r="D3926" s="28" t="s">
        <v>271</v>
      </c>
      <c r="E3926" s="30">
        <v>1</v>
      </c>
      <c r="F3926" s="30">
        <v>7350</v>
      </c>
      <c r="G3926" s="30">
        <f t="shared" si="315"/>
        <v>8800</v>
      </c>
      <c r="H3926" s="30">
        <f t="shared" si="316"/>
        <v>13200</v>
      </c>
      <c r="I3926" s="212"/>
      <c r="J3926" s="212"/>
      <c r="K3926" s="212"/>
    </row>
    <row r="3927" spans="1:67" s="125" customFormat="1" outlineLevel="1">
      <c r="A3927" s="28"/>
      <c r="B3927" s="28" t="s">
        <v>5146</v>
      </c>
      <c r="C3927" s="29" t="s">
        <v>5147</v>
      </c>
      <c r="D3927" s="28" t="s">
        <v>271</v>
      </c>
      <c r="E3927" s="30">
        <v>2</v>
      </c>
      <c r="F3927" s="30">
        <v>8000</v>
      </c>
      <c r="G3927" s="30">
        <f>ROUND(F3927*1.2,-2)</f>
        <v>9600</v>
      </c>
      <c r="H3927" s="30">
        <f>ROUND(F3927*1.8,-2)</f>
        <v>14400</v>
      </c>
      <c r="I3927" s="212"/>
      <c r="J3927" s="212"/>
      <c r="K3927" s="212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</row>
    <row r="3928" spans="1:67" s="12" customFormat="1">
      <c r="A3928" s="37">
        <v>3317</v>
      </c>
      <c r="B3928" s="37" t="s">
        <v>5148</v>
      </c>
      <c r="C3928" s="38" t="s">
        <v>5149</v>
      </c>
      <c r="D3928" s="37" t="s">
        <v>530</v>
      </c>
      <c r="E3928" s="40">
        <v>1</v>
      </c>
      <c r="F3928" s="40">
        <f>F3929+F3959+F3974</f>
        <v>373410</v>
      </c>
      <c r="G3928" s="90">
        <f>G3929+G3959+G3974</f>
        <v>448000</v>
      </c>
      <c r="H3928" s="90">
        <f>H3929+H3959+H3974</f>
        <v>672900</v>
      </c>
      <c r="I3928" s="212"/>
      <c r="J3928" s="212"/>
      <c r="K3928" s="212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  <c r="BK3928" s="10"/>
      <c r="BL3928" s="10"/>
      <c r="BM3928" s="10"/>
      <c r="BN3928" s="10"/>
      <c r="BO3928" s="10"/>
    </row>
    <row r="3929" spans="1:67" s="12" customFormat="1">
      <c r="A3929" s="37">
        <v>3318</v>
      </c>
      <c r="B3929" s="37" t="s">
        <v>5150</v>
      </c>
      <c r="C3929" s="38" t="s">
        <v>5151</v>
      </c>
      <c r="D3929" s="37" t="s">
        <v>530</v>
      </c>
      <c r="E3929" s="40">
        <v>1</v>
      </c>
      <c r="F3929" s="40">
        <f>SUM(F3930:F3958)+F3934+F3939+F3939+F3942+F3942+F3948</f>
        <v>141640</v>
      </c>
      <c r="G3929" s="90">
        <f>SUM(G3930:G3958)+G3934+G3939+G3939+G3942+G3942+G3948</f>
        <v>169900</v>
      </c>
      <c r="H3929" s="90">
        <f>SUM(H3930:H3958)+H3934+H3939+H3939+H3942+H3942+H3948</f>
        <v>255200</v>
      </c>
      <c r="I3929" s="212"/>
      <c r="J3929" s="212"/>
      <c r="K3929" s="212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  <c r="BK3929" s="10"/>
      <c r="BL3929" s="10"/>
      <c r="BM3929" s="10"/>
      <c r="BN3929" s="10"/>
      <c r="BO3929" s="10"/>
    </row>
    <row r="3930" spans="1:67" s="125" customFormat="1" outlineLevel="1">
      <c r="A3930" s="49"/>
      <c r="B3930" s="141" t="s">
        <v>5154</v>
      </c>
      <c r="C3930" s="142" t="s">
        <v>5155</v>
      </c>
      <c r="D3930" s="49" t="s">
        <v>271</v>
      </c>
      <c r="E3930" s="51">
        <v>1</v>
      </c>
      <c r="F3930" s="30">
        <v>10000</v>
      </c>
      <c r="G3930" s="30">
        <f t="shared" ref="G3930:G3958" si="317">ROUND(F3930*1.2,-2)</f>
        <v>12000</v>
      </c>
      <c r="H3930" s="30">
        <f t="shared" ref="H3930:H3958" si="318">ROUND(F3930*1.8,-2)</f>
        <v>18000</v>
      </c>
      <c r="I3930" s="212"/>
      <c r="J3930" s="212"/>
      <c r="K3930" s="212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</row>
    <row r="3931" spans="1:67" outlineLevel="1">
      <c r="A3931" s="49"/>
      <c r="B3931" s="49" t="s">
        <v>3884</v>
      </c>
      <c r="C3931" s="50" t="s">
        <v>3885</v>
      </c>
      <c r="D3931" s="49" t="s">
        <v>271</v>
      </c>
      <c r="E3931" s="51">
        <v>1</v>
      </c>
      <c r="F3931" s="30">
        <v>3300</v>
      </c>
      <c r="G3931" s="30">
        <f t="shared" si="317"/>
        <v>4000</v>
      </c>
      <c r="H3931" s="30">
        <f t="shared" si="318"/>
        <v>5900</v>
      </c>
      <c r="I3931" s="212"/>
      <c r="J3931" s="212"/>
      <c r="K3931" s="212"/>
    </row>
    <row r="3932" spans="1:67" outlineLevel="1">
      <c r="A3932" s="28"/>
      <c r="B3932" s="28" t="s">
        <v>4029</v>
      </c>
      <c r="C3932" s="29" t="s">
        <v>4030</v>
      </c>
      <c r="D3932" s="28" t="s">
        <v>271</v>
      </c>
      <c r="E3932" s="30">
        <v>1</v>
      </c>
      <c r="F3932" s="51">
        <v>0</v>
      </c>
      <c r="G3932" s="30">
        <f t="shared" si="317"/>
        <v>0</v>
      </c>
      <c r="H3932" s="30">
        <f t="shared" si="318"/>
        <v>0</v>
      </c>
      <c r="I3932" s="212"/>
      <c r="J3932" s="212"/>
      <c r="K3932" s="212"/>
    </row>
    <row r="3933" spans="1:67" outlineLevel="1">
      <c r="A3933" s="28"/>
      <c r="B3933" s="28" t="s">
        <v>4288</v>
      </c>
      <c r="C3933" s="29" t="s">
        <v>5120</v>
      </c>
      <c r="D3933" s="28" t="s">
        <v>271</v>
      </c>
      <c r="E3933" s="30">
        <v>1</v>
      </c>
      <c r="F3933" s="30">
        <v>6300</v>
      </c>
      <c r="G3933" s="30">
        <f t="shared" si="317"/>
        <v>7600</v>
      </c>
      <c r="H3933" s="30">
        <f t="shared" si="318"/>
        <v>11300</v>
      </c>
      <c r="I3933" s="212"/>
      <c r="J3933" s="212"/>
      <c r="K3933" s="212"/>
    </row>
    <row r="3934" spans="1:67" outlineLevel="1">
      <c r="A3934" s="28"/>
      <c r="B3934" s="28" t="s">
        <v>2722</v>
      </c>
      <c r="C3934" s="29" t="s">
        <v>2723</v>
      </c>
      <c r="D3934" s="28" t="s">
        <v>51</v>
      </c>
      <c r="E3934" s="30">
        <v>2</v>
      </c>
      <c r="F3934" s="30">
        <v>700</v>
      </c>
      <c r="G3934" s="30">
        <f t="shared" si="317"/>
        <v>800</v>
      </c>
      <c r="H3934" s="30">
        <f t="shared" si="318"/>
        <v>1300</v>
      </c>
      <c r="I3934" s="212"/>
      <c r="J3934" s="212"/>
      <c r="K3934" s="212"/>
    </row>
    <row r="3935" spans="1:67" outlineLevel="1">
      <c r="A3935" s="28"/>
      <c r="B3935" s="28" t="s">
        <v>2732</v>
      </c>
      <c r="C3935" s="29" t="s">
        <v>2733</v>
      </c>
      <c r="D3935" s="28" t="s">
        <v>271</v>
      </c>
      <c r="E3935" s="30">
        <v>1</v>
      </c>
      <c r="F3935" s="30">
        <v>1200</v>
      </c>
      <c r="G3935" s="30">
        <f t="shared" si="317"/>
        <v>1400</v>
      </c>
      <c r="H3935" s="30">
        <f t="shared" si="318"/>
        <v>2200</v>
      </c>
      <c r="I3935" s="212"/>
      <c r="J3935" s="212"/>
      <c r="K3935" s="212"/>
    </row>
    <row r="3936" spans="1:67" ht="31" outlineLevel="1">
      <c r="A3936" s="28"/>
      <c r="B3936" s="28" t="s">
        <v>3751</v>
      </c>
      <c r="C3936" s="29" t="s">
        <v>3752</v>
      </c>
      <c r="D3936" s="28" t="s">
        <v>271</v>
      </c>
      <c r="E3936" s="30">
        <v>1</v>
      </c>
      <c r="F3936" s="30">
        <v>1100</v>
      </c>
      <c r="G3936" s="30">
        <f t="shared" si="317"/>
        <v>1300</v>
      </c>
      <c r="H3936" s="30">
        <f t="shared" si="318"/>
        <v>2000</v>
      </c>
      <c r="I3936" s="212"/>
      <c r="J3936" s="212"/>
      <c r="K3936" s="212"/>
    </row>
    <row r="3937" spans="1:67" ht="31" outlineLevel="1">
      <c r="A3937" s="28"/>
      <c r="B3937" s="28" t="s">
        <v>3766</v>
      </c>
      <c r="C3937" s="29" t="s">
        <v>3767</v>
      </c>
      <c r="D3937" s="28" t="s">
        <v>271</v>
      </c>
      <c r="E3937" s="30">
        <v>1</v>
      </c>
      <c r="F3937" s="30">
        <v>1000</v>
      </c>
      <c r="G3937" s="30">
        <f t="shared" si="317"/>
        <v>1200</v>
      </c>
      <c r="H3937" s="30">
        <f t="shared" si="318"/>
        <v>1800</v>
      </c>
      <c r="I3937" s="212"/>
      <c r="J3937" s="212"/>
      <c r="K3937" s="212"/>
    </row>
    <row r="3938" spans="1:67" outlineLevel="1">
      <c r="A3938" s="28"/>
      <c r="B3938" s="28" t="s">
        <v>3778</v>
      </c>
      <c r="C3938" s="29" t="s">
        <v>3779</v>
      </c>
      <c r="D3938" s="28" t="s">
        <v>271</v>
      </c>
      <c r="E3938" s="30">
        <v>1</v>
      </c>
      <c r="F3938" s="30">
        <v>1100</v>
      </c>
      <c r="G3938" s="30">
        <f t="shared" si="317"/>
        <v>1300</v>
      </c>
      <c r="H3938" s="30">
        <f t="shared" si="318"/>
        <v>2000</v>
      </c>
      <c r="I3938" s="212"/>
      <c r="J3938" s="212"/>
      <c r="K3938" s="212"/>
    </row>
    <row r="3939" spans="1:67" s="125" customFormat="1" outlineLevel="1">
      <c r="A3939" s="28"/>
      <c r="B3939" s="28" t="s">
        <v>5122</v>
      </c>
      <c r="C3939" s="29" t="s">
        <v>5123</v>
      </c>
      <c r="D3939" s="28" t="s">
        <v>271</v>
      </c>
      <c r="E3939" s="30">
        <v>3</v>
      </c>
      <c r="F3939" s="30">
        <v>10000</v>
      </c>
      <c r="G3939" s="30">
        <f t="shared" si="317"/>
        <v>12000</v>
      </c>
      <c r="H3939" s="30">
        <f t="shared" si="318"/>
        <v>18000</v>
      </c>
      <c r="I3939" s="212"/>
      <c r="J3939" s="212"/>
      <c r="K3939" s="212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</row>
    <row r="3940" spans="1:67" s="128" customFormat="1" outlineLevel="1">
      <c r="A3940" s="28"/>
      <c r="B3940" s="28" t="s">
        <v>5124</v>
      </c>
      <c r="C3940" s="29" t="s">
        <v>5125</v>
      </c>
      <c r="D3940" s="28" t="s">
        <v>271</v>
      </c>
      <c r="E3940" s="30">
        <v>1</v>
      </c>
      <c r="F3940" s="30">
        <v>7000</v>
      </c>
      <c r="G3940" s="30">
        <f t="shared" si="317"/>
        <v>8400</v>
      </c>
      <c r="H3940" s="30">
        <f t="shared" si="318"/>
        <v>12600</v>
      </c>
      <c r="I3940" s="212"/>
      <c r="J3940" s="212"/>
      <c r="K3940" s="212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/>
      <c r="AS3940" s="13"/>
      <c r="AT3940" s="13"/>
      <c r="AU3940" s="13"/>
      <c r="AV3940" s="13"/>
      <c r="AW3940" s="13"/>
      <c r="AX3940" s="13"/>
      <c r="AY3940" s="13"/>
      <c r="AZ3940" s="13"/>
      <c r="BA3940" s="13"/>
      <c r="BB3940" s="13"/>
      <c r="BC3940" s="13"/>
      <c r="BD3940" s="13"/>
      <c r="BE3940" s="13"/>
      <c r="BF3940" s="13"/>
      <c r="BG3940" s="13"/>
      <c r="BH3940" s="13"/>
      <c r="BI3940" s="13"/>
      <c r="BJ3940" s="13"/>
      <c r="BK3940" s="13"/>
      <c r="BL3940" s="13"/>
      <c r="BM3940" s="13"/>
      <c r="BN3940" s="13"/>
      <c r="BO3940" s="13"/>
    </row>
    <row r="3941" spans="1:67" ht="31" outlineLevel="1">
      <c r="A3941" s="49"/>
      <c r="B3941" s="49" t="s">
        <v>6346</v>
      </c>
      <c r="C3941" s="50" t="s">
        <v>5972</v>
      </c>
      <c r="D3941" s="49" t="s">
        <v>271</v>
      </c>
      <c r="E3941" s="51">
        <v>1</v>
      </c>
      <c r="F3941" s="30">
        <v>1800</v>
      </c>
      <c r="G3941" s="30">
        <f t="shared" si="317"/>
        <v>2200</v>
      </c>
      <c r="H3941" s="30">
        <f t="shared" si="318"/>
        <v>3200</v>
      </c>
      <c r="I3941" s="212"/>
      <c r="J3941" s="212"/>
      <c r="K3941" s="212"/>
    </row>
    <row r="3942" spans="1:67" ht="31" outlineLevel="1">
      <c r="A3942" s="28"/>
      <c r="B3942" s="49" t="s">
        <v>5896</v>
      </c>
      <c r="C3942" s="50" t="s">
        <v>5895</v>
      </c>
      <c r="D3942" s="28" t="s">
        <v>271</v>
      </c>
      <c r="E3942" s="30">
        <v>3</v>
      </c>
      <c r="F3942" s="30">
        <v>1050</v>
      </c>
      <c r="G3942" s="30">
        <f t="shared" si="317"/>
        <v>1300</v>
      </c>
      <c r="H3942" s="30">
        <f t="shared" si="318"/>
        <v>1900</v>
      </c>
      <c r="I3942" s="212"/>
      <c r="J3942" s="212"/>
      <c r="K3942" s="212"/>
    </row>
    <row r="3943" spans="1:67" outlineLevel="1">
      <c r="A3943" s="28"/>
      <c r="B3943" s="28" t="s">
        <v>4222</v>
      </c>
      <c r="C3943" s="29" t="s">
        <v>4223</v>
      </c>
      <c r="D3943" s="28" t="s">
        <v>271</v>
      </c>
      <c r="E3943" s="30">
        <v>1</v>
      </c>
      <c r="F3943" s="30">
        <v>2900</v>
      </c>
      <c r="G3943" s="30">
        <f t="shared" si="317"/>
        <v>3500</v>
      </c>
      <c r="H3943" s="30">
        <f t="shared" si="318"/>
        <v>5200</v>
      </c>
      <c r="I3943" s="212"/>
      <c r="J3943" s="212"/>
      <c r="K3943" s="212"/>
    </row>
    <row r="3944" spans="1:67" outlineLevel="1">
      <c r="A3944" s="28"/>
      <c r="B3944" s="28" t="s">
        <v>4332</v>
      </c>
      <c r="C3944" s="29" t="s">
        <v>4333</v>
      </c>
      <c r="D3944" s="28" t="s">
        <v>271</v>
      </c>
      <c r="E3944" s="30">
        <v>1</v>
      </c>
      <c r="F3944" s="30">
        <v>1600</v>
      </c>
      <c r="G3944" s="30">
        <f t="shared" si="317"/>
        <v>1900</v>
      </c>
      <c r="H3944" s="30">
        <f t="shared" si="318"/>
        <v>2900</v>
      </c>
      <c r="I3944" s="212"/>
      <c r="J3944" s="212"/>
      <c r="K3944" s="212"/>
    </row>
    <row r="3945" spans="1:67" s="125" customFormat="1" outlineLevel="1">
      <c r="A3945" s="28"/>
      <c r="B3945" s="28" t="s">
        <v>5166</v>
      </c>
      <c r="C3945" s="29" t="s">
        <v>5167</v>
      </c>
      <c r="D3945" s="28" t="s">
        <v>271</v>
      </c>
      <c r="E3945" s="30">
        <v>1</v>
      </c>
      <c r="F3945" s="30">
        <v>7000</v>
      </c>
      <c r="G3945" s="30">
        <f t="shared" si="317"/>
        <v>8400</v>
      </c>
      <c r="H3945" s="30">
        <f t="shared" si="318"/>
        <v>12600</v>
      </c>
      <c r="I3945" s="212"/>
      <c r="J3945" s="212"/>
      <c r="K3945" s="212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</row>
    <row r="3946" spans="1:67" s="13" customFormat="1" outlineLevel="1">
      <c r="A3946" s="49"/>
      <c r="B3946" s="49" t="s">
        <v>4023</v>
      </c>
      <c r="C3946" s="50" t="s">
        <v>4024</v>
      </c>
      <c r="D3946" s="49" t="s">
        <v>271</v>
      </c>
      <c r="E3946" s="51">
        <v>1</v>
      </c>
      <c r="F3946" s="51">
        <v>3700</v>
      </c>
      <c r="G3946" s="51">
        <f t="shared" si="317"/>
        <v>4400</v>
      </c>
      <c r="H3946" s="51">
        <f t="shared" si="318"/>
        <v>6700</v>
      </c>
      <c r="I3946" s="212"/>
      <c r="J3946" s="212"/>
      <c r="K3946" s="212"/>
    </row>
    <row r="3947" spans="1:67" ht="31" outlineLevel="1">
      <c r="A3947" s="49"/>
      <c r="B3947" s="49" t="s">
        <v>4004</v>
      </c>
      <c r="C3947" s="50" t="s">
        <v>4005</v>
      </c>
      <c r="D3947" s="49" t="s">
        <v>271</v>
      </c>
      <c r="E3947" s="51">
        <v>1</v>
      </c>
      <c r="F3947" s="30">
        <v>2300</v>
      </c>
      <c r="G3947" s="30">
        <f t="shared" si="317"/>
        <v>2800</v>
      </c>
      <c r="H3947" s="30">
        <f t="shared" si="318"/>
        <v>4100</v>
      </c>
      <c r="I3947" s="212"/>
      <c r="J3947" s="212"/>
      <c r="K3947" s="212"/>
    </row>
    <row r="3948" spans="1:67" s="125" customFormat="1" ht="31" outlineLevel="1">
      <c r="A3948" s="28"/>
      <c r="B3948" s="28" t="s">
        <v>7569</v>
      </c>
      <c r="C3948" s="29" t="s">
        <v>7570</v>
      </c>
      <c r="D3948" s="28" t="s">
        <v>271</v>
      </c>
      <c r="E3948" s="30">
        <v>2</v>
      </c>
      <c r="F3948" s="30">
        <v>10000</v>
      </c>
      <c r="G3948" s="30">
        <f t="shared" si="317"/>
        <v>12000</v>
      </c>
      <c r="H3948" s="30">
        <f t="shared" si="318"/>
        <v>18000</v>
      </c>
      <c r="I3948" s="212"/>
      <c r="J3948" s="212"/>
      <c r="K3948" s="212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</row>
    <row r="3949" spans="1:67" ht="31" outlineLevel="1">
      <c r="A3949" s="28"/>
      <c r="B3949" s="28" t="s">
        <v>4033</v>
      </c>
      <c r="C3949" s="29" t="s">
        <v>4034</v>
      </c>
      <c r="D3949" s="28" t="s">
        <v>271</v>
      </c>
      <c r="E3949" s="30">
        <v>1</v>
      </c>
      <c r="F3949" s="30">
        <v>4200</v>
      </c>
      <c r="G3949" s="30">
        <f t="shared" si="317"/>
        <v>5000</v>
      </c>
      <c r="H3949" s="30">
        <f t="shared" si="318"/>
        <v>7600</v>
      </c>
      <c r="I3949" s="212"/>
      <c r="J3949" s="212"/>
      <c r="K3949" s="212"/>
    </row>
    <row r="3950" spans="1:67" s="10" customFormat="1" outlineLevel="1">
      <c r="A3950" s="49"/>
      <c r="B3950" s="49" t="s">
        <v>3680</v>
      </c>
      <c r="C3950" s="50" t="s">
        <v>3681</v>
      </c>
      <c r="D3950" s="49" t="s">
        <v>271</v>
      </c>
      <c r="E3950" s="51">
        <v>1</v>
      </c>
      <c r="F3950" s="30">
        <v>810</v>
      </c>
      <c r="G3950" s="30">
        <f t="shared" si="317"/>
        <v>1000</v>
      </c>
      <c r="H3950" s="30">
        <f t="shared" si="318"/>
        <v>1500</v>
      </c>
      <c r="I3950" s="212"/>
      <c r="J3950" s="212"/>
      <c r="K3950" s="212"/>
    </row>
    <row r="3951" spans="1:67" s="10" customFormat="1" outlineLevel="1">
      <c r="A3951" s="28"/>
      <c r="B3951" s="28" t="s">
        <v>5140</v>
      </c>
      <c r="C3951" s="29" t="s">
        <v>5141</v>
      </c>
      <c r="D3951" s="28" t="s">
        <v>271</v>
      </c>
      <c r="E3951" s="51">
        <v>1</v>
      </c>
      <c r="F3951" s="30">
        <v>1000</v>
      </c>
      <c r="G3951" s="30">
        <f t="shared" si="317"/>
        <v>1200</v>
      </c>
      <c r="H3951" s="30">
        <f t="shared" si="318"/>
        <v>1800</v>
      </c>
      <c r="I3951" s="212"/>
      <c r="J3951" s="212"/>
      <c r="K3951" s="212"/>
    </row>
    <row r="3952" spans="1:67" s="10" customFormat="1" outlineLevel="1">
      <c r="A3952" s="28"/>
      <c r="B3952" s="28" t="s">
        <v>3746</v>
      </c>
      <c r="C3952" s="29" t="s">
        <v>3747</v>
      </c>
      <c r="D3952" s="28" t="s">
        <v>271</v>
      </c>
      <c r="E3952" s="51">
        <v>1</v>
      </c>
      <c r="F3952" s="30">
        <v>9780</v>
      </c>
      <c r="G3952" s="30">
        <f t="shared" si="317"/>
        <v>11700</v>
      </c>
      <c r="H3952" s="30">
        <f t="shared" si="318"/>
        <v>17600</v>
      </c>
      <c r="I3952" s="212"/>
      <c r="J3952" s="212"/>
      <c r="K3952" s="212"/>
    </row>
    <row r="3953" spans="1:67" s="10" customFormat="1" ht="31" outlineLevel="1">
      <c r="A3953" s="28"/>
      <c r="B3953" s="28" t="s">
        <v>3996</v>
      </c>
      <c r="C3953" s="29" t="s">
        <v>3997</v>
      </c>
      <c r="D3953" s="28" t="s">
        <v>271</v>
      </c>
      <c r="E3953" s="51">
        <v>1</v>
      </c>
      <c r="F3953" s="30">
        <v>4100</v>
      </c>
      <c r="G3953" s="30">
        <f t="shared" si="317"/>
        <v>4900</v>
      </c>
      <c r="H3953" s="30">
        <f t="shared" si="318"/>
        <v>7400</v>
      </c>
      <c r="I3953" s="212"/>
      <c r="J3953" s="212"/>
      <c r="K3953" s="212"/>
    </row>
    <row r="3954" spans="1:67" s="126" customFormat="1" outlineLevel="1">
      <c r="A3954" s="28"/>
      <c r="B3954" s="28" t="s">
        <v>7492</v>
      </c>
      <c r="C3954" s="29" t="s">
        <v>7493</v>
      </c>
      <c r="D3954" s="28" t="s">
        <v>271</v>
      </c>
      <c r="E3954" s="51">
        <v>1</v>
      </c>
      <c r="F3954" s="30">
        <v>4000</v>
      </c>
      <c r="G3954" s="30">
        <f t="shared" si="317"/>
        <v>4800</v>
      </c>
      <c r="H3954" s="30">
        <f t="shared" si="318"/>
        <v>7200</v>
      </c>
      <c r="I3954" s="212"/>
      <c r="J3954" s="212"/>
      <c r="K3954" s="212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  <c r="BK3954" s="10"/>
      <c r="BL3954" s="10"/>
      <c r="BM3954" s="10"/>
      <c r="BN3954" s="10"/>
      <c r="BO3954" s="10"/>
    </row>
    <row r="3955" spans="1:67" s="10" customFormat="1" ht="31" outlineLevel="1">
      <c r="A3955" s="28"/>
      <c r="B3955" s="28" t="s">
        <v>4008</v>
      </c>
      <c r="C3955" s="29" t="s">
        <v>4009</v>
      </c>
      <c r="D3955" s="28" t="s">
        <v>271</v>
      </c>
      <c r="E3955" s="51">
        <v>1</v>
      </c>
      <c r="F3955" s="51">
        <v>2200</v>
      </c>
      <c r="G3955" s="30">
        <f t="shared" si="317"/>
        <v>2600</v>
      </c>
      <c r="H3955" s="30">
        <f t="shared" si="318"/>
        <v>4000</v>
      </c>
      <c r="I3955" s="212"/>
      <c r="J3955" s="212"/>
      <c r="K3955" s="212"/>
    </row>
    <row r="3956" spans="1:67" s="10" customFormat="1" ht="31" outlineLevel="1">
      <c r="A3956" s="28"/>
      <c r="B3956" s="28" t="s">
        <v>3930</v>
      </c>
      <c r="C3956" s="29" t="s">
        <v>3931</v>
      </c>
      <c r="D3956" s="28" t="s">
        <v>271</v>
      </c>
      <c r="E3956" s="51">
        <v>1</v>
      </c>
      <c r="F3956" s="30">
        <v>6100</v>
      </c>
      <c r="G3956" s="30">
        <f t="shared" si="317"/>
        <v>7300</v>
      </c>
      <c r="H3956" s="30">
        <f t="shared" si="318"/>
        <v>11000</v>
      </c>
      <c r="I3956" s="212"/>
      <c r="J3956" s="212"/>
      <c r="K3956" s="212"/>
    </row>
    <row r="3957" spans="1:67" s="126" customFormat="1" outlineLevel="1">
      <c r="A3957" s="28"/>
      <c r="B3957" s="141" t="s">
        <v>2794</v>
      </c>
      <c r="C3957" s="142" t="s">
        <v>2795</v>
      </c>
      <c r="D3957" s="141" t="s">
        <v>271</v>
      </c>
      <c r="E3957" s="51">
        <v>1</v>
      </c>
      <c r="F3957" s="30">
        <v>3500</v>
      </c>
      <c r="G3957" s="30">
        <f t="shared" si="317"/>
        <v>4200</v>
      </c>
      <c r="H3957" s="30">
        <f t="shared" si="318"/>
        <v>6300</v>
      </c>
      <c r="I3957" s="212"/>
      <c r="J3957" s="212"/>
      <c r="K3957" s="212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  <c r="BK3957" s="10"/>
      <c r="BL3957" s="10"/>
      <c r="BM3957" s="10"/>
      <c r="BN3957" s="10"/>
      <c r="BO3957" s="10"/>
    </row>
    <row r="3958" spans="1:67" s="126" customFormat="1" outlineLevel="1">
      <c r="A3958" s="28"/>
      <c r="B3958" s="141" t="s">
        <v>3799</v>
      </c>
      <c r="C3958" s="142" t="s">
        <v>3800</v>
      </c>
      <c r="D3958" s="141" t="s">
        <v>271</v>
      </c>
      <c r="E3958" s="51">
        <v>1</v>
      </c>
      <c r="F3958" s="30">
        <v>1100</v>
      </c>
      <c r="G3958" s="30">
        <f t="shared" si="317"/>
        <v>1300</v>
      </c>
      <c r="H3958" s="30">
        <f t="shared" si="318"/>
        <v>2000</v>
      </c>
      <c r="I3958" s="212"/>
      <c r="J3958" s="212"/>
      <c r="K3958" s="212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  <c r="BK3958" s="10"/>
      <c r="BL3958" s="10"/>
      <c r="BM3958" s="10"/>
      <c r="BN3958" s="10"/>
      <c r="BO3958" s="10"/>
    </row>
    <row r="3959" spans="1:67" s="12" customFormat="1">
      <c r="A3959" s="37">
        <v>3319</v>
      </c>
      <c r="B3959" s="37" t="s">
        <v>5152</v>
      </c>
      <c r="C3959" s="38" t="s">
        <v>5153</v>
      </c>
      <c r="D3959" s="37" t="s">
        <v>530</v>
      </c>
      <c r="E3959" s="40">
        <v>1</v>
      </c>
      <c r="F3959" s="40">
        <f>SUM(F3960:F3972)+F3963+F3963+F3966+F3966+F3967+F3970+F3973</f>
        <v>82560</v>
      </c>
      <c r="G3959" s="40">
        <f>SUM(G3960:G3972)+G3963+G3963+G3966+G3966+G3967+G3970+G3973</f>
        <v>99100</v>
      </c>
      <c r="H3959" s="40">
        <f>SUM(H3960:H3972)+H3963+H3963+H3966+H3966+H3967+H3970+H3973</f>
        <v>148800</v>
      </c>
      <c r="I3959" s="212"/>
      <c r="J3959" s="212"/>
      <c r="K3959" s="212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  <c r="BK3959" s="10"/>
      <c r="BL3959" s="10"/>
      <c r="BM3959" s="10"/>
      <c r="BN3959" s="10"/>
      <c r="BO3959" s="10"/>
    </row>
    <row r="3960" spans="1:67" s="128" customFormat="1" outlineLevel="1">
      <c r="A3960" s="28"/>
      <c r="B3960" s="28" t="s">
        <v>2722</v>
      </c>
      <c r="C3960" s="29" t="s">
        <v>2723</v>
      </c>
      <c r="D3960" s="28" t="s">
        <v>51</v>
      </c>
      <c r="E3960" s="30">
        <v>1</v>
      </c>
      <c r="F3960" s="30">
        <v>700</v>
      </c>
      <c r="G3960" s="30">
        <f t="shared" ref="G3960:G3972" si="319">ROUND(F3960*1.2,-2)</f>
        <v>800</v>
      </c>
      <c r="H3960" s="30">
        <f t="shared" ref="H3960:H3972" si="320">ROUND(F3960*1.8,-2)</f>
        <v>1300</v>
      </c>
      <c r="I3960" s="212"/>
      <c r="J3960" s="212"/>
      <c r="K3960" s="212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3"/>
      <c r="AT3960" s="13"/>
      <c r="AU3960" s="13"/>
      <c r="AV3960" s="13"/>
      <c r="AW3960" s="13"/>
      <c r="AX3960" s="13"/>
      <c r="AY3960" s="13"/>
      <c r="AZ3960" s="13"/>
      <c r="BA3960" s="13"/>
      <c r="BB3960" s="13"/>
      <c r="BC3960" s="13"/>
      <c r="BD3960" s="13"/>
      <c r="BE3960" s="13"/>
      <c r="BF3960" s="13"/>
      <c r="BG3960" s="13"/>
      <c r="BH3960" s="13"/>
      <c r="BI3960" s="13"/>
      <c r="BJ3960" s="13"/>
      <c r="BK3960" s="13"/>
      <c r="BL3960" s="13"/>
      <c r="BM3960" s="13"/>
      <c r="BN3960" s="13"/>
      <c r="BO3960" s="13"/>
    </row>
    <row r="3961" spans="1:67" s="13" customFormat="1" ht="31" outlineLevel="1">
      <c r="A3961" s="28"/>
      <c r="B3961" s="49" t="s">
        <v>6346</v>
      </c>
      <c r="C3961" s="50" t="s">
        <v>5972</v>
      </c>
      <c r="D3961" s="28" t="s">
        <v>271</v>
      </c>
      <c r="E3961" s="30">
        <v>1</v>
      </c>
      <c r="F3961" s="30">
        <v>1800</v>
      </c>
      <c r="G3961" s="30">
        <f t="shared" si="319"/>
        <v>2200</v>
      </c>
      <c r="H3961" s="30">
        <f t="shared" si="320"/>
        <v>3200</v>
      </c>
      <c r="I3961" s="212"/>
      <c r="J3961" s="212"/>
      <c r="K3961" s="212"/>
    </row>
    <row r="3962" spans="1:67" outlineLevel="1">
      <c r="A3962" s="49"/>
      <c r="B3962" s="49" t="s">
        <v>3680</v>
      </c>
      <c r="C3962" s="50" t="s">
        <v>3681</v>
      </c>
      <c r="D3962" s="49" t="s">
        <v>271</v>
      </c>
      <c r="E3962" s="51">
        <v>1</v>
      </c>
      <c r="F3962" s="30">
        <v>810</v>
      </c>
      <c r="G3962" s="30">
        <f t="shared" si="319"/>
        <v>1000</v>
      </c>
      <c r="H3962" s="30">
        <f t="shared" si="320"/>
        <v>1500</v>
      </c>
      <c r="I3962" s="212"/>
      <c r="J3962" s="212"/>
      <c r="K3962" s="212"/>
    </row>
    <row r="3963" spans="1:67" s="13" customFormat="1" ht="31" outlineLevel="1">
      <c r="A3963" s="28"/>
      <c r="B3963" s="49" t="s">
        <v>5896</v>
      </c>
      <c r="C3963" s="50" t="s">
        <v>5895</v>
      </c>
      <c r="D3963" s="28" t="s">
        <v>271</v>
      </c>
      <c r="E3963" s="30">
        <v>3</v>
      </c>
      <c r="F3963" s="30">
        <v>1050</v>
      </c>
      <c r="G3963" s="30">
        <f t="shared" si="319"/>
        <v>1300</v>
      </c>
      <c r="H3963" s="30">
        <f t="shared" si="320"/>
        <v>1900</v>
      </c>
      <c r="I3963" s="212"/>
      <c r="J3963" s="212"/>
      <c r="K3963" s="212"/>
    </row>
    <row r="3964" spans="1:67" outlineLevel="1">
      <c r="A3964" s="49"/>
      <c r="B3964" s="49" t="s">
        <v>3799</v>
      </c>
      <c r="C3964" s="50" t="s">
        <v>3800</v>
      </c>
      <c r="D3964" s="49" t="s">
        <v>271</v>
      </c>
      <c r="E3964" s="51">
        <v>1</v>
      </c>
      <c r="F3964" s="30">
        <v>1100</v>
      </c>
      <c r="G3964" s="30">
        <f t="shared" si="319"/>
        <v>1300</v>
      </c>
      <c r="H3964" s="30">
        <f t="shared" si="320"/>
        <v>2000</v>
      </c>
      <c r="I3964" s="212"/>
      <c r="J3964" s="212"/>
      <c r="K3964" s="212"/>
    </row>
    <row r="3965" spans="1:67" s="125" customFormat="1" outlineLevel="1">
      <c r="A3965" s="28"/>
      <c r="B3965" s="28" t="s">
        <v>5154</v>
      </c>
      <c r="C3965" s="29" t="s">
        <v>5155</v>
      </c>
      <c r="D3965" s="28" t="s">
        <v>271</v>
      </c>
      <c r="E3965" s="30">
        <v>1</v>
      </c>
      <c r="F3965" s="30">
        <v>10000</v>
      </c>
      <c r="G3965" s="30">
        <f t="shared" si="319"/>
        <v>12000</v>
      </c>
      <c r="H3965" s="30">
        <f t="shared" si="320"/>
        <v>18000</v>
      </c>
      <c r="I3965" s="212"/>
      <c r="J3965" s="212"/>
      <c r="K3965" s="212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</row>
    <row r="3966" spans="1:67" s="125" customFormat="1" outlineLevel="1">
      <c r="A3966" s="28"/>
      <c r="B3966" s="28" t="s">
        <v>5122</v>
      </c>
      <c r="C3966" s="29" t="s">
        <v>5123</v>
      </c>
      <c r="D3966" s="28" t="s">
        <v>271</v>
      </c>
      <c r="E3966" s="30">
        <v>3</v>
      </c>
      <c r="F3966" s="30">
        <v>10000</v>
      </c>
      <c r="G3966" s="30">
        <f t="shared" si="319"/>
        <v>12000</v>
      </c>
      <c r="H3966" s="30">
        <f t="shared" si="320"/>
        <v>18000</v>
      </c>
      <c r="I3966" s="212"/>
      <c r="J3966" s="212"/>
      <c r="K3966" s="212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</row>
    <row r="3967" spans="1:67" s="125" customFormat="1" ht="31" outlineLevel="1">
      <c r="A3967" s="28"/>
      <c r="B3967" s="28" t="s">
        <v>7569</v>
      </c>
      <c r="C3967" s="29" t="s">
        <v>7570</v>
      </c>
      <c r="D3967" s="28" t="s">
        <v>271</v>
      </c>
      <c r="E3967" s="30">
        <v>2</v>
      </c>
      <c r="F3967" s="30">
        <v>10000</v>
      </c>
      <c r="G3967" s="30">
        <f t="shared" si="319"/>
        <v>12000</v>
      </c>
      <c r="H3967" s="30">
        <f t="shared" si="320"/>
        <v>18000</v>
      </c>
      <c r="I3967" s="212"/>
      <c r="J3967" s="212"/>
      <c r="K3967" s="212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</row>
    <row r="3968" spans="1:67" outlineLevel="1">
      <c r="A3968" s="28"/>
      <c r="B3968" s="28" t="s">
        <v>5132</v>
      </c>
      <c r="C3968" s="29" t="s">
        <v>5133</v>
      </c>
      <c r="D3968" s="28" t="s">
        <v>271</v>
      </c>
      <c r="E3968" s="30">
        <v>1</v>
      </c>
      <c r="F3968" s="30">
        <v>2100</v>
      </c>
      <c r="G3968" s="30">
        <f t="shared" si="319"/>
        <v>2500</v>
      </c>
      <c r="H3968" s="30">
        <f t="shared" si="320"/>
        <v>3800</v>
      </c>
      <c r="I3968" s="212"/>
      <c r="J3968" s="212"/>
      <c r="K3968" s="212"/>
    </row>
    <row r="3969" spans="1:67" outlineLevel="1">
      <c r="A3969" s="28"/>
      <c r="B3969" s="28" t="s">
        <v>5134</v>
      </c>
      <c r="C3969" s="29" t="s">
        <v>5135</v>
      </c>
      <c r="D3969" s="28" t="s">
        <v>271</v>
      </c>
      <c r="E3969" s="30">
        <v>1</v>
      </c>
      <c r="F3969" s="30">
        <v>2100</v>
      </c>
      <c r="G3969" s="30">
        <f t="shared" si="319"/>
        <v>2500</v>
      </c>
      <c r="H3969" s="30">
        <f t="shared" si="320"/>
        <v>3800</v>
      </c>
      <c r="I3969" s="212"/>
      <c r="J3969" s="212"/>
      <c r="K3969" s="212"/>
    </row>
    <row r="3970" spans="1:67" outlineLevel="1">
      <c r="A3970" s="28"/>
      <c r="B3970" s="28" t="s">
        <v>5136</v>
      </c>
      <c r="C3970" s="29" t="s">
        <v>5137</v>
      </c>
      <c r="D3970" s="28" t="s">
        <v>271</v>
      </c>
      <c r="E3970" s="30">
        <v>2</v>
      </c>
      <c r="F3970" s="30">
        <v>2100</v>
      </c>
      <c r="G3970" s="30">
        <f t="shared" si="319"/>
        <v>2500</v>
      </c>
      <c r="H3970" s="30">
        <f t="shared" si="320"/>
        <v>3800</v>
      </c>
      <c r="I3970" s="212"/>
      <c r="J3970" s="212"/>
      <c r="K3970" s="212"/>
    </row>
    <row r="3971" spans="1:67" outlineLevel="1">
      <c r="A3971" s="28"/>
      <c r="B3971" s="28" t="s">
        <v>5140</v>
      </c>
      <c r="C3971" s="29" t="s">
        <v>5141</v>
      </c>
      <c r="D3971" s="28" t="s">
        <v>271</v>
      </c>
      <c r="E3971" s="30">
        <v>1</v>
      </c>
      <c r="F3971" s="30">
        <v>1000</v>
      </c>
      <c r="G3971" s="30">
        <f t="shared" si="319"/>
        <v>1200</v>
      </c>
      <c r="H3971" s="30">
        <f t="shared" si="320"/>
        <v>1800</v>
      </c>
      <c r="I3971" s="212"/>
      <c r="J3971" s="212"/>
      <c r="K3971" s="212"/>
    </row>
    <row r="3972" spans="1:67" outlineLevel="1">
      <c r="A3972" s="28"/>
      <c r="B3972" s="28" t="s">
        <v>4332</v>
      </c>
      <c r="C3972" s="29" t="s">
        <v>4333</v>
      </c>
      <c r="D3972" s="28" t="s">
        <v>271</v>
      </c>
      <c r="E3972" s="30">
        <v>1</v>
      </c>
      <c r="F3972" s="30">
        <v>1600</v>
      </c>
      <c r="G3972" s="30">
        <f t="shared" si="319"/>
        <v>1900</v>
      </c>
      <c r="H3972" s="30">
        <f t="shared" si="320"/>
        <v>2900</v>
      </c>
      <c r="I3972" s="212"/>
      <c r="J3972" s="212"/>
      <c r="K3972" s="212"/>
    </row>
    <row r="3973" spans="1:67" s="125" customFormat="1" outlineLevel="1">
      <c r="A3973" s="28"/>
      <c r="B3973" s="49" t="s">
        <v>7492</v>
      </c>
      <c r="C3973" s="29" t="s">
        <v>7493</v>
      </c>
      <c r="D3973" s="49" t="s">
        <v>271</v>
      </c>
      <c r="E3973" s="30">
        <v>1</v>
      </c>
      <c r="F3973" s="30">
        <v>4000</v>
      </c>
      <c r="G3973" s="30">
        <f>ROUND(F3973*1.2,-2)</f>
        <v>4800</v>
      </c>
      <c r="H3973" s="30">
        <f>ROUND(F3973*1.8,-2)</f>
        <v>7200</v>
      </c>
      <c r="I3973" s="212"/>
      <c r="J3973" s="212"/>
      <c r="K3973" s="212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</row>
    <row r="3974" spans="1:67" s="12" customFormat="1">
      <c r="A3974" s="37">
        <v>3320</v>
      </c>
      <c r="B3974" s="37" t="s">
        <v>5156</v>
      </c>
      <c r="C3974" s="38" t="s">
        <v>5157</v>
      </c>
      <c r="D3974" s="37" t="s">
        <v>530</v>
      </c>
      <c r="E3974" s="40">
        <v>1</v>
      </c>
      <c r="F3974" s="40">
        <f>SUM(F3975:F3995)+F3976+F3984*4+F3988*4+F3992+F3994+F3995+F3989+F3990</f>
        <v>149210</v>
      </c>
      <c r="G3974" s="40">
        <f>SUM(G3975:G3995)+G3976+G3984*4+G3988*4+G3992+G3994+G3995+G3989+G3990</f>
        <v>179000</v>
      </c>
      <c r="H3974" s="40">
        <f>SUM(H3975:H3995)+H3976+H3984*4+H3988*4+H3992+H3994+H3995+H3989+H3990</f>
        <v>268900</v>
      </c>
      <c r="I3974" s="212"/>
      <c r="J3974" s="212"/>
      <c r="K3974" s="212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  <c r="BK3974" s="10"/>
      <c r="BL3974" s="10"/>
      <c r="BM3974" s="10"/>
      <c r="BN3974" s="10"/>
      <c r="BO3974" s="10"/>
    </row>
    <row r="3975" spans="1:67" outlineLevel="1">
      <c r="A3975" s="28"/>
      <c r="B3975" s="28" t="s">
        <v>4029</v>
      </c>
      <c r="C3975" s="29" t="s">
        <v>4030</v>
      </c>
      <c r="D3975" s="30" t="s">
        <v>271</v>
      </c>
      <c r="E3975" s="30">
        <v>1</v>
      </c>
      <c r="F3975" s="51">
        <v>0</v>
      </c>
      <c r="G3975" s="30">
        <f t="shared" ref="G3975:G3995" si="321">ROUND(F3975*1.2,-2)</f>
        <v>0</v>
      </c>
      <c r="H3975" s="30">
        <f t="shared" ref="H3975:H3995" si="322">ROUND(F3975*1.8,-2)</f>
        <v>0</v>
      </c>
      <c r="I3975" s="212"/>
      <c r="J3975" s="212"/>
      <c r="K3975" s="212"/>
    </row>
    <row r="3976" spans="1:67" s="125" customFormat="1" outlineLevel="1">
      <c r="A3976" s="28"/>
      <c r="B3976" s="28" t="s">
        <v>2722</v>
      </c>
      <c r="C3976" s="29" t="s">
        <v>2723</v>
      </c>
      <c r="D3976" s="28" t="s">
        <v>51</v>
      </c>
      <c r="E3976" s="30">
        <v>2</v>
      </c>
      <c r="F3976" s="30">
        <v>700</v>
      </c>
      <c r="G3976" s="30">
        <f t="shared" si="321"/>
        <v>800</v>
      </c>
      <c r="H3976" s="30">
        <f t="shared" si="322"/>
        <v>1300</v>
      </c>
      <c r="I3976" s="212"/>
      <c r="J3976" s="212"/>
      <c r="K3976" s="212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</row>
    <row r="3977" spans="1:67" outlineLevel="1">
      <c r="A3977" s="28"/>
      <c r="B3977" s="28" t="s">
        <v>5140</v>
      </c>
      <c r="C3977" s="29" t="s">
        <v>5141</v>
      </c>
      <c r="D3977" s="28" t="s">
        <v>271</v>
      </c>
      <c r="E3977" s="30">
        <v>1</v>
      </c>
      <c r="F3977" s="30">
        <v>1000</v>
      </c>
      <c r="G3977" s="30">
        <f t="shared" si="321"/>
        <v>1200</v>
      </c>
      <c r="H3977" s="30">
        <f t="shared" si="322"/>
        <v>1800</v>
      </c>
      <c r="I3977" s="212"/>
      <c r="J3977" s="212"/>
      <c r="K3977" s="212"/>
    </row>
    <row r="3978" spans="1:67" outlineLevel="1">
      <c r="A3978" s="28"/>
      <c r="B3978" s="28" t="s">
        <v>2686</v>
      </c>
      <c r="C3978" s="29" t="s">
        <v>2687</v>
      </c>
      <c r="D3978" s="28" t="s">
        <v>51</v>
      </c>
      <c r="E3978" s="30">
        <v>1</v>
      </c>
      <c r="F3978" s="30">
        <v>1200</v>
      </c>
      <c r="G3978" s="30">
        <f t="shared" si="321"/>
        <v>1400</v>
      </c>
      <c r="H3978" s="30">
        <f t="shared" si="322"/>
        <v>2200</v>
      </c>
      <c r="I3978" s="212"/>
      <c r="J3978" s="212"/>
      <c r="K3978" s="212"/>
    </row>
    <row r="3979" spans="1:67" ht="31" outlineLevel="1">
      <c r="A3979" s="28"/>
      <c r="B3979" s="28" t="s">
        <v>3751</v>
      </c>
      <c r="C3979" s="29" t="s">
        <v>3752</v>
      </c>
      <c r="D3979" s="28" t="s">
        <v>271</v>
      </c>
      <c r="E3979" s="30">
        <v>1</v>
      </c>
      <c r="F3979" s="30">
        <v>1100</v>
      </c>
      <c r="G3979" s="30">
        <f t="shared" si="321"/>
        <v>1300</v>
      </c>
      <c r="H3979" s="30">
        <f t="shared" si="322"/>
        <v>2000</v>
      </c>
      <c r="I3979" s="212"/>
      <c r="J3979" s="212"/>
      <c r="K3979" s="212"/>
    </row>
    <row r="3980" spans="1:67" ht="31" outlineLevel="1">
      <c r="A3980" s="28"/>
      <c r="B3980" s="28" t="s">
        <v>3766</v>
      </c>
      <c r="C3980" s="29" t="s">
        <v>3767</v>
      </c>
      <c r="D3980" s="28" t="s">
        <v>271</v>
      </c>
      <c r="E3980" s="30">
        <v>1</v>
      </c>
      <c r="F3980" s="30">
        <v>1000</v>
      </c>
      <c r="G3980" s="30">
        <f t="shared" si="321"/>
        <v>1200</v>
      </c>
      <c r="H3980" s="30">
        <f t="shared" si="322"/>
        <v>1800</v>
      </c>
      <c r="I3980" s="212"/>
      <c r="J3980" s="212"/>
      <c r="K3980" s="212"/>
    </row>
    <row r="3981" spans="1:67" outlineLevel="1">
      <c r="A3981" s="28"/>
      <c r="B3981" s="28" t="s">
        <v>3778</v>
      </c>
      <c r="C3981" s="29" t="s">
        <v>3779</v>
      </c>
      <c r="D3981" s="28" t="s">
        <v>271</v>
      </c>
      <c r="E3981" s="30">
        <v>1</v>
      </c>
      <c r="F3981" s="30">
        <v>1100</v>
      </c>
      <c r="G3981" s="30">
        <f t="shared" si="321"/>
        <v>1300</v>
      </c>
      <c r="H3981" s="30">
        <f t="shared" si="322"/>
        <v>2000</v>
      </c>
      <c r="I3981" s="212"/>
      <c r="J3981" s="212"/>
      <c r="K3981" s="212"/>
    </row>
    <row r="3982" spans="1:67" ht="31" outlineLevel="1">
      <c r="A3982" s="36"/>
      <c r="B3982" s="28" t="s">
        <v>1009</v>
      </c>
      <c r="C3982" s="29" t="s">
        <v>1010</v>
      </c>
      <c r="D3982" s="28" t="s">
        <v>271</v>
      </c>
      <c r="E3982" s="30">
        <v>1</v>
      </c>
      <c r="F3982" s="30">
        <v>10000</v>
      </c>
      <c r="G3982" s="30">
        <f t="shared" si="321"/>
        <v>12000</v>
      </c>
      <c r="H3982" s="30">
        <f t="shared" si="322"/>
        <v>18000</v>
      </c>
      <c r="I3982" s="212"/>
      <c r="J3982" s="212"/>
      <c r="K3982" s="212"/>
    </row>
    <row r="3983" spans="1:67" ht="31" outlineLevel="1">
      <c r="A3983" s="49"/>
      <c r="B3983" s="49" t="s">
        <v>6346</v>
      </c>
      <c r="C3983" s="50" t="s">
        <v>5972</v>
      </c>
      <c r="D3983" s="51" t="s">
        <v>271</v>
      </c>
      <c r="E3983" s="51">
        <v>1</v>
      </c>
      <c r="F3983" s="30">
        <v>1800</v>
      </c>
      <c r="G3983" s="30">
        <f t="shared" si="321"/>
        <v>2200</v>
      </c>
      <c r="H3983" s="30">
        <f t="shared" si="322"/>
        <v>3200</v>
      </c>
      <c r="I3983" s="212"/>
      <c r="J3983" s="212"/>
      <c r="K3983" s="212"/>
    </row>
    <row r="3984" spans="1:67" ht="31" outlineLevel="1">
      <c r="A3984" s="28"/>
      <c r="B3984" s="49" t="s">
        <v>5896</v>
      </c>
      <c r="C3984" s="50" t="s">
        <v>5895</v>
      </c>
      <c r="D3984" s="30" t="s">
        <v>271</v>
      </c>
      <c r="E3984" s="30">
        <v>5</v>
      </c>
      <c r="F3984" s="30">
        <v>1050</v>
      </c>
      <c r="G3984" s="30">
        <f t="shared" si="321"/>
        <v>1300</v>
      </c>
      <c r="H3984" s="30">
        <f t="shared" si="322"/>
        <v>1900</v>
      </c>
      <c r="I3984" s="212"/>
      <c r="J3984" s="212"/>
      <c r="K3984" s="212"/>
    </row>
    <row r="3985" spans="1:67" outlineLevel="1">
      <c r="A3985" s="28"/>
      <c r="B3985" s="28" t="s">
        <v>4332</v>
      </c>
      <c r="C3985" s="29" t="s">
        <v>4333</v>
      </c>
      <c r="D3985" s="30" t="s">
        <v>271</v>
      </c>
      <c r="E3985" s="30">
        <v>1</v>
      </c>
      <c r="F3985" s="30">
        <v>1600</v>
      </c>
      <c r="G3985" s="30">
        <f t="shared" si="321"/>
        <v>1900</v>
      </c>
      <c r="H3985" s="30">
        <f t="shared" si="322"/>
        <v>2900</v>
      </c>
      <c r="I3985" s="212"/>
      <c r="J3985" s="212"/>
      <c r="K3985" s="212"/>
    </row>
    <row r="3986" spans="1:67" outlineLevel="1">
      <c r="A3986" s="28"/>
      <c r="B3986" s="28" t="s">
        <v>4298</v>
      </c>
      <c r="C3986" s="29" t="s">
        <v>4299</v>
      </c>
      <c r="D3986" s="30" t="s">
        <v>271</v>
      </c>
      <c r="E3986" s="30">
        <v>1</v>
      </c>
      <c r="F3986" s="30">
        <v>3000</v>
      </c>
      <c r="G3986" s="30">
        <f t="shared" si="321"/>
        <v>3600</v>
      </c>
      <c r="H3986" s="30">
        <f t="shared" si="322"/>
        <v>5400</v>
      </c>
      <c r="I3986" s="212"/>
      <c r="J3986" s="212"/>
      <c r="K3986" s="212"/>
    </row>
    <row r="3987" spans="1:67" s="125" customFormat="1" outlineLevel="1">
      <c r="A3987" s="28"/>
      <c r="B3987" s="28" t="s">
        <v>5144</v>
      </c>
      <c r="C3987" s="29" t="s">
        <v>5145</v>
      </c>
      <c r="D3987" s="28" t="s">
        <v>271</v>
      </c>
      <c r="E3987" s="30">
        <v>1</v>
      </c>
      <c r="F3987" s="30">
        <v>5000</v>
      </c>
      <c r="G3987" s="30">
        <f t="shared" si="321"/>
        <v>6000</v>
      </c>
      <c r="H3987" s="30">
        <f t="shared" si="322"/>
        <v>9000</v>
      </c>
      <c r="I3987" s="212"/>
      <c r="J3987" s="212"/>
      <c r="K3987" s="212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</row>
    <row r="3988" spans="1:67" s="125" customFormat="1" outlineLevel="1">
      <c r="A3988" s="28"/>
      <c r="B3988" s="28" t="s">
        <v>5122</v>
      </c>
      <c r="C3988" s="29" t="s">
        <v>5123</v>
      </c>
      <c r="D3988" s="28" t="s">
        <v>271</v>
      </c>
      <c r="E3988" s="30">
        <v>5</v>
      </c>
      <c r="F3988" s="30">
        <v>10000</v>
      </c>
      <c r="G3988" s="30">
        <f t="shared" si="321"/>
        <v>12000</v>
      </c>
      <c r="H3988" s="30">
        <f t="shared" si="322"/>
        <v>18000</v>
      </c>
      <c r="I3988" s="212"/>
      <c r="J3988" s="212"/>
      <c r="K3988" s="212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</row>
    <row r="3989" spans="1:67" s="125" customFormat="1" outlineLevel="1">
      <c r="A3989" s="28"/>
      <c r="B3989" s="28" t="s">
        <v>5146</v>
      </c>
      <c r="C3989" s="29" t="s">
        <v>5147</v>
      </c>
      <c r="D3989" s="30" t="s">
        <v>271</v>
      </c>
      <c r="E3989" s="30">
        <v>2</v>
      </c>
      <c r="F3989" s="30">
        <v>8000</v>
      </c>
      <c r="G3989" s="30">
        <f t="shared" si="321"/>
        <v>9600</v>
      </c>
      <c r="H3989" s="30">
        <f t="shared" si="322"/>
        <v>14400</v>
      </c>
      <c r="I3989" s="212"/>
      <c r="J3989" s="212"/>
      <c r="K3989" s="212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</row>
    <row r="3990" spans="1:67" s="128" customFormat="1" outlineLevel="1">
      <c r="A3990" s="49"/>
      <c r="B3990" s="49" t="s">
        <v>4023</v>
      </c>
      <c r="C3990" s="50" t="s">
        <v>4024</v>
      </c>
      <c r="D3990" s="51" t="s">
        <v>271</v>
      </c>
      <c r="E3990" s="51">
        <v>2</v>
      </c>
      <c r="F3990" s="51">
        <v>3700</v>
      </c>
      <c r="G3990" s="51">
        <f t="shared" si="321"/>
        <v>4400</v>
      </c>
      <c r="H3990" s="51">
        <f t="shared" si="322"/>
        <v>6700</v>
      </c>
      <c r="I3990" s="212"/>
      <c r="J3990" s="212"/>
      <c r="K3990" s="212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3"/>
      <c r="AT3990" s="13"/>
      <c r="AU3990" s="13"/>
      <c r="AV3990" s="13"/>
      <c r="AW3990" s="13"/>
      <c r="AX3990" s="13"/>
      <c r="AY3990" s="13"/>
      <c r="AZ3990" s="13"/>
      <c r="BA3990" s="13"/>
      <c r="BB3990" s="13"/>
      <c r="BC3990" s="13"/>
      <c r="BD3990" s="13"/>
      <c r="BE3990" s="13"/>
      <c r="BF3990" s="13"/>
      <c r="BG3990" s="13"/>
      <c r="BH3990" s="13"/>
      <c r="BI3990" s="13"/>
      <c r="BJ3990" s="13"/>
      <c r="BK3990" s="13"/>
      <c r="BL3990" s="13"/>
      <c r="BM3990" s="13"/>
      <c r="BN3990" s="13"/>
      <c r="BO3990" s="13"/>
    </row>
    <row r="3991" spans="1:67" outlineLevel="1">
      <c r="A3991" s="28"/>
      <c r="B3991" s="28" t="s">
        <v>5051</v>
      </c>
      <c r="C3991" s="57" t="s">
        <v>5052</v>
      </c>
      <c r="D3991" s="28" t="s">
        <v>271</v>
      </c>
      <c r="E3991" s="30">
        <v>1</v>
      </c>
      <c r="F3991" s="30">
        <v>7350</v>
      </c>
      <c r="G3991" s="30">
        <f t="shared" si="321"/>
        <v>8800</v>
      </c>
      <c r="H3991" s="30">
        <f t="shared" si="322"/>
        <v>13200</v>
      </c>
      <c r="I3991" s="212"/>
      <c r="J3991" s="212"/>
      <c r="K3991" s="212"/>
    </row>
    <row r="3992" spans="1:67" outlineLevel="1">
      <c r="A3992" s="28"/>
      <c r="B3992" s="28" t="s">
        <v>5136</v>
      </c>
      <c r="C3992" s="57" t="s">
        <v>5137</v>
      </c>
      <c r="D3992" s="28" t="s">
        <v>271</v>
      </c>
      <c r="E3992" s="30">
        <v>2</v>
      </c>
      <c r="F3992" s="30">
        <v>2100</v>
      </c>
      <c r="G3992" s="30">
        <f t="shared" si="321"/>
        <v>2500</v>
      </c>
      <c r="H3992" s="30">
        <f t="shared" si="322"/>
        <v>3800</v>
      </c>
      <c r="I3992" s="212"/>
      <c r="J3992" s="212"/>
      <c r="K3992" s="212"/>
    </row>
    <row r="3993" spans="1:67" outlineLevel="1">
      <c r="A3993" s="28"/>
      <c r="B3993" s="28" t="s">
        <v>3680</v>
      </c>
      <c r="C3993" s="57" t="s">
        <v>3681</v>
      </c>
      <c r="D3993" s="30" t="s">
        <v>271</v>
      </c>
      <c r="E3993" s="30">
        <v>1</v>
      </c>
      <c r="F3993" s="30">
        <v>810</v>
      </c>
      <c r="G3993" s="30">
        <f t="shared" si="321"/>
        <v>1000</v>
      </c>
      <c r="H3993" s="30">
        <f t="shared" si="322"/>
        <v>1500</v>
      </c>
      <c r="I3993" s="212"/>
      <c r="J3993" s="212"/>
      <c r="K3993" s="212"/>
    </row>
    <row r="3994" spans="1:67" s="125" customFormat="1" outlineLevel="1">
      <c r="A3994" s="28"/>
      <c r="B3994" s="28" t="s">
        <v>5142</v>
      </c>
      <c r="C3994" s="57" t="s">
        <v>5143</v>
      </c>
      <c r="D3994" s="30" t="s">
        <v>271</v>
      </c>
      <c r="E3994" s="30">
        <v>2</v>
      </c>
      <c r="F3994" s="30">
        <v>5000</v>
      </c>
      <c r="G3994" s="30">
        <f t="shared" si="321"/>
        <v>6000</v>
      </c>
      <c r="H3994" s="30">
        <f t="shared" si="322"/>
        <v>9000</v>
      </c>
      <c r="I3994" s="212"/>
      <c r="J3994" s="212"/>
      <c r="K3994" s="212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</row>
    <row r="3995" spans="1:67" s="125" customFormat="1" ht="31" outlineLevel="1">
      <c r="A3995" s="28"/>
      <c r="B3995" s="28" t="s">
        <v>7569</v>
      </c>
      <c r="C3995" s="29" t="s">
        <v>7570</v>
      </c>
      <c r="D3995" s="30" t="s">
        <v>271</v>
      </c>
      <c r="E3995" s="30">
        <v>2</v>
      </c>
      <c r="F3995" s="30">
        <v>10000</v>
      </c>
      <c r="G3995" s="30">
        <f t="shared" si="321"/>
        <v>12000</v>
      </c>
      <c r="H3995" s="30">
        <f t="shared" si="322"/>
        <v>18000</v>
      </c>
      <c r="I3995" s="212"/>
      <c r="J3995" s="212"/>
      <c r="K3995" s="212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</row>
    <row r="3996" spans="1:67" s="12" customFormat="1">
      <c r="A3996" s="37">
        <v>3321</v>
      </c>
      <c r="B3996" s="37" t="s">
        <v>5158</v>
      </c>
      <c r="C3996" s="38" t="s">
        <v>5159</v>
      </c>
      <c r="D3996" s="37" t="s">
        <v>530</v>
      </c>
      <c r="E3996" s="40">
        <v>1</v>
      </c>
      <c r="F3996" s="40">
        <f>F3997+F4022+F4036</f>
        <v>355060</v>
      </c>
      <c r="G3996" s="90">
        <f>G3997+G4022+G4036</f>
        <v>426100</v>
      </c>
      <c r="H3996" s="90">
        <f>H3997+H4022+H4036</f>
        <v>639800</v>
      </c>
      <c r="I3996" s="212"/>
      <c r="J3996" s="212"/>
      <c r="K3996" s="212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  <c r="BK3996" s="10"/>
      <c r="BL3996" s="10"/>
      <c r="BM3996" s="10"/>
      <c r="BN3996" s="10"/>
      <c r="BO3996" s="10"/>
    </row>
    <row r="3997" spans="1:67" s="12" customFormat="1" ht="30">
      <c r="A3997" s="37">
        <v>3322</v>
      </c>
      <c r="B3997" s="37" t="s">
        <v>5160</v>
      </c>
      <c r="C3997" s="38" t="s">
        <v>5161</v>
      </c>
      <c r="D3997" s="37" t="s">
        <v>530</v>
      </c>
      <c r="E3997" s="40">
        <v>1</v>
      </c>
      <c r="F3997" s="40">
        <f>SUM(F3998:F4021)+F3999*3+F4002*2+F4011</f>
        <v>125440</v>
      </c>
      <c r="G3997" s="90">
        <f>SUM(G3998:G4021)+G3999*3+G4002*2+G4011</f>
        <v>150500</v>
      </c>
      <c r="H3997" s="90">
        <f>SUM(H3998:H4021)+H3999*3+H4002*2+H4011</f>
        <v>226000</v>
      </c>
      <c r="I3997" s="212"/>
      <c r="J3997" s="212"/>
      <c r="K3997" s="212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  <c r="BK3997" s="10"/>
      <c r="BL3997" s="10"/>
      <c r="BM3997" s="10"/>
      <c r="BN3997" s="10"/>
      <c r="BO3997" s="10"/>
    </row>
    <row r="3998" spans="1:67" outlineLevel="1">
      <c r="A3998" s="49"/>
      <c r="B3998" s="49" t="s">
        <v>5867</v>
      </c>
      <c r="C3998" s="50" t="s">
        <v>5866</v>
      </c>
      <c r="D3998" s="49" t="s">
        <v>271</v>
      </c>
      <c r="E3998" s="51">
        <v>1</v>
      </c>
      <c r="F3998" s="30">
        <v>7000</v>
      </c>
      <c r="G3998" s="30">
        <f t="shared" ref="G3998:G4021" si="323">ROUND(F3998*1.2,-2)</f>
        <v>8400</v>
      </c>
      <c r="H3998" s="30">
        <f t="shared" ref="H3998:H4021" si="324">ROUND(F3998*1.8,-2)</f>
        <v>12600</v>
      </c>
      <c r="I3998" s="212"/>
      <c r="J3998" s="212"/>
      <c r="K3998" s="212"/>
    </row>
    <row r="3999" spans="1:67" outlineLevel="1">
      <c r="A3999" s="28"/>
      <c r="B3999" s="28" t="s">
        <v>5162</v>
      </c>
      <c r="C3999" s="29" t="s">
        <v>5163</v>
      </c>
      <c r="D3999" s="28" t="s">
        <v>271</v>
      </c>
      <c r="E3999" s="30">
        <v>4</v>
      </c>
      <c r="F3999" s="30">
        <v>10000</v>
      </c>
      <c r="G3999" s="30">
        <f t="shared" si="323"/>
        <v>12000</v>
      </c>
      <c r="H3999" s="30">
        <f t="shared" si="324"/>
        <v>18000</v>
      </c>
      <c r="I3999" s="212"/>
      <c r="J3999" s="212"/>
      <c r="K3999" s="212"/>
    </row>
    <row r="4000" spans="1:67" s="13" customFormat="1" outlineLevel="1">
      <c r="A4000" s="28"/>
      <c r="B4000" s="28" t="s">
        <v>5164</v>
      </c>
      <c r="C4000" s="29" t="s">
        <v>5165</v>
      </c>
      <c r="D4000" s="28" t="s">
        <v>271</v>
      </c>
      <c r="E4000" s="30">
        <v>1</v>
      </c>
      <c r="F4000" s="30">
        <v>10500</v>
      </c>
      <c r="G4000" s="30">
        <f t="shared" si="323"/>
        <v>12600</v>
      </c>
      <c r="H4000" s="30">
        <f t="shared" si="324"/>
        <v>18900</v>
      </c>
      <c r="I4000" s="212"/>
      <c r="J4000" s="212"/>
      <c r="K4000" s="212"/>
    </row>
    <row r="4001" spans="1:11" ht="31" outlineLevel="1">
      <c r="A4001" s="49"/>
      <c r="B4001" s="49" t="s">
        <v>6346</v>
      </c>
      <c r="C4001" s="50" t="s">
        <v>5972</v>
      </c>
      <c r="D4001" s="49" t="s">
        <v>271</v>
      </c>
      <c r="E4001" s="51">
        <v>1</v>
      </c>
      <c r="F4001" s="30">
        <v>1800</v>
      </c>
      <c r="G4001" s="30">
        <f t="shared" si="323"/>
        <v>2200</v>
      </c>
      <c r="H4001" s="30">
        <f t="shared" si="324"/>
        <v>3200</v>
      </c>
      <c r="I4001" s="212"/>
      <c r="J4001" s="212"/>
      <c r="K4001" s="212"/>
    </row>
    <row r="4002" spans="1:11" ht="31" outlineLevel="1">
      <c r="A4002" s="28"/>
      <c r="B4002" s="49" t="s">
        <v>5896</v>
      </c>
      <c r="C4002" s="50" t="s">
        <v>5895</v>
      </c>
      <c r="D4002" s="28" t="s">
        <v>271</v>
      </c>
      <c r="E4002" s="30">
        <v>3</v>
      </c>
      <c r="F4002" s="30">
        <v>1050</v>
      </c>
      <c r="G4002" s="30">
        <f t="shared" si="323"/>
        <v>1300</v>
      </c>
      <c r="H4002" s="30">
        <f t="shared" si="324"/>
        <v>1900</v>
      </c>
      <c r="I4002" s="212"/>
      <c r="J4002" s="212"/>
      <c r="K4002" s="212"/>
    </row>
    <row r="4003" spans="1:11" s="13" customFormat="1" outlineLevel="1">
      <c r="A4003" s="49"/>
      <c r="B4003" s="49" t="s">
        <v>4023</v>
      </c>
      <c r="C4003" s="50" t="s">
        <v>4024</v>
      </c>
      <c r="D4003" s="49" t="s">
        <v>271</v>
      </c>
      <c r="E4003" s="51">
        <v>1</v>
      </c>
      <c r="F4003" s="51">
        <v>3700</v>
      </c>
      <c r="G4003" s="51">
        <f t="shared" si="323"/>
        <v>4400</v>
      </c>
      <c r="H4003" s="51">
        <f t="shared" si="324"/>
        <v>6700</v>
      </c>
      <c r="I4003" s="212"/>
      <c r="J4003" s="212"/>
      <c r="K4003" s="212"/>
    </row>
    <row r="4004" spans="1:11" outlineLevel="1">
      <c r="A4004" s="28"/>
      <c r="B4004" s="28" t="s">
        <v>4029</v>
      </c>
      <c r="C4004" s="29" t="s">
        <v>4030</v>
      </c>
      <c r="D4004" s="28" t="s">
        <v>271</v>
      </c>
      <c r="E4004" s="30">
        <v>1</v>
      </c>
      <c r="F4004" s="51">
        <v>0</v>
      </c>
      <c r="G4004" s="30">
        <f t="shared" si="323"/>
        <v>0</v>
      </c>
      <c r="H4004" s="30">
        <f t="shared" si="324"/>
        <v>0</v>
      </c>
      <c r="I4004" s="212"/>
      <c r="J4004" s="212"/>
      <c r="K4004" s="212"/>
    </row>
    <row r="4005" spans="1:11" ht="31" outlineLevel="1">
      <c r="A4005" s="28"/>
      <c r="B4005" s="28" t="s">
        <v>3751</v>
      </c>
      <c r="C4005" s="29" t="s">
        <v>3752</v>
      </c>
      <c r="D4005" s="28" t="s">
        <v>271</v>
      </c>
      <c r="E4005" s="30">
        <v>1</v>
      </c>
      <c r="F4005" s="30">
        <v>1100</v>
      </c>
      <c r="G4005" s="30">
        <f t="shared" si="323"/>
        <v>1300</v>
      </c>
      <c r="H4005" s="30">
        <f t="shared" si="324"/>
        <v>2000</v>
      </c>
      <c r="I4005" s="212"/>
      <c r="J4005" s="212"/>
      <c r="K4005" s="212"/>
    </row>
    <row r="4006" spans="1:11" ht="31" outlineLevel="1">
      <c r="A4006" s="28"/>
      <c r="B4006" s="28" t="s">
        <v>3766</v>
      </c>
      <c r="C4006" s="29" t="s">
        <v>3767</v>
      </c>
      <c r="D4006" s="28" t="s">
        <v>271</v>
      </c>
      <c r="E4006" s="30">
        <v>1</v>
      </c>
      <c r="F4006" s="30">
        <v>1000</v>
      </c>
      <c r="G4006" s="30">
        <f t="shared" si="323"/>
        <v>1200</v>
      </c>
      <c r="H4006" s="30">
        <f t="shared" si="324"/>
        <v>1800</v>
      </c>
      <c r="I4006" s="212"/>
      <c r="J4006" s="212"/>
      <c r="K4006" s="212"/>
    </row>
    <row r="4007" spans="1:11" outlineLevel="1">
      <c r="A4007" s="28"/>
      <c r="B4007" s="28" t="s">
        <v>3778</v>
      </c>
      <c r="C4007" s="29" t="s">
        <v>3779</v>
      </c>
      <c r="D4007" s="28" t="s">
        <v>271</v>
      </c>
      <c r="E4007" s="30">
        <v>1</v>
      </c>
      <c r="F4007" s="30">
        <v>1100</v>
      </c>
      <c r="G4007" s="30">
        <f t="shared" si="323"/>
        <v>1300</v>
      </c>
      <c r="H4007" s="30">
        <f t="shared" si="324"/>
        <v>2000</v>
      </c>
      <c r="I4007" s="212"/>
      <c r="J4007" s="212"/>
      <c r="K4007" s="212"/>
    </row>
    <row r="4008" spans="1:11" s="13" customFormat="1" ht="31" outlineLevel="1">
      <c r="A4008" s="28"/>
      <c r="B4008" s="28" t="s">
        <v>4033</v>
      </c>
      <c r="C4008" s="29" t="s">
        <v>4034</v>
      </c>
      <c r="D4008" s="28" t="s">
        <v>271</v>
      </c>
      <c r="E4008" s="30">
        <v>1</v>
      </c>
      <c r="F4008" s="30">
        <v>4200</v>
      </c>
      <c r="G4008" s="30">
        <f t="shared" si="323"/>
        <v>5000</v>
      </c>
      <c r="H4008" s="30">
        <f t="shared" si="324"/>
        <v>7600</v>
      </c>
      <c r="I4008" s="212"/>
      <c r="J4008" s="212"/>
      <c r="K4008" s="212"/>
    </row>
    <row r="4009" spans="1:11" s="13" customFormat="1" ht="31" outlineLevel="1">
      <c r="A4009" s="49"/>
      <c r="B4009" s="49" t="s">
        <v>4004</v>
      </c>
      <c r="C4009" s="50" t="s">
        <v>4005</v>
      </c>
      <c r="D4009" s="49" t="s">
        <v>271</v>
      </c>
      <c r="E4009" s="51">
        <v>1</v>
      </c>
      <c r="F4009" s="30">
        <v>2300</v>
      </c>
      <c r="G4009" s="30">
        <f t="shared" si="323"/>
        <v>2800</v>
      </c>
      <c r="H4009" s="30">
        <f t="shared" si="324"/>
        <v>4100</v>
      </c>
      <c r="I4009" s="212"/>
      <c r="J4009" s="212"/>
      <c r="K4009" s="212"/>
    </row>
    <row r="4010" spans="1:11" outlineLevel="1">
      <c r="A4010" s="49"/>
      <c r="B4010" s="49" t="s">
        <v>3884</v>
      </c>
      <c r="C4010" s="50" t="s">
        <v>3885</v>
      </c>
      <c r="D4010" s="49" t="s">
        <v>271</v>
      </c>
      <c r="E4010" s="51">
        <v>1</v>
      </c>
      <c r="F4010" s="30">
        <v>3300</v>
      </c>
      <c r="G4010" s="30">
        <f t="shared" si="323"/>
        <v>4000</v>
      </c>
      <c r="H4010" s="30">
        <f t="shared" si="324"/>
        <v>5900</v>
      </c>
      <c r="I4010" s="212"/>
      <c r="J4010" s="212"/>
      <c r="K4010" s="212"/>
    </row>
    <row r="4011" spans="1:11" outlineLevel="1">
      <c r="A4011" s="28"/>
      <c r="B4011" s="28" t="s">
        <v>2722</v>
      </c>
      <c r="C4011" s="29" t="s">
        <v>2723</v>
      </c>
      <c r="D4011" s="28" t="s">
        <v>51</v>
      </c>
      <c r="E4011" s="30">
        <v>2</v>
      </c>
      <c r="F4011" s="30">
        <v>700</v>
      </c>
      <c r="G4011" s="30">
        <f t="shared" si="323"/>
        <v>800</v>
      </c>
      <c r="H4011" s="30">
        <f t="shared" si="324"/>
        <v>1300</v>
      </c>
      <c r="I4011" s="212"/>
      <c r="J4011" s="212"/>
      <c r="K4011" s="212"/>
    </row>
    <row r="4012" spans="1:11" outlineLevel="1">
      <c r="A4012" s="28"/>
      <c r="B4012" s="28" t="s">
        <v>2732</v>
      </c>
      <c r="C4012" s="29" t="s">
        <v>2733</v>
      </c>
      <c r="D4012" s="28" t="s">
        <v>271</v>
      </c>
      <c r="E4012" s="71">
        <v>1</v>
      </c>
      <c r="F4012" s="30">
        <v>1200</v>
      </c>
      <c r="G4012" s="30">
        <f t="shared" si="323"/>
        <v>1400</v>
      </c>
      <c r="H4012" s="30">
        <f t="shared" si="324"/>
        <v>2200</v>
      </c>
      <c r="I4012" s="212"/>
      <c r="J4012" s="212"/>
      <c r="K4012" s="212"/>
    </row>
    <row r="4013" spans="1:11" outlineLevel="1">
      <c r="A4013" s="28"/>
      <c r="B4013" s="28" t="s">
        <v>4222</v>
      </c>
      <c r="C4013" s="29" t="s">
        <v>4223</v>
      </c>
      <c r="D4013" s="28" t="s">
        <v>271</v>
      </c>
      <c r="E4013" s="30">
        <v>1</v>
      </c>
      <c r="F4013" s="30">
        <v>2900</v>
      </c>
      <c r="G4013" s="30">
        <f t="shared" si="323"/>
        <v>3500</v>
      </c>
      <c r="H4013" s="30">
        <f t="shared" si="324"/>
        <v>5200</v>
      </c>
      <c r="I4013" s="212"/>
      <c r="J4013" s="212"/>
      <c r="K4013" s="212"/>
    </row>
    <row r="4014" spans="1:11" outlineLevel="1">
      <c r="A4014" s="28"/>
      <c r="B4014" s="28" t="s">
        <v>4288</v>
      </c>
      <c r="C4014" s="29" t="s">
        <v>5120</v>
      </c>
      <c r="D4014" s="28" t="s">
        <v>271</v>
      </c>
      <c r="E4014" s="30">
        <v>1</v>
      </c>
      <c r="F4014" s="30">
        <v>6300</v>
      </c>
      <c r="G4014" s="30">
        <f t="shared" si="323"/>
        <v>7600</v>
      </c>
      <c r="H4014" s="30">
        <f t="shared" si="324"/>
        <v>11300</v>
      </c>
      <c r="I4014" s="212"/>
      <c r="J4014" s="212"/>
      <c r="K4014" s="212"/>
    </row>
    <row r="4015" spans="1:11" outlineLevel="1">
      <c r="A4015" s="28"/>
      <c r="B4015" s="28" t="s">
        <v>5166</v>
      </c>
      <c r="C4015" s="29" t="s">
        <v>5167</v>
      </c>
      <c r="D4015" s="28" t="s">
        <v>271</v>
      </c>
      <c r="E4015" s="30">
        <v>1</v>
      </c>
      <c r="F4015" s="30">
        <v>7000</v>
      </c>
      <c r="G4015" s="30">
        <f t="shared" si="323"/>
        <v>8400</v>
      </c>
      <c r="H4015" s="30">
        <f t="shared" si="324"/>
        <v>12600</v>
      </c>
      <c r="I4015" s="212"/>
      <c r="J4015" s="212"/>
      <c r="K4015" s="212"/>
    </row>
    <row r="4016" spans="1:11" outlineLevel="1">
      <c r="A4016" s="28"/>
      <c r="B4016" s="28" t="s">
        <v>5168</v>
      </c>
      <c r="C4016" s="29" t="s">
        <v>5169</v>
      </c>
      <c r="D4016" s="28" t="s">
        <v>271</v>
      </c>
      <c r="E4016" s="30">
        <v>1</v>
      </c>
      <c r="F4016" s="30">
        <v>7000</v>
      </c>
      <c r="G4016" s="30">
        <f t="shared" si="323"/>
        <v>8400</v>
      </c>
      <c r="H4016" s="30">
        <f t="shared" si="324"/>
        <v>12600</v>
      </c>
      <c r="I4016" s="212"/>
      <c r="J4016" s="212"/>
      <c r="K4016" s="212"/>
    </row>
    <row r="4017" spans="1:67" outlineLevel="1">
      <c r="A4017" s="49"/>
      <c r="B4017" s="28" t="s">
        <v>3746</v>
      </c>
      <c r="C4017" s="29" t="s">
        <v>3747</v>
      </c>
      <c r="D4017" s="28" t="s">
        <v>271</v>
      </c>
      <c r="E4017" s="30">
        <v>1</v>
      </c>
      <c r="F4017" s="30">
        <v>9780</v>
      </c>
      <c r="G4017" s="30">
        <f t="shared" si="323"/>
        <v>11700</v>
      </c>
      <c r="H4017" s="30">
        <f t="shared" si="324"/>
        <v>17600</v>
      </c>
      <c r="I4017" s="212"/>
      <c r="J4017" s="212"/>
      <c r="K4017" s="212"/>
    </row>
    <row r="4018" spans="1:67" outlineLevel="1">
      <c r="A4018" s="28"/>
      <c r="B4018" s="28" t="s">
        <v>4332</v>
      </c>
      <c r="C4018" s="29" t="s">
        <v>4333</v>
      </c>
      <c r="D4018" s="28" t="s">
        <v>271</v>
      </c>
      <c r="E4018" s="30">
        <v>1</v>
      </c>
      <c r="F4018" s="30">
        <v>1600</v>
      </c>
      <c r="G4018" s="30">
        <f t="shared" si="323"/>
        <v>1900</v>
      </c>
      <c r="H4018" s="30">
        <f t="shared" si="324"/>
        <v>2900</v>
      </c>
      <c r="I4018" s="212"/>
      <c r="J4018" s="212"/>
      <c r="K4018" s="212"/>
    </row>
    <row r="4019" spans="1:67" ht="31" outlineLevel="1">
      <c r="A4019" s="28"/>
      <c r="B4019" s="28" t="s">
        <v>4008</v>
      </c>
      <c r="C4019" s="29" t="s">
        <v>4009</v>
      </c>
      <c r="D4019" s="28" t="s">
        <v>271</v>
      </c>
      <c r="E4019" s="30">
        <v>1</v>
      </c>
      <c r="F4019" s="51">
        <v>2200</v>
      </c>
      <c r="G4019" s="30">
        <f t="shared" si="323"/>
        <v>2600</v>
      </c>
      <c r="H4019" s="30">
        <f t="shared" si="324"/>
        <v>4000</v>
      </c>
      <c r="I4019" s="212"/>
      <c r="J4019" s="212"/>
      <c r="K4019" s="212"/>
    </row>
    <row r="4020" spans="1:67" outlineLevel="1">
      <c r="A4020" s="28"/>
      <c r="B4020" s="28" t="s">
        <v>3680</v>
      </c>
      <c r="C4020" s="29" t="s">
        <v>3681</v>
      </c>
      <c r="D4020" s="28" t="s">
        <v>271</v>
      </c>
      <c r="E4020" s="30">
        <v>1</v>
      </c>
      <c r="F4020" s="30">
        <v>810</v>
      </c>
      <c r="G4020" s="30">
        <f t="shared" si="323"/>
        <v>1000</v>
      </c>
      <c r="H4020" s="30">
        <f t="shared" si="324"/>
        <v>1500</v>
      </c>
      <c r="I4020" s="212"/>
      <c r="J4020" s="212"/>
      <c r="K4020" s="212"/>
    </row>
    <row r="4021" spans="1:67" ht="31" outlineLevel="1">
      <c r="A4021" s="49"/>
      <c r="B4021" s="49" t="s">
        <v>3930</v>
      </c>
      <c r="C4021" s="50" t="s">
        <v>3931</v>
      </c>
      <c r="D4021" s="49" t="s">
        <v>271</v>
      </c>
      <c r="E4021" s="51">
        <v>1</v>
      </c>
      <c r="F4021" s="30">
        <v>6100</v>
      </c>
      <c r="G4021" s="30">
        <f t="shared" si="323"/>
        <v>7300</v>
      </c>
      <c r="H4021" s="30">
        <f t="shared" si="324"/>
        <v>11000</v>
      </c>
      <c r="I4021" s="212"/>
      <c r="J4021" s="212"/>
      <c r="K4021" s="212"/>
    </row>
    <row r="4022" spans="1:67" s="12" customFormat="1" ht="30">
      <c r="A4022" s="37">
        <v>3323</v>
      </c>
      <c r="B4022" s="37" t="s">
        <v>5170</v>
      </c>
      <c r="C4022" s="38" t="s">
        <v>5171</v>
      </c>
      <c r="D4022" s="37" t="s">
        <v>530</v>
      </c>
      <c r="E4022" s="40">
        <v>1</v>
      </c>
      <c r="F4022" s="40">
        <f>SUM(F4023:F4035)+F4026*3+F4027+F4028*3+F4029</f>
        <v>85710</v>
      </c>
      <c r="G4022" s="90">
        <f>SUM(G4023:G4035)+G4026*3+G4027+G4028*3+G4029</f>
        <v>102900</v>
      </c>
      <c r="H4022" s="90">
        <f>SUM(H4023:H4035)+H4026*3+H4027+H4028*3+H4029</f>
        <v>154500</v>
      </c>
      <c r="I4022" s="212"/>
      <c r="J4022" s="212"/>
      <c r="K4022" s="212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  <c r="BK4022" s="10"/>
      <c r="BL4022" s="10"/>
      <c r="BM4022" s="10"/>
      <c r="BN4022" s="10"/>
      <c r="BO4022" s="10"/>
    </row>
    <row r="4023" spans="1:67" outlineLevel="1">
      <c r="A4023" s="28"/>
      <c r="B4023" s="28" t="s">
        <v>5164</v>
      </c>
      <c r="C4023" s="29" t="s">
        <v>5165</v>
      </c>
      <c r="D4023" s="28" t="s">
        <v>271</v>
      </c>
      <c r="E4023" s="30">
        <v>1</v>
      </c>
      <c r="F4023" s="30">
        <v>10500</v>
      </c>
      <c r="G4023" s="30">
        <f t="shared" ref="G4023:G4035" si="325">ROUND(F4023*1.2,-2)</f>
        <v>12600</v>
      </c>
      <c r="H4023" s="30">
        <f t="shared" ref="H4023:H4035" si="326">ROUND(F4023*1.8,-2)</f>
        <v>18900</v>
      </c>
      <c r="I4023" s="212"/>
      <c r="J4023" s="212"/>
      <c r="K4023" s="212"/>
    </row>
    <row r="4024" spans="1:67" s="13" customFormat="1" ht="31" outlineLevel="1">
      <c r="A4024" s="49"/>
      <c r="B4024" s="49" t="s">
        <v>6346</v>
      </c>
      <c r="C4024" s="50" t="s">
        <v>5972</v>
      </c>
      <c r="D4024" s="49" t="s">
        <v>271</v>
      </c>
      <c r="E4024" s="51">
        <v>1</v>
      </c>
      <c r="F4024" s="30">
        <v>1800</v>
      </c>
      <c r="G4024" s="30">
        <f t="shared" si="325"/>
        <v>2200</v>
      </c>
      <c r="H4024" s="30">
        <f t="shared" si="326"/>
        <v>3200</v>
      </c>
      <c r="I4024" s="212"/>
      <c r="J4024" s="212"/>
      <c r="K4024" s="212"/>
    </row>
    <row r="4025" spans="1:67" outlineLevel="1">
      <c r="A4025" s="49"/>
      <c r="B4025" s="49" t="s">
        <v>3799</v>
      </c>
      <c r="C4025" s="50" t="s">
        <v>3800</v>
      </c>
      <c r="D4025" s="49" t="s">
        <v>271</v>
      </c>
      <c r="E4025" s="51">
        <v>1</v>
      </c>
      <c r="F4025" s="30">
        <v>1100</v>
      </c>
      <c r="G4025" s="30">
        <f t="shared" si="325"/>
        <v>1300</v>
      </c>
      <c r="H4025" s="30">
        <f t="shared" si="326"/>
        <v>2000</v>
      </c>
      <c r="I4025" s="212"/>
      <c r="J4025" s="212"/>
      <c r="K4025" s="212"/>
    </row>
    <row r="4026" spans="1:67" ht="31" outlineLevel="1">
      <c r="A4026" s="28"/>
      <c r="B4026" s="49" t="s">
        <v>5896</v>
      </c>
      <c r="C4026" s="50" t="s">
        <v>5895</v>
      </c>
      <c r="D4026" s="28" t="s">
        <v>271</v>
      </c>
      <c r="E4026" s="30">
        <v>4</v>
      </c>
      <c r="F4026" s="30">
        <v>1050</v>
      </c>
      <c r="G4026" s="30">
        <f t="shared" si="325"/>
        <v>1300</v>
      </c>
      <c r="H4026" s="30">
        <f t="shared" si="326"/>
        <v>1900</v>
      </c>
      <c r="I4026" s="212"/>
      <c r="J4026" s="212"/>
      <c r="K4026" s="212"/>
    </row>
    <row r="4027" spans="1:67" outlineLevel="1">
      <c r="A4027" s="28"/>
      <c r="B4027" s="28" t="s">
        <v>2722</v>
      </c>
      <c r="C4027" s="29" t="s">
        <v>2723</v>
      </c>
      <c r="D4027" s="28" t="s">
        <v>51</v>
      </c>
      <c r="E4027" s="30">
        <v>2</v>
      </c>
      <c r="F4027" s="30">
        <v>700</v>
      </c>
      <c r="G4027" s="30">
        <f t="shared" si="325"/>
        <v>800</v>
      </c>
      <c r="H4027" s="30">
        <f t="shared" si="326"/>
        <v>1300</v>
      </c>
      <c r="I4027" s="212"/>
      <c r="J4027" s="212"/>
      <c r="K4027" s="212"/>
    </row>
    <row r="4028" spans="1:67" outlineLevel="1">
      <c r="A4028" s="28"/>
      <c r="B4028" s="28" t="s">
        <v>5162</v>
      </c>
      <c r="C4028" s="29" t="s">
        <v>5163</v>
      </c>
      <c r="D4028" s="28" t="s">
        <v>271</v>
      </c>
      <c r="E4028" s="30">
        <v>4</v>
      </c>
      <c r="F4028" s="30">
        <v>10000</v>
      </c>
      <c r="G4028" s="30">
        <f t="shared" si="325"/>
        <v>12000</v>
      </c>
      <c r="H4028" s="30">
        <f t="shared" si="326"/>
        <v>18000</v>
      </c>
      <c r="I4028" s="212"/>
      <c r="J4028" s="212"/>
      <c r="K4028" s="212"/>
    </row>
    <row r="4029" spans="1:67" outlineLevel="1">
      <c r="A4029" s="28"/>
      <c r="B4029" s="28" t="s">
        <v>5136</v>
      </c>
      <c r="C4029" s="29" t="s">
        <v>5137</v>
      </c>
      <c r="D4029" s="28" t="s">
        <v>271</v>
      </c>
      <c r="E4029" s="30">
        <v>2</v>
      </c>
      <c r="F4029" s="30">
        <v>2100</v>
      </c>
      <c r="G4029" s="30">
        <f t="shared" si="325"/>
        <v>2500</v>
      </c>
      <c r="H4029" s="30">
        <f t="shared" si="326"/>
        <v>3800</v>
      </c>
      <c r="I4029" s="212"/>
      <c r="J4029" s="212"/>
      <c r="K4029" s="212"/>
    </row>
    <row r="4030" spans="1:67" outlineLevel="1">
      <c r="A4030" s="28"/>
      <c r="B4030" s="28" t="s">
        <v>5134</v>
      </c>
      <c r="C4030" s="29" t="s">
        <v>5135</v>
      </c>
      <c r="D4030" s="28" t="s">
        <v>271</v>
      </c>
      <c r="E4030" s="30">
        <v>1</v>
      </c>
      <c r="F4030" s="30">
        <v>2100</v>
      </c>
      <c r="G4030" s="30">
        <f t="shared" si="325"/>
        <v>2500</v>
      </c>
      <c r="H4030" s="30">
        <f t="shared" si="326"/>
        <v>3800</v>
      </c>
      <c r="I4030" s="212"/>
      <c r="J4030" s="212"/>
      <c r="K4030" s="212"/>
    </row>
    <row r="4031" spans="1:67" outlineLevel="1">
      <c r="A4031" s="28"/>
      <c r="B4031" s="28" t="s">
        <v>5132</v>
      </c>
      <c r="C4031" s="29" t="s">
        <v>5133</v>
      </c>
      <c r="D4031" s="28" t="s">
        <v>271</v>
      </c>
      <c r="E4031" s="30">
        <v>1</v>
      </c>
      <c r="F4031" s="30">
        <v>2100</v>
      </c>
      <c r="G4031" s="30">
        <f t="shared" si="325"/>
        <v>2500</v>
      </c>
      <c r="H4031" s="30">
        <f t="shared" si="326"/>
        <v>3800</v>
      </c>
      <c r="I4031" s="212"/>
      <c r="J4031" s="212"/>
      <c r="K4031" s="212"/>
    </row>
    <row r="4032" spans="1:67" outlineLevel="1">
      <c r="A4032" s="28"/>
      <c r="B4032" s="28" t="s">
        <v>1442</v>
      </c>
      <c r="C4032" s="29" t="s">
        <v>1443</v>
      </c>
      <c r="D4032" s="28" t="s">
        <v>271</v>
      </c>
      <c r="E4032" s="30">
        <v>1</v>
      </c>
      <c r="F4032" s="30">
        <v>8000</v>
      </c>
      <c r="G4032" s="30">
        <f t="shared" si="325"/>
        <v>9600</v>
      </c>
      <c r="H4032" s="30">
        <f t="shared" si="326"/>
        <v>14400</v>
      </c>
      <c r="I4032" s="212"/>
      <c r="J4032" s="212"/>
      <c r="K4032" s="212"/>
    </row>
    <row r="4033" spans="1:67" outlineLevel="1">
      <c r="A4033" s="28"/>
      <c r="B4033" s="28" t="s">
        <v>3680</v>
      </c>
      <c r="C4033" s="50" t="s">
        <v>3681</v>
      </c>
      <c r="D4033" s="28" t="s">
        <v>271</v>
      </c>
      <c r="E4033" s="30">
        <v>1</v>
      </c>
      <c r="F4033" s="30">
        <v>810</v>
      </c>
      <c r="G4033" s="30">
        <f t="shared" si="325"/>
        <v>1000</v>
      </c>
      <c r="H4033" s="30">
        <f t="shared" si="326"/>
        <v>1500</v>
      </c>
      <c r="I4033" s="212"/>
      <c r="J4033" s="212"/>
      <c r="K4033" s="212"/>
    </row>
    <row r="4034" spans="1:67" outlineLevel="1">
      <c r="A4034" s="28"/>
      <c r="B4034" s="28" t="s">
        <v>5144</v>
      </c>
      <c r="C4034" s="29" t="s">
        <v>5145</v>
      </c>
      <c r="D4034" s="28" t="s">
        <v>271</v>
      </c>
      <c r="E4034" s="30">
        <v>1</v>
      </c>
      <c r="F4034" s="30">
        <v>5000</v>
      </c>
      <c r="G4034" s="30">
        <f t="shared" si="325"/>
        <v>6000</v>
      </c>
      <c r="H4034" s="30">
        <f t="shared" si="326"/>
        <v>9000</v>
      </c>
      <c r="I4034" s="212"/>
      <c r="J4034" s="212"/>
      <c r="K4034" s="212"/>
    </row>
    <row r="4035" spans="1:67" outlineLevel="1">
      <c r="A4035" s="28"/>
      <c r="B4035" s="28" t="s">
        <v>5172</v>
      </c>
      <c r="C4035" s="29" t="s">
        <v>5173</v>
      </c>
      <c r="D4035" s="28" t="s">
        <v>271</v>
      </c>
      <c r="E4035" s="30">
        <v>1</v>
      </c>
      <c r="F4035" s="30">
        <v>4500</v>
      </c>
      <c r="G4035" s="30">
        <f t="shared" si="325"/>
        <v>5400</v>
      </c>
      <c r="H4035" s="30">
        <f t="shared" si="326"/>
        <v>8100</v>
      </c>
      <c r="I4035" s="212"/>
      <c r="J4035" s="212"/>
      <c r="K4035" s="212"/>
    </row>
    <row r="4036" spans="1:67" s="12" customFormat="1" ht="30">
      <c r="A4036" s="37">
        <v>3324</v>
      </c>
      <c r="B4036" s="37" t="s">
        <v>5174</v>
      </c>
      <c r="C4036" s="38" t="s">
        <v>5175</v>
      </c>
      <c r="D4036" s="37" t="s">
        <v>530</v>
      </c>
      <c r="E4036" s="40">
        <v>1</v>
      </c>
      <c r="F4036" s="40">
        <f>SUM(F4037:F4058)+F4038+F4042*4+F4048*4+F4051+F4058</f>
        <v>143910</v>
      </c>
      <c r="G4036" s="90">
        <f>SUM(G4037:G4058)+G4038+G4042*4+G4048*4+G4051+G4058</f>
        <v>172700</v>
      </c>
      <c r="H4036" s="90">
        <f>SUM(H4037:H4058)+H4038+H4042*4+H4048*4+H4051+H4058</f>
        <v>259300</v>
      </c>
      <c r="I4036" s="212"/>
      <c r="J4036" s="212"/>
      <c r="K4036" s="212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  <c r="BK4036" s="10"/>
      <c r="BL4036" s="10"/>
      <c r="BM4036" s="10"/>
      <c r="BN4036" s="10"/>
      <c r="BO4036" s="10"/>
    </row>
    <row r="4037" spans="1:67" s="13" customFormat="1" outlineLevel="1">
      <c r="A4037" s="28"/>
      <c r="B4037" s="28" t="s">
        <v>5164</v>
      </c>
      <c r="C4037" s="29" t="s">
        <v>5165</v>
      </c>
      <c r="D4037" s="28" t="s">
        <v>271</v>
      </c>
      <c r="E4037" s="30">
        <v>1</v>
      </c>
      <c r="F4037" s="30">
        <v>10500</v>
      </c>
      <c r="G4037" s="30">
        <f t="shared" ref="G4037:G4058" si="327">ROUND(F4037*1.2,-2)</f>
        <v>12600</v>
      </c>
      <c r="H4037" s="30">
        <f t="shared" ref="H4037:H4058" si="328">ROUND(F4037*1.8,-2)</f>
        <v>18900</v>
      </c>
      <c r="I4037" s="212"/>
      <c r="J4037" s="212"/>
      <c r="K4037" s="212"/>
    </row>
    <row r="4038" spans="1:67" ht="31" outlineLevel="1">
      <c r="A4038" s="28"/>
      <c r="B4038" s="28" t="s">
        <v>6346</v>
      </c>
      <c r="C4038" s="29" t="s">
        <v>5972</v>
      </c>
      <c r="D4038" s="28" t="s">
        <v>271</v>
      </c>
      <c r="E4038" s="30">
        <v>2</v>
      </c>
      <c r="F4038" s="30">
        <v>1800</v>
      </c>
      <c r="G4038" s="30">
        <f t="shared" si="327"/>
        <v>2200</v>
      </c>
      <c r="H4038" s="30">
        <f t="shared" si="328"/>
        <v>3200</v>
      </c>
      <c r="I4038" s="212"/>
      <c r="J4038" s="212"/>
      <c r="K4038" s="212"/>
    </row>
    <row r="4039" spans="1:67" s="13" customFormat="1" outlineLevel="1">
      <c r="A4039" s="28"/>
      <c r="B4039" s="28" t="s">
        <v>4023</v>
      </c>
      <c r="C4039" s="29" t="s">
        <v>4024</v>
      </c>
      <c r="D4039" s="28" t="s">
        <v>271</v>
      </c>
      <c r="E4039" s="30">
        <v>1</v>
      </c>
      <c r="F4039" s="30">
        <v>3700</v>
      </c>
      <c r="G4039" s="30">
        <f t="shared" si="327"/>
        <v>4400</v>
      </c>
      <c r="H4039" s="30">
        <f t="shared" si="328"/>
        <v>6700</v>
      </c>
      <c r="I4039" s="212"/>
      <c r="J4039" s="212"/>
      <c r="K4039" s="212"/>
    </row>
    <row r="4040" spans="1:67" outlineLevel="1">
      <c r="A4040" s="28"/>
      <c r="B4040" s="28" t="s">
        <v>4029</v>
      </c>
      <c r="C4040" s="29" t="s">
        <v>4030</v>
      </c>
      <c r="D4040" s="28" t="s">
        <v>271</v>
      </c>
      <c r="E4040" s="30">
        <v>1</v>
      </c>
      <c r="F4040" s="30">
        <v>0</v>
      </c>
      <c r="G4040" s="30">
        <f t="shared" si="327"/>
        <v>0</v>
      </c>
      <c r="H4040" s="30">
        <f t="shared" si="328"/>
        <v>0</v>
      </c>
      <c r="I4040" s="212"/>
      <c r="J4040" s="212"/>
      <c r="K4040" s="212"/>
    </row>
    <row r="4041" spans="1:67" outlineLevel="1">
      <c r="A4041" s="28"/>
      <c r="B4041" s="28" t="s">
        <v>2722</v>
      </c>
      <c r="C4041" s="29" t="s">
        <v>2723</v>
      </c>
      <c r="D4041" s="28" t="s">
        <v>51</v>
      </c>
      <c r="E4041" s="30">
        <v>1</v>
      </c>
      <c r="F4041" s="30">
        <v>700</v>
      </c>
      <c r="G4041" s="30">
        <f t="shared" si="327"/>
        <v>800</v>
      </c>
      <c r="H4041" s="30">
        <f t="shared" si="328"/>
        <v>1300</v>
      </c>
      <c r="I4041" s="212"/>
      <c r="J4041" s="212"/>
      <c r="K4041" s="212"/>
    </row>
    <row r="4042" spans="1:67" ht="31" outlineLevel="1">
      <c r="A4042" s="28"/>
      <c r="B4042" s="28" t="s">
        <v>5896</v>
      </c>
      <c r="C4042" s="29" t="s">
        <v>5895</v>
      </c>
      <c r="D4042" s="28" t="s">
        <v>271</v>
      </c>
      <c r="E4042" s="30">
        <v>5</v>
      </c>
      <c r="F4042" s="30">
        <v>1050</v>
      </c>
      <c r="G4042" s="30">
        <f t="shared" si="327"/>
        <v>1300</v>
      </c>
      <c r="H4042" s="30">
        <f t="shared" si="328"/>
        <v>1900</v>
      </c>
      <c r="I4042" s="212"/>
      <c r="J4042" s="212"/>
      <c r="K4042" s="212"/>
    </row>
    <row r="4043" spans="1:67" outlineLevel="1">
      <c r="A4043" s="28"/>
      <c r="B4043" s="28" t="s">
        <v>5140</v>
      </c>
      <c r="C4043" s="29" t="s">
        <v>5141</v>
      </c>
      <c r="D4043" s="28" t="s">
        <v>271</v>
      </c>
      <c r="E4043" s="30">
        <v>1</v>
      </c>
      <c r="F4043" s="30">
        <v>1000</v>
      </c>
      <c r="G4043" s="30">
        <f t="shared" si="327"/>
        <v>1200</v>
      </c>
      <c r="H4043" s="30">
        <f t="shared" si="328"/>
        <v>1800</v>
      </c>
      <c r="I4043" s="212"/>
      <c r="J4043" s="212"/>
      <c r="K4043" s="212"/>
    </row>
    <row r="4044" spans="1:67" outlineLevel="1">
      <c r="A4044" s="28"/>
      <c r="B4044" s="28" t="s">
        <v>2686</v>
      </c>
      <c r="C4044" s="29" t="s">
        <v>2687</v>
      </c>
      <c r="D4044" s="28" t="s">
        <v>51</v>
      </c>
      <c r="E4044" s="30">
        <v>1</v>
      </c>
      <c r="F4044" s="30">
        <v>1200</v>
      </c>
      <c r="G4044" s="30">
        <f t="shared" si="327"/>
        <v>1400</v>
      </c>
      <c r="H4044" s="30">
        <f t="shared" si="328"/>
        <v>2200</v>
      </c>
      <c r="I4044" s="212"/>
      <c r="J4044" s="212"/>
      <c r="K4044" s="212"/>
    </row>
    <row r="4045" spans="1:67" outlineLevel="1">
      <c r="A4045" s="28"/>
      <c r="B4045" s="28" t="s">
        <v>4332</v>
      </c>
      <c r="C4045" s="29" t="s">
        <v>4333</v>
      </c>
      <c r="D4045" s="28" t="s">
        <v>271</v>
      </c>
      <c r="E4045" s="30">
        <v>1</v>
      </c>
      <c r="F4045" s="30">
        <v>1600</v>
      </c>
      <c r="G4045" s="30">
        <f t="shared" si="327"/>
        <v>1900</v>
      </c>
      <c r="H4045" s="30">
        <f t="shared" si="328"/>
        <v>2900</v>
      </c>
      <c r="I4045" s="212"/>
      <c r="J4045" s="212"/>
      <c r="K4045" s="212"/>
    </row>
    <row r="4046" spans="1:67" outlineLevel="1">
      <c r="A4046" s="28"/>
      <c r="B4046" s="28" t="s">
        <v>4298</v>
      </c>
      <c r="C4046" s="29" t="s">
        <v>4299</v>
      </c>
      <c r="D4046" s="28" t="s">
        <v>271</v>
      </c>
      <c r="E4046" s="30">
        <v>1</v>
      </c>
      <c r="F4046" s="30">
        <v>3000</v>
      </c>
      <c r="G4046" s="30">
        <f t="shared" si="327"/>
        <v>3600</v>
      </c>
      <c r="H4046" s="30">
        <f t="shared" si="328"/>
        <v>5400</v>
      </c>
      <c r="I4046" s="212"/>
      <c r="J4046" s="212"/>
      <c r="K4046" s="212"/>
    </row>
    <row r="4047" spans="1:67" outlineLevel="1">
      <c r="A4047" s="28"/>
      <c r="B4047" s="28" t="s">
        <v>5144</v>
      </c>
      <c r="C4047" s="29" t="s">
        <v>5145</v>
      </c>
      <c r="D4047" s="28" t="s">
        <v>271</v>
      </c>
      <c r="E4047" s="30">
        <v>1</v>
      </c>
      <c r="F4047" s="30">
        <v>5000</v>
      </c>
      <c r="G4047" s="30">
        <f t="shared" si="327"/>
        <v>6000</v>
      </c>
      <c r="H4047" s="30">
        <f t="shared" si="328"/>
        <v>9000</v>
      </c>
      <c r="I4047" s="212"/>
      <c r="J4047" s="212"/>
      <c r="K4047" s="212"/>
    </row>
    <row r="4048" spans="1:67" outlineLevel="1">
      <c r="A4048" s="28"/>
      <c r="B4048" s="28" t="s">
        <v>5162</v>
      </c>
      <c r="C4048" s="29" t="s">
        <v>5163</v>
      </c>
      <c r="D4048" s="28" t="s">
        <v>271</v>
      </c>
      <c r="E4048" s="30">
        <v>5</v>
      </c>
      <c r="F4048" s="30">
        <v>10000</v>
      </c>
      <c r="G4048" s="30">
        <f t="shared" si="327"/>
        <v>12000</v>
      </c>
      <c r="H4048" s="30">
        <f t="shared" si="328"/>
        <v>18000</v>
      </c>
      <c r="I4048" s="212"/>
      <c r="J4048" s="212"/>
      <c r="K4048" s="212"/>
    </row>
    <row r="4049" spans="1:67" ht="31" outlineLevel="1">
      <c r="A4049" s="28"/>
      <c r="B4049" s="28" t="s">
        <v>3660</v>
      </c>
      <c r="C4049" s="29" t="s">
        <v>3661</v>
      </c>
      <c r="D4049" s="30" t="s">
        <v>271</v>
      </c>
      <c r="E4049" s="30">
        <v>1</v>
      </c>
      <c r="F4049" s="30">
        <v>10000</v>
      </c>
      <c r="G4049" s="30">
        <f t="shared" si="327"/>
        <v>12000</v>
      </c>
      <c r="H4049" s="30">
        <f t="shared" si="328"/>
        <v>18000</v>
      </c>
      <c r="I4049" s="212"/>
      <c r="J4049" s="212"/>
      <c r="K4049" s="212"/>
    </row>
    <row r="4050" spans="1:67" ht="31" outlineLevel="1">
      <c r="A4050" s="28"/>
      <c r="B4050" s="28" t="s">
        <v>1007</v>
      </c>
      <c r="C4050" s="29" t="s">
        <v>1008</v>
      </c>
      <c r="D4050" s="30" t="s">
        <v>271</v>
      </c>
      <c r="E4050" s="30">
        <v>1</v>
      </c>
      <c r="F4050" s="30">
        <v>6600</v>
      </c>
      <c r="G4050" s="30">
        <f t="shared" si="327"/>
        <v>7900</v>
      </c>
      <c r="H4050" s="30">
        <f t="shared" si="328"/>
        <v>11900</v>
      </c>
      <c r="I4050" s="212"/>
      <c r="J4050" s="212"/>
      <c r="K4050" s="212"/>
    </row>
    <row r="4051" spans="1:67" ht="31" outlineLevel="1">
      <c r="A4051" s="28"/>
      <c r="B4051" s="28" t="s">
        <v>5176</v>
      </c>
      <c r="C4051" s="29" t="s">
        <v>5177</v>
      </c>
      <c r="D4051" s="28" t="s">
        <v>271</v>
      </c>
      <c r="E4051" s="30">
        <v>2</v>
      </c>
      <c r="F4051" s="30">
        <v>12000</v>
      </c>
      <c r="G4051" s="30">
        <f t="shared" si="327"/>
        <v>14400</v>
      </c>
      <c r="H4051" s="30">
        <f t="shared" si="328"/>
        <v>21600</v>
      </c>
      <c r="I4051" s="212"/>
      <c r="J4051" s="212"/>
      <c r="K4051" s="212"/>
    </row>
    <row r="4052" spans="1:67" outlineLevel="1">
      <c r="A4052" s="28"/>
      <c r="B4052" s="28" t="s">
        <v>5051</v>
      </c>
      <c r="C4052" s="57" t="s">
        <v>5052</v>
      </c>
      <c r="D4052" s="28" t="s">
        <v>271</v>
      </c>
      <c r="E4052" s="30">
        <v>1</v>
      </c>
      <c r="F4052" s="30">
        <v>7350</v>
      </c>
      <c r="G4052" s="30">
        <f t="shared" si="327"/>
        <v>8800</v>
      </c>
      <c r="H4052" s="30">
        <f t="shared" si="328"/>
        <v>13200</v>
      </c>
      <c r="I4052" s="212"/>
      <c r="J4052" s="212"/>
      <c r="K4052" s="212"/>
    </row>
    <row r="4053" spans="1:67" ht="31" outlineLevel="1">
      <c r="A4053" s="28"/>
      <c r="B4053" s="28" t="s">
        <v>3751</v>
      </c>
      <c r="C4053" s="29" t="s">
        <v>3752</v>
      </c>
      <c r="D4053" s="28" t="s">
        <v>271</v>
      </c>
      <c r="E4053" s="30">
        <v>1</v>
      </c>
      <c r="F4053" s="30">
        <v>1100</v>
      </c>
      <c r="G4053" s="30">
        <f t="shared" si="327"/>
        <v>1300</v>
      </c>
      <c r="H4053" s="30">
        <f t="shared" si="328"/>
        <v>2000</v>
      </c>
      <c r="I4053" s="212"/>
      <c r="J4053" s="212"/>
      <c r="K4053" s="212"/>
    </row>
    <row r="4054" spans="1:67" ht="31" outlineLevel="1">
      <c r="A4054" s="28"/>
      <c r="B4054" s="28" t="s">
        <v>3766</v>
      </c>
      <c r="C4054" s="29" t="s">
        <v>3767</v>
      </c>
      <c r="D4054" s="28" t="s">
        <v>271</v>
      </c>
      <c r="E4054" s="30">
        <v>1</v>
      </c>
      <c r="F4054" s="30">
        <v>1000</v>
      </c>
      <c r="G4054" s="30">
        <f t="shared" si="327"/>
        <v>1200</v>
      </c>
      <c r="H4054" s="30">
        <f t="shared" si="328"/>
        <v>1800</v>
      </c>
      <c r="I4054" s="212"/>
      <c r="J4054" s="212"/>
      <c r="K4054" s="212"/>
    </row>
    <row r="4055" spans="1:67" outlineLevel="1">
      <c r="A4055" s="28"/>
      <c r="B4055" s="28" t="s">
        <v>3778</v>
      </c>
      <c r="C4055" s="29" t="s">
        <v>3779</v>
      </c>
      <c r="D4055" s="28" t="s">
        <v>271</v>
      </c>
      <c r="E4055" s="30">
        <v>1</v>
      </c>
      <c r="F4055" s="30">
        <v>1100</v>
      </c>
      <c r="G4055" s="30">
        <f t="shared" si="327"/>
        <v>1300</v>
      </c>
      <c r="H4055" s="30">
        <f t="shared" si="328"/>
        <v>2000</v>
      </c>
      <c r="I4055" s="212"/>
      <c r="J4055" s="212"/>
      <c r="K4055" s="212"/>
    </row>
    <row r="4056" spans="1:67" ht="31" outlineLevel="1">
      <c r="A4056" s="28"/>
      <c r="B4056" s="28" t="s">
        <v>4008</v>
      </c>
      <c r="C4056" s="29" t="s">
        <v>4009</v>
      </c>
      <c r="D4056" s="30" t="s">
        <v>271</v>
      </c>
      <c r="E4056" s="30">
        <v>1</v>
      </c>
      <c r="F4056" s="51">
        <v>2200</v>
      </c>
      <c r="G4056" s="30">
        <f t="shared" si="327"/>
        <v>2600</v>
      </c>
      <c r="H4056" s="30">
        <f t="shared" si="328"/>
        <v>4000</v>
      </c>
      <c r="I4056" s="212"/>
      <c r="J4056" s="212"/>
      <c r="K4056" s="212"/>
    </row>
    <row r="4057" spans="1:67" outlineLevel="1">
      <c r="A4057" s="49"/>
      <c r="B4057" s="49" t="s">
        <v>3680</v>
      </c>
      <c r="C4057" s="50" t="s">
        <v>3681</v>
      </c>
      <c r="D4057" s="51" t="s">
        <v>271</v>
      </c>
      <c r="E4057" s="51">
        <v>1</v>
      </c>
      <c r="F4057" s="30">
        <v>810</v>
      </c>
      <c r="G4057" s="30">
        <f t="shared" si="327"/>
        <v>1000</v>
      </c>
      <c r="H4057" s="30">
        <f t="shared" si="328"/>
        <v>1500</v>
      </c>
      <c r="I4057" s="212"/>
      <c r="J4057" s="212"/>
      <c r="K4057" s="212"/>
    </row>
    <row r="4058" spans="1:67" outlineLevel="1">
      <c r="A4058" s="28"/>
      <c r="B4058" s="28" t="s">
        <v>5136</v>
      </c>
      <c r="C4058" s="29" t="s">
        <v>5137</v>
      </c>
      <c r="D4058" s="28" t="s">
        <v>271</v>
      </c>
      <c r="E4058" s="30">
        <v>2</v>
      </c>
      <c r="F4058" s="30">
        <v>2100</v>
      </c>
      <c r="G4058" s="30">
        <f t="shared" si="327"/>
        <v>2500</v>
      </c>
      <c r="H4058" s="30">
        <f t="shared" si="328"/>
        <v>3800</v>
      </c>
      <c r="I4058" s="212"/>
      <c r="J4058" s="212"/>
      <c r="K4058" s="212"/>
    </row>
    <row r="4059" spans="1:67" s="12" customFormat="1">
      <c r="A4059" s="37">
        <v>3325</v>
      </c>
      <c r="B4059" s="37" t="s">
        <v>5873</v>
      </c>
      <c r="C4059" s="38" t="s">
        <v>5869</v>
      </c>
      <c r="D4059" s="37" t="s">
        <v>530</v>
      </c>
      <c r="E4059" s="40">
        <v>1</v>
      </c>
      <c r="F4059" s="40">
        <f>F4060+F4089+F4103</f>
        <v>317610</v>
      </c>
      <c r="G4059" s="90">
        <f>G4060+G4089+G4103</f>
        <v>380200</v>
      </c>
      <c r="H4059" s="90">
        <f>H4060+H4089+H4103</f>
        <v>571200</v>
      </c>
      <c r="I4059" s="212"/>
      <c r="J4059" s="212"/>
      <c r="K4059" s="212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  <c r="BK4059" s="10"/>
      <c r="BL4059" s="10"/>
      <c r="BM4059" s="10"/>
      <c r="BN4059" s="10"/>
      <c r="BO4059" s="10"/>
    </row>
    <row r="4060" spans="1:67" s="12" customFormat="1">
      <c r="A4060" s="37">
        <v>3326</v>
      </c>
      <c r="B4060" s="37" t="s">
        <v>5874</v>
      </c>
      <c r="C4060" s="38" t="s">
        <v>5870</v>
      </c>
      <c r="D4060" s="37" t="s">
        <v>530</v>
      </c>
      <c r="E4060" s="40">
        <v>1</v>
      </c>
      <c r="F4060" s="40">
        <f>SUM(F4061:F4088)+F4065+F4073*2+F4078*2</f>
        <v>125640</v>
      </c>
      <c r="G4060" s="40">
        <f>SUM(G4061:G4088)+G4065+G4073*2+G4078*2</f>
        <v>150700</v>
      </c>
      <c r="H4060" s="40">
        <f>SUM(H4061:H4088)+H4065+H4073*2+H4078*2</f>
        <v>226400</v>
      </c>
      <c r="I4060" s="212"/>
      <c r="J4060" s="212"/>
      <c r="K4060" s="212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  <c r="BK4060" s="10"/>
      <c r="BL4060" s="10"/>
      <c r="BM4060" s="10"/>
      <c r="BN4060" s="10"/>
      <c r="BO4060" s="10"/>
    </row>
    <row r="4061" spans="1:67" s="125" customFormat="1" outlineLevel="1">
      <c r="A4061" s="49"/>
      <c r="B4061" s="49" t="s">
        <v>5154</v>
      </c>
      <c r="C4061" s="50" t="s">
        <v>5155</v>
      </c>
      <c r="D4061" s="28" t="s">
        <v>271</v>
      </c>
      <c r="E4061" s="30">
        <v>1</v>
      </c>
      <c r="F4061" s="30">
        <v>10000</v>
      </c>
      <c r="G4061" s="30">
        <f t="shared" ref="G4061:G4085" si="329">ROUND(F4061*1.2,-2)</f>
        <v>12000</v>
      </c>
      <c r="H4061" s="30">
        <f t="shared" ref="H4061:H4086" si="330">ROUND(F4061*1.8,-2)</f>
        <v>18000</v>
      </c>
      <c r="I4061" s="212"/>
      <c r="J4061" s="212"/>
      <c r="K4061" s="212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</row>
    <row r="4062" spans="1:67" outlineLevel="1">
      <c r="A4062" s="28"/>
      <c r="B4062" s="49" t="s">
        <v>3884</v>
      </c>
      <c r="C4062" s="50" t="s">
        <v>3885</v>
      </c>
      <c r="D4062" s="49" t="s">
        <v>271</v>
      </c>
      <c r="E4062" s="71">
        <v>1</v>
      </c>
      <c r="F4062" s="30">
        <v>3300</v>
      </c>
      <c r="G4062" s="30">
        <f t="shared" si="329"/>
        <v>4000</v>
      </c>
      <c r="H4062" s="30">
        <f t="shared" si="330"/>
        <v>5900</v>
      </c>
      <c r="I4062" s="212"/>
      <c r="J4062" s="212"/>
      <c r="K4062" s="212"/>
    </row>
    <row r="4063" spans="1:67" outlineLevel="1">
      <c r="A4063" s="28"/>
      <c r="B4063" s="28" t="s">
        <v>4029</v>
      </c>
      <c r="C4063" s="29" t="s">
        <v>4030</v>
      </c>
      <c r="D4063" s="28" t="s">
        <v>271</v>
      </c>
      <c r="E4063" s="71">
        <v>1</v>
      </c>
      <c r="F4063" s="30">
        <v>0</v>
      </c>
      <c r="G4063" s="30">
        <f t="shared" si="329"/>
        <v>0</v>
      </c>
      <c r="H4063" s="30">
        <f t="shared" si="330"/>
        <v>0</v>
      </c>
      <c r="I4063" s="212"/>
      <c r="J4063" s="212"/>
      <c r="K4063" s="212"/>
    </row>
    <row r="4064" spans="1:67" outlineLevel="1">
      <c r="A4064" s="49"/>
      <c r="B4064" s="28" t="s">
        <v>4288</v>
      </c>
      <c r="C4064" s="29" t="s">
        <v>5120</v>
      </c>
      <c r="D4064" s="28" t="s">
        <v>271</v>
      </c>
      <c r="E4064" s="51">
        <v>1</v>
      </c>
      <c r="F4064" s="30">
        <v>6300</v>
      </c>
      <c r="G4064" s="30">
        <f t="shared" si="329"/>
        <v>7600</v>
      </c>
      <c r="H4064" s="30">
        <f t="shared" si="330"/>
        <v>11300</v>
      </c>
      <c r="I4064" s="212"/>
      <c r="J4064" s="212"/>
      <c r="K4064" s="212"/>
    </row>
    <row r="4065" spans="1:67" outlineLevel="1">
      <c r="A4065" s="28"/>
      <c r="B4065" s="28" t="s">
        <v>2722</v>
      </c>
      <c r="C4065" s="29" t="s">
        <v>2723</v>
      </c>
      <c r="D4065" s="28" t="s">
        <v>51</v>
      </c>
      <c r="E4065" s="71">
        <v>2</v>
      </c>
      <c r="F4065" s="30">
        <v>700</v>
      </c>
      <c r="G4065" s="30">
        <f t="shared" si="329"/>
        <v>800</v>
      </c>
      <c r="H4065" s="30">
        <f t="shared" si="330"/>
        <v>1300</v>
      </c>
      <c r="I4065" s="212"/>
      <c r="J4065" s="212"/>
      <c r="K4065" s="212"/>
    </row>
    <row r="4066" spans="1:67" outlineLevel="1">
      <c r="A4066" s="49"/>
      <c r="B4066" s="28" t="s">
        <v>5121</v>
      </c>
      <c r="C4066" s="29" t="s">
        <v>5868</v>
      </c>
      <c r="D4066" s="28" t="s">
        <v>271</v>
      </c>
      <c r="E4066" s="71">
        <v>1</v>
      </c>
      <c r="F4066" s="30">
        <v>1000</v>
      </c>
      <c r="G4066" s="51">
        <f t="shared" si="329"/>
        <v>1200</v>
      </c>
      <c r="H4066" s="51">
        <f t="shared" si="330"/>
        <v>1800</v>
      </c>
      <c r="I4066" s="212"/>
      <c r="J4066" s="212"/>
      <c r="K4066" s="212"/>
    </row>
    <row r="4067" spans="1:67" outlineLevel="1">
      <c r="A4067" s="28"/>
      <c r="B4067" s="28" t="s">
        <v>2732</v>
      </c>
      <c r="C4067" s="29" t="s">
        <v>2733</v>
      </c>
      <c r="D4067" s="28" t="s">
        <v>271</v>
      </c>
      <c r="E4067" s="71">
        <v>1</v>
      </c>
      <c r="F4067" s="30">
        <v>1200</v>
      </c>
      <c r="G4067" s="30">
        <f t="shared" si="329"/>
        <v>1400</v>
      </c>
      <c r="H4067" s="30">
        <f t="shared" si="330"/>
        <v>2200</v>
      </c>
      <c r="I4067" s="212"/>
      <c r="J4067" s="212"/>
      <c r="K4067" s="212"/>
    </row>
    <row r="4068" spans="1:67" ht="31" outlineLevel="1">
      <c r="A4068" s="28"/>
      <c r="B4068" s="28" t="s">
        <v>3751</v>
      </c>
      <c r="C4068" s="29" t="s">
        <v>3752</v>
      </c>
      <c r="D4068" s="28" t="s">
        <v>271</v>
      </c>
      <c r="E4068" s="30">
        <v>1</v>
      </c>
      <c r="F4068" s="30">
        <v>1100</v>
      </c>
      <c r="G4068" s="30">
        <f t="shared" si="329"/>
        <v>1300</v>
      </c>
      <c r="H4068" s="30">
        <f t="shared" si="330"/>
        <v>2000</v>
      </c>
      <c r="I4068" s="212"/>
      <c r="J4068" s="212"/>
      <c r="K4068" s="212"/>
    </row>
    <row r="4069" spans="1:67" ht="31" outlineLevel="1">
      <c r="A4069" s="28"/>
      <c r="B4069" s="28" t="s">
        <v>3766</v>
      </c>
      <c r="C4069" s="29" t="s">
        <v>3767</v>
      </c>
      <c r="D4069" s="28" t="s">
        <v>271</v>
      </c>
      <c r="E4069" s="30">
        <v>1</v>
      </c>
      <c r="F4069" s="30">
        <v>1000</v>
      </c>
      <c r="G4069" s="30">
        <f t="shared" si="329"/>
        <v>1200</v>
      </c>
      <c r="H4069" s="30">
        <f t="shared" si="330"/>
        <v>1800</v>
      </c>
      <c r="I4069" s="212"/>
      <c r="J4069" s="212"/>
      <c r="K4069" s="212"/>
    </row>
    <row r="4070" spans="1:67" outlineLevel="1">
      <c r="A4070" s="28"/>
      <c r="B4070" s="28" t="s">
        <v>3778</v>
      </c>
      <c r="C4070" s="29" t="s">
        <v>3779</v>
      </c>
      <c r="D4070" s="28" t="s">
        <v>271</v>
      </c>
      <c r="E4070" s="30">
        <v>1</v>
      </c>
      <c r="F4070" s="30">
        <v>1100</v>
      </c>
      <c r="G4070" s="30">
        <f t="shared" si="329"/>
        <v>1300</v>
      </c>
      <c r="H4070" s="30">
        <f t="shared" si="330"/>
        <v>2000</v>
      </c>
      <c r="I4070" s="212"/>
      <c r="J4070" s="212"/>
      <c r="K4070" s="212"/>
    </row>
    <row r="4071" spans="1:67" ht="31" outlineLevel="1">
      <c r="A4071" s="28"/>
      <c r="B4071" s="49" t="s">
        <v>3930</v>
      </c>
      <c r="C4071" s="50" t="s">
        <v>3931</v>
      </c>
      <c r="D4071" s="49" t="s">
        <v>271</v>
      </c>
      <c r="E4071" s="71">
        <v>1</v>
      </c>
      <c r="F4071" s="30">
        <v>6100</v>
      </c>
      <c r="G4071" s="30">
        <f t="shared" si="329"/>
        <v>7300</v>
      </c>
      <c r="H4071" s="30">
        <f t="shared" si="330"/>
        <v>11000</v>
      </c>
      <c r="I4071" s="212"/>
      <c r="J4071" s="212"/>
      <c r="K4071" s="212"/>
    </row>
    <row r="4072" spans="1:67" outlineLevel="1">
      <c r="A4072" s="49"/>
      <c r="B4072" s="28" t="s">
        <v>3746</v>
      </c>
      <c r="C4072" s="29" t="s">
        <v>3747</v>
      </c>
      <c r="D4072" s="28" t="s">
        <v>271</v>
      </c>
      <c r="E4072" s="30">
        <v>1</v>
      </c>
      <c r="F4072" s="30">
        <v>9780</v>
      </c>
      <c r="G4072" s="30">
        <f t="shared" si="329"/>
        <v>11700</v>
      </c>
      <c r="H4072" s="30">
        <f t="shared" si="330"/>
        <v>17600</v>
      </c>
      <c r="I4072" s="212"/>
      <c r="J4072" s="212"/>
      <c r="K4072" s="212"/>
    </row>
    <row r="4073" spans="1:67" s="125" customFormat="1" outlineLevel="1">
      <c r="A4073" s="49"/>
      <c r="B4073" s="28" t="s">
        <v>5892</v>
      </c>
      <c r="C4073" s="29" t="s">
        <v>5889</v>
      </c>
      <c r="D4073" s="28" t="s">
        <v>271</v>
      </c>
      <c r="E4073" s="71">
        <v>3</v>
      </c>
      <c r="F4073" s="30">
        <v>10000</v>
      </c>
      <c r="G4073" s="30">
        <f t="shared" si="329"/>
        <v>12000</v>
      </c>
      <c r="H4073" s="30">
        <f t="shared" si="330"/>
        <v>18000</v>
      </c>
      <c r="I4073" s="212"/>
      <c r="J4073" s="212"/>
      <c r="K4073" s="212"/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</row>
    <row r="4074" spans="1:67" s="125" customFormat="1" outlineLevel="1">
      <c r="A4074" s="28"/>
      <c r="B4074" s="28" t="s">
        <v>5124</v>
      </c>
      <c r="C4074" s="29" t="s">
        <v>5125</v>
      </c>
      <c r="D4074" s="28" t="s">
        <v>271</v>
      </c>
      <c r="E4074" s="51">
        <v>1</v>
      </c>
      <c r="F4074" s="30">
        <v>7000</v>
      </c>
      <c r="G4074" s="30">
        <f t="shared" si="329"/>
        <v>8400</v>
      </c>
      <c r="H4074" s="30">
        <f t="shared" si="330"/>
        <v>12600</v>
      </c>
      <c r="I4074" s="212"/>
      <c r="J4074" s="212"/>
      <c r="K4074" s="212"/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</row>
    <row r="4075" spans="1:67" ht="31" outlineLevel="1">
      <c r="A4075" s="28"/>
      <c r="B4075" s="28" t="s">
        <v>4008</v>
      </c>
      <c r="C4075" s="29" t="s">
        <v>4009</v>
      </c>
      <c r="D4075" s="28" t="s">
        <v>271</v>
      </c>
      <c r="E4075" s="51">
        <v>1</v>
      </c>
      <c r="F4075" s="51">
        <v>2200</v>
      </c>
      <c r="G4075" s="30">
        <f t="shared" si="329"/>
        <v>2600</v>
      </c>
      <c r="H4075" s="30">
        <f t="shared" si="330"/>
        <v>4000</v>
      </c>
      <c r="I4075" s="212"/>
      <c r="J4075" s="212"/>
      <c r="K4075" s="212"/>
    </row>
    <row r="4076" spans="1:67" outlineLevel="1">
      <c r="A4076" s="28"/>
      <c r="B4076" s="49" t="s">
        <v>3680</v>
      </c>
      <c r="C4076" s="50" t="s">
        <v>3681</v>
      </c>
      <c r="D4076" s="49" t="s">
        <v>271</v>
      </c>
      <c r="E4076" s="71">
        <v>1</v>
      </c>
      <c r="F4076" s="30">
        <v>810</v>
      </c>
      <c r="G4076" s="30">
        <f t="shared" si="329"/>
        <v>1000</v>
      </c>
      <c r="H4076" s="30">
        <f t="shared" si="330"/>
        <v>1500</v>
      </c>
      <c r="I4076" s="212"/>
      <c r="J4076" s="212"/>
      <c r="K4076" s="212"/>
    </row>
    <row r="4077" spans="1:67" ht="31" outlineLevel="1">
      <c r="A4077" s="28"/>
      <c r="B4077" s="49" t="s">
        <v>6346</v>
      </c>
      <c r="C4077" s="50" t="s">
        <v>5972</v>
      </c>
      <c r="D4077" s="49" t="s">
        <v>271</v>
      </c>
      <c r="E4077" s="71">
        <v>1</v>
      </c>
      <c r="F4077" s="30">
        <v>1800</v>
      </c>
      <c r="G4077" s="30">
        <f t="shared" si="329"/>
        <v>2200</v>
      </c>
      <c r="H4077" s="30">
        <f t="shared" si="330"/>
        <v>3200</v>
      </c>
      <c r="I4077" s="212"/>
      <c r="J4077" s="212"/>
      <c r="K4077" s="212"/>
    </row>
    <row r="4078" spans="1:67" ht="31" outlineLevel="1">
      <c r="A4078" s="28"/>
      <c r="B4078" s="49" t="s">
        <v>5896</v>
      </c>
      <c r="C4078" s="50" t="s">
        <v>5895</v>
      </c>
      <c r="D4078" s="28" t="s">
        <v>271</v>
      </c>
      <c r="E4078" s="51">
        <v>3</v>
      </c>
      <c r="F4078" s="30">
        <v>1050</v>
      </c>
      <c r="G4078" s="30">
        <f t="shared" si="329"/>
        <v>1300</v>
      </c>
      <c r="H4078" s="30">
        <f t="shared" si="330"/>
        <v>1900</v>
      </c>
      <c r="I4078" s="212"/>
      <c r="J4078" s="212"/>
      <c r="K4078" s="212"/>
    </row>
    <row r="4079" spans="1:67" outlineLevel="1">
      <c r="A4079" s="28"/>
      <c r="B4079" s="28" t="s">
        <v>4222</v>
      </c>
      <c r="C4079" s="29" t="s">
        <v>4223</v>
      </c>
      <c r="D4079" s="28" t="s">
        <v>271</v>
      </c>
      <c r="E4079" s="71">
        <v>1</v>
      </c>
      <c r="F4079" s="30">
        <v>2900</v>
      </c>
      <c r="G4079" s="30">
        <f t="shared" si="329"/>
        <v>3500</v>
      </c>
      <c r="H4079" s="30">
        <f t="shared" si="330"/>
        <v>5200</v>
      </c>
      <c r="I4079" s="212"/>
      <c r="J4079" s="212"/>
      <c r="K4079" s="212"/>
    </row>
    <row r="4080" spans="1:67" outlineLevel="1">
      <c r="A4080" s="49"/>
      <c r="B4080" s="28" t="s">
        <v>4332</v>
      </c>
      <c r="C4080" s="29" t="s">
        <v>4333</v>
      </c>
      <c r="D4080" s="28" t="s">
        <v>271</v>
      </c>
      <c r="E4080" s="71">
        <v>1</v>
      </c>
      <c r="F4080" s="30">
        <v>1600</v>
      </c>
      <c r="G4080" s="30">
        <f t="shared" si="329"/>
        <v>1900</v>
      </c>
      <c r="H4080" s="30">
        <f t="shared" si="330"/>
        <v>2900</v>
      </c>
      <c r="I4080" s="212"/>
      <c r="J4080" s="212"/>
      <c r="K4080" s="212"/>
    </row>
    <row r="4081" spans="1:67" outlineLevel="1">
      <c r="A4081" s="28"/>
      <c r="B4081" s="28" t="s">
        <v>5166</v>
      </c>
      <c r="C4081" s="29" t="s">
        <v>5167</v>
      </c>
      <c r="D4081" s="28" t="s">
        <v>271</v>
      </c>
      <c r="E4081" s="71">
        <v>1</v>
      </c>
      <c r="F4081" s="30">
        <v>7000</v>
      </c>
      <c r="G4081" s="30">
        <f t="shared" si="329"/>
        <v>8400</v>
      </c>
      <c r="H4081" s="30">
        <f t="shared" si="330"/>
        <v>12600</v>
      </c>
      <c r="I4081" s="212"/>
      <c r="J4081" s="212"/>
      <c r="K4081" s="212"/>
    </row>
    <row r="4082" spans="1:67" outlineLevel="1">
      <c r="A4082" s="28"/>
      <c r="B4082" s="49" t="s">
        <v>4023</v>
      </c>
      <c r="C4082" s="50" t="s">
        <v>4024</v>
      </c>
      <c r="D4082" s="49" t="s">
        <v>271</v>
      </c>
      <c r="E4082" s="51">
        <v>1</v>
      </c>
      <c r="F4082" s="51">
        <v>3700</v>
      </c>
      <c r="G4082" s="30">
        <f t="shared" si="329"/>
        <v>4400</v>
      </c>
      <c r="H4082" s="30">
        <f t="shared" si="330"/>
        <v>6700</v>
      </c>
      <c r="I4082" s="212"/>
      <c r="J4082" s="212"/>
      <c r="K4082" s="212"/>
    </row>
    <row r="4083" spans="1:67" ht="31" outlineLevel="1">
      <c r="A4083" s="28"/>
      <c r="B4083" s="49" t="s">
        <v>4004</v>
      </c>
      <c r="C4083" s="50" t="s">
        <v>4005</v>
      </c>
      <c r="D4083" s="49" t="s">
        <v>271</v>
      </c>
      <c r="E4083" s="71">
        <v>1</v>
      </c>
      <c r="F4083" s="30">
        <v>2300</v>
      </c>
      <c r="G4083" s="30">
        <f t="shared" si="329"/>
        <v>2800</v>
      </c>
      <c r="H4083" s="30">
        <f t="shared" si="330"/>
        <v>4100</v>
      </c>
      <c r="I4083" s="212"/>
      <c r="J4083" s="212"/>
      <c r="K4083" s="212"/>
    </row>
    <row r="4084" spans="1:67" outlineLevel="1">
      <c r="A4084" s="28"/>
      <c r="B4084" s="28" t="s">
        <v>5893</v>
      </c>
      <c r="C4084" s="29" t="s">
        <v>5890</v>
      </c>
      <c r="D4084" s="28" t="s">
        <v>271</v>
      </c>
      <c r="E4084" s="71">
        <v>1</v>
      </c>
      <c r="F4084" s="30">
        <v>8000</v>
      </c>
      <c r="G4084" s="30">
        <f t="shared" si="329"/>
        <v>9600</v>
      </c>
      <c r="H4084" s="30">
        <f t="shared" si="330"/>
        <v>14400</v>
      </c>
      <c r="I4084" s="212"/>
      <c r="J4084" s="212"/>
      <c r="K4084" s="212"/>
    </row>
    <row r="4085" spans="1:67" ht="31" outlineLevel="1">
      <c r="A4085" s="49"/>
      <c r="B4085" s="28" t="s">
        <v>4033</v>
      </c>
      <c r="C4085" s="29" t="s">
        <v>4034</v>
      </c>
      <c r="D4085" s="28" t="s">
        <v>271</v>
      </c>
      <c r="E4085" s="71">
        <v>1</v>
      </c>
      <c r="F4085" s="30">
        <v>4200</v>
      </c>
      <c r="G4085" s="30">
        <f t="shared" si="329"/>
        <v>5000</v>
      </c>
      <c r="H4085" s="30">
        <f t="shared" si="330"/>
        <v>7600</v>
      </c>
      <c r="I4085" s="212"/>
      <c r="J4085" s="212"/>
      <c r="K4085" s="212"/>
    </row>
    <row r="4086" spans="1:67" ht="31" outlineLevel="1">
      <c r="A4086" s="28"/>
      <c r="B4086" s="28" t="s">
        <v>3996</v>
      </c>
      <c r="C4086" s="29" t="s">
        <v>3997</v>
      </c>
      <c r="D4086" s="28" t="s">
        <v>271</v>
      </c>
      <c r="E4086" s="51">
        <v>1</v>
      </c>
      <c r="F4086" s="30">
        <v>4100</v>
      </c>
      <c r="G4086" s="30">
        <f>ROUND(F4086*1.2,-2)</f>
        <v>4900</v>
      </c>
      <c r="H4086" s="30">
        <f t="shared" si="330"/>
        <v>7400</v>
      </c>
      <c r="I4086" s="212"/>
      <c r="J4086" s="212"/>
      <c r="K4086" s="212"/>
    </row>
    <row r="4087" spans="1:67" s="125" customFormat="1" outlineLevel="1">
      <c r="A4087" s="28"/>
      <c r="B4087" s="28" t="s">
        <v>2794</v>
      </c>
      <c r="C4087" s="29" t="s">
        <v>2795</v>
      </c>
      <c r="D4087" s="28" t="s">
        <v>271</v>
      </c>
      <c r="E4087" s="51">
        <v>1</v>
      </c>
      <c r="F4087" s="30">
        <v>3500</v>
      </c>
      <c r="G4087" s="30">
        <f>ROUND(F4087*1.2,-2)</f>
        <v>4200</v>
      </c>
      <c r="H4087" s="30">
        <f>ROUND(F4087*1.8,-2)</f>
        <v>6300</v>
      </c>
      <c r="I4087" s="212"/>
      <c r="J4087" s="212"/>
      <c r="K4087" s="212"/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</row>
    <row r="4088" spans="1:67" s="125" customFormat="1" outlineLevel="1">
      <c r="A4088" s="28"/>
      <c r="B4088" s="28" t="s">
        <v>3799</v>
      </c>
      <c r="C4088" s="29" t="s">
        <v>3800</v>
      </c>
      <c r="D4088" s="28" t="s">
        <v>271</v>
      </c>
      <c r="E4088" s="51">
        <v>1</v>
      </c>
      <c r="F4088" s="30">
        <v>1100</v>
      </c>
      <c r="G4088" s="30">
        <f>ROUND(F4088*1.2,-2)</f>
        <v>1300</v>
      </c>
      <c r="H4088" s="30">
        <f>ROUND(F4088*1.8,-2)</f>
        <v>2000</v>
      </c>
      <c r="I4088" s="212"/>
      <c r="J4088" s="212"/>
      <c r="K4088" s="212"/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</row>
    <row r="4089" spans="1:67" s="12" customFormat="1" ht="30">
      <c r="A4089" s="37">
        <v>3327</v>
      </c>
      <c r="B4089" s="37" t="s">
        <v>5875</v>
      </c>
      <c r="C4089" s="38" t="s">
        <v>5871</v>
      </c>
      <c r="D4089" s="37" t="s">
        <v>530</v>
      </c>
      <c r="E4089" s="40">
        <v>1</v>
      </c>
      <c r="F4089" s="40">
        <f>SUM(F4090:F4102)+F4093*2+F4095*2+F4099</f>
        <v>60560</v>
      </c>
      <c r="G4089" s="40">
        <f>SUM(G4090:G4102)+G4093*2+G4095*2+G4099</f>
        <v>72700</v>
      </c>
      <c r="H4089" s="40">
        <f>SUM(H4090:H4102)+H4093*2+H4095*2+H4099</f>
        <v>109200</v>
      </c>
      <c r="I4089" s="212"/>
      <c r="J4089" s="212"/>
      <c r="K4089" s="212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  <c r="BK4089" s="10"/>
      <c r="BL4089" s="10"/>
      <c r="BM4089" s="10"/>
      <c r="BN4089" s="10"/>
      <c r="BO4089" s="10"/>
    </row>
    <row r="4090" spans="1:67" s="125" customFormat="1" outlineLevel="1">
      <c r="A4090" s="28"/>
      <c r="B4090" s="49" t="s">
        <v>2722</v>
      </c>
      <c r="C4090" s="50" t="s">
        <v>2723</v>
      </c>
      <c r="D4090" s="28" t="s">
        <v>51</v>
      </c>
      <c r="E4090" s="51">
        <v>1</v>
      </c>
      <c r="F4090" s="30">
        <v>700</v>
      </c>
      <c r="G4090" s="30">
        <f t="shared" ref="G4090:G4101" si="331">ROUND(F4090*1.2,-2)</f>
        <v>800</v>
      </c>
      <c r="H4090" s="30">
        <f t="shared" ref="H4090:H4101" si="332">ROUND(F4090*1.8,-2)</f>
        <v>1300</v>
      </c>
      <c r="I4090" s="212"/>
      <c r="J4090" s="212"/>
      <c r="K4090" s="212"/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</row>
    <row r="4091" spans="1:67" outlineLevel="1">
      <c r="A4091" s="49"/>
      <c r="B4091" s="49" t="s">
        <v>3680</v>
      </c>
      <c r="C4091" s="50" t="s">
        <v>3681</v>
      </c>
      <c r="D4091" s="49" t="s">
        <v>271</v>
      </c>
      <c r="E4091" s="51">
        <v>1</v>
      </c>
      <c r="F4091" s="30">
        <v>810</v>
      </c>
      <c r="G4091" s="30">
        <f t="shared" si="331"/>
        <v>1000</v>
      </c>
      <c r="H4091" s="30">
        <f t="shared" si="332"/>
        <v>1500</v>
      </c>
      <c r="I4091" s="212"/>
      <c r="J4091" s="212"/>
      <c r="K4091" s="212"/>
    </row>
    <row r="4092" spans="1:67" ht="31" outlineLevel="1">
      <c r="A4092" s="49"/>
      <c r="B4092" s="49" t="s">
        <v>6346</v>
      </c>
      <c r="C4092" s="50" t="s">
        <v>5972</v>
      </c>
      <c r="D4092" s="49" t="s">
        <v>271</v>
      </c>
      <c r="E4092" s="51">
        <v>1</v>
      </c>
      <c r="F4092" s="30">
        <v>1800</v>
      </c>
      <c r="G4092" s="30">
        <f t="shared" si="331"/>
        <v>2200</v>
      </c>
      <c r="H4092" s="30">
        <f t="shared" si="332"/>
        <v>3200</v>
      </c>
      <c r="I4092" s="212"/>
      <c r="J4092" s="212"/>
      <c r="K4092" s="212"/>
    </row>
    <row r="4093" spans="1:67" ht="31" outlineLevel="1">
      <c r="A4093" s="28"/>
      <c r="B4093" s="49" t="s">
        <v>5896</v>
      </c>
      <c r="C4093" s="50" t="s">
        <v>5895</v>
      </c>
      <c r="D4093" s="28" t="s">
        <v>271</v>
      </c>
      <c r="E4093" s="30">
        <v>3</v>
      </c>
      <c r="F4093" s="30">
        <v>1050</v>
      </c>
      <c r="G4093" s="30">
        <f t="shared" si="331"/>
        <v>1300</v>
      </c>
      <c r="H4093" s="30">
        <f t="shared" si="332"/>
        <v>1900</v>
      </c>
      <c r="I4093" s="212"/>
      <c r="J4093" s="212"/>
      <c r="K4093" s="212"/>
    </row>
    <row r="4094" spans="1:67" outlineLevel="1">
      <c r="A4094" s="28"/>
      <c r="B4094" s="49" t="s">
        <v>3799</v>
      </c>
      <c r="C4094" s="50" t="s">
        <v>3800</v>
      </c>
      <c r="D4094" s="49" t="s">
        <v>271</v>
      </c>
      <c r="E4094" s="51">
        <v>1</v>
      </c>
      <c r="F4094" s="30">
        <v>1100</v>
      </c>
      <c r="G4094" s="30">
        <f t="shared" si="331"/>
        <v>1300</v>
      </c>
      <c r="H4094" s="30">
        <f t="shared" si="332"/>
        <v>2000</v>
      </c>
      <c r="I4094" s="212"/>
      <c r="J4094" s="212"/>
      <c r="K4094" s="212"/>
    </row>
    <row r="4095" spans="1:67" s="125" customFormat="1" outlineLevel="1">
      <c r="A4095" s="28"/>
      <c r="B4095" s="28" t="s">
        <v>5892</v>
      </c>
      <c r="C4095" s="29" t="s">
        <v>5889</v>
      </c>
      <c r="D4095" s="28" t="s">
        <v>271</v>
      </c>
      <c r="E4095" s="71">
        <v>3</v>
      </c>
      <c r="F4095" s="30">
        <v>10000</v>
      </c>
      <c r="G4095" s="30">
        <f t="shared" si="331"/>
        <v>12000</v>
      </c>
      <c r="H4095" s="30">
        <f t="shared" si="332"/>
        <v>18000</v>
      </c>
      <c r="I4095" s="212"/>
      <c r="J4095" s="212"/>
      <c r="K4095" s="212"/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</row>
    <row r="4096" spans="1:67" outlineLevel="1">
      <c r="A4096" s="28"/>
      <c r="B4096" s="28" t="s">
        <v>5894</v>
      </c>
      <c r="C4096" s="29" t="s">
        <v>5891</v>
      </c>
      <c r="D4096" s="28" t="s">
        <v>271</v>
      </c>
      <c r="E4096" s="30">
        <v>1</v>
      </c>
      <c r="F4096" s="30">
        <v>8000</v>
      </c>
      <c r="G4096" s="30">
        <f t="shared" si="331"/>
        <v>9600</v>
      </c>
      <c r="H4096" s="30">
        <f t="shared" si="332"/>
        <v>14400</v>
      </c>
      <c r="I4096" s="212"/>
      <c r="J4096" s="212"/>
      <c r="K4096" s="212"/>
    </row>
    <row r="4097" spans="1:67" outlineLevel="1">
      <c r="A4097" s="28"/>
      <c r="B4097" s="28" t="s">
        <v>5132</v>
      </c>
      <c r="C4097" s="29" t="s">
        <v>5133</v>
      </c>
      <c r="D4097" s="28" t="s">
        <v>271</v>
      </c>
      <c r="E4097" s="30">
        <v>1</v>
      </c>
      <c r="F4097" s="30">
        <v>2100</v>
      </c>
      <c r="G4097" s="30">
        <f t="shared" si="331"/>
        <v>2500</v>
      </c>
      <c r="H4097" s="30">
        <f t="shared" si="332"/>
        <v>3800</v>
      </c>
      <c r="I4097" s="212"/>
      <c r="J4097" s="212"/>
      <c r="K4097" s="212"/>
    </row>
    <row r="4098" spans="1:67" outlineLevel="1">
      <c r="A4098" s="28"/>
      <c r="B4098" s="28" t="s">
        <v>5134</v>
      </c>
      <c r="C4098" s="29" t="s">
        <v>5135</v>
      </c>
      <c r="D4098" s="28" t="s">
        <v>271</v>
      </c>
      <c r="E4098" s="30">
        <v>1</v>
      </c>
      <c r="F4098" s="30">
        <v>2100</v>
      </c>
      <c r="G4098" s="30">
        <f t="shared" si="331"/>
        <v>2500</v>
      </c>
      <c r="H4098" s="30">
        <f t="shared" si="332"/>
        <v>3800</v>
      </c>
      <c r="I4098" s="212"/>
      <c r="J4098" s="212"/>
      <c r="K4098" s="212"/>
    </row>
    <row r="4099" spans="1:67" outlineLevel="1">
      <c r="A4099" s="28"/>
      <c r="B4099" s="28" t="s">
        <v>5136</v>
      </c>
      <c r="C4099" s="29" t="s">
        <v>5137</v>
      </c>
      <c r="D4099" s="28" t="s">
        <v>271</v>
      </c>
      <c r="E4099" s="30">
        <v>2</v>
      </c>
      <c r="F4099" s="30">
        <v>2100</v>
      </c>
      <c r="G4099" s="30">
        <f t="shared" si="331"/>
        <v>2500</v>
      </c>
      <c r="H4099" s="30">
        <f t="shared" si="332"/>
        <v>3800</v>
      </c>
      <c r="I4099" s="212"/>
      <c r="J4099" s="212"/>
      <c r="K4099" s="212"/>
    </row>
    <row r="4100" spans="1:67" outlineLevel="1">
      <c r="A4100" s="28"/>
      <c r="B4100" s="28" t="s">
        <v>5121</v>
      </c>
      <c r="C4100" s="29" t="s">
        <v>5868</v>
      </c>
      <c r="D4100" s="28" t="s">
        <v>271</v>
      </c>
      <c r="E4100" s="71">
        <v>1</v>
      </c>
      <c r="F4100" s="30">
        <v>1000</v>
      </c>
      <c r="G4100" s="30">
        <f t="shared" si="331"/>
        <v>1200</v>
      </c>
      <c r="H4100" s="30">
        <f t="shared" si="332"/>
        <v>1800</v>
      </c>
      <c r="I4100" s="212"/>
      <c r="J4100" s="212"/>
      <c r="K4100" s="212"/>
    </row>
    <row r="4101" spans="1:67" outlineLevel="1">
      <c r="A4101" s="28"/>
      <c r="B4101" s="28" t="s">
        <v>4332</v>
      </c>
      <c r="C4101" s="29" t="s">
        <v>4333</v>
      </c>
      <c r="D4101" s="28" t="s">
        <v>271</v>
      </c>
      <c r="E4101" s="71">
        <v>1</v>
      </c>
      <c r="F4101" s="30">
        <v>1600</v>
      </c>
      <c r="G4101" s="30">
        <f t="shared" si="331"/>
        <v>1900</v>
      </c>
      <c r="H4101" s="30">
        <f t="shared" si="332"/>
        <v>2900</v>
      </c>
      <c r="I4101" s="212"/>
      <c r="J4101" s="212"/>
      <c r="K4101" s="212"/>
    </row>
    <row r="4102" spans="1:67" s="125" customFormat="1" outlineLevel="1">
      <c r="A4102" s="28"/>
      <c r="B4102" s="28" t="s">
        <v>7492</v>
      </c>
      <c r="C4102" s="29" t="s">
        <v>7493</v>
      </c>
      <c r="D4102" s="28" t="s">
        <v>271</v>
      </c>
      <c r="E4102" s="51">
        <v>1</v>
      </c>
      <c r="F4102" s="30">
        <v>4000</v>
      </c>
      <c r="G4102" s="30">
        <f>ROUND(F4102*1.2,-2)</f>
        <v>4800</v>
      </c>
      <c r="H4102" s="30">
        <f>ROUND(F4102*1.8,-2)</f>
        <v>7200</v>
      </c>
      <c r="I4102" s="212"/>
      <c r="J4102" s="212"/>
      <c r="K4102" s="212"/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</row>
    <row r="4103" spans="1:67" s="12" customFormat="1" ht="30">
      <c r="A4103" s="37">
        <v>3328</v>
      </c>
      <c r="B4103" s="37" t="s">
        <v>5876</v>
      </c>
      <c r="C4103" s="38" t="s">
        <v>5872</v>
      </c>
      <c r="D4103" s="37" t="s">
        <v>530</v>
      </c>
      <c r="E4103" s="40">
        <v>1</v>
      </c>
      <c r="F4103" s="40">
        <f>SUM(F4104:F4125)+F4105+F4114*4+F4118*4+F4123+F4125+F4119</f>
        <v>131410</v>
      </c>
      <c r="G4103" s="90">
        <f>SUM(G4104:G4125)+G4114*4+G4118*4+G4123+G4125+G4119</f>
        <v>156800</v>
      </c>
      <c r="H4103" s="90">
        <f>SUM(H4104:H4125)+H4114*4+H4118*4+H4123+H4125+H4119</f>
        <v>235600</v>
      </c>
      <c r="I4103" s="212"/>
      <c r="J4103" s="212"/>
      <c r="K4103" s="212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  <c r="BK4103" s="10"/>
      <c r="BL4103" s="10"/>
      <c r="BM4103" s="10"/>
      <c r="BN4103" s="10"/>
      <c r="BO4103" s="10"/>
    </row>
    <row r="4104" spans="1:67" outlineLevel="1">
      <c r="A4104" s="28"/>
      <c r="B4104" s="28" t="s">
        <v>4029</v>
      </c>
      <c r="C4104" s="29" t="s">
        <v>4030</v>
      </c>
      <c r="D4104" s="28" t="s">
        <v>271</v>
      </c>
      <c r="E4104" s="30">
        <v>1</v>
      </c>
      <c r="F4104" s="30">
        <v>0</v>
      </c>
      <c r="G4104" s="30">
        <f t="shared" ref="G4104:G4132" si="333">ROUND(F4104*1.2,-2)</f>
        <v>0</v>
      </c>
      <c r="H4104" s="30">
        <f t="shared" ref="H4104:H4132" si="334">ROUND(F4104*1.8,-2)</f>
        <v>0</v>
      </c>
      <c r="I4104" s="212"/>
      <c r="J4104" s="212"/>
      <c r="K4104" s="212"/>
    </row>
    <row r="4105" spans="1:67" s="125" customFormat="1" outlineLevel="1">
      <c r="A4105" s="93"/>
      <c r="B4105" s="28" t="s">
        <v>2722</v>
      </c>
      <c r="C4105" s="29" t="s">
        <v>2723</v>
      </c>
      <c r="D4105" s="28" t="s">
        <v>51</v>
      </c>
      <c r="E4105" s="30">
        <v>2</v>
      </c>
      <c r="F4105" s="30">
        <v>700</v>
      </c>
      <c r="G4105" s="30">
        <f t="shared" si="333"/>
        <v>800</v>
      </c>
      <c r="H4105" s="30">
        <f t="shared" si="334"/>
        <v>1300</v>
      </c>
      <c r="I4105" s="212"/>
      <c r="J4105" s="212"/>
      <c r="K4105" s="212"/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</row>
    <row r="4106" spans="1:67" outlineLevel="1">
      <c r="A4106" s="28"/>
      <c r="B4106" s="28" t="s">
        <v>5140</v>
      </c>
      <c r="C4106" s="29" t="s">
        <v>5141</v>
      </c>
      <c r="D4106" s="28" t="s">
        <v>271</v>
      </c>
      <c r="E4106" s="30">
        <v>1</v>
      </c>
      <c r="F4106" s="30">
        <v>1000</v>
      </c>
      <c r="G4106" s="30">
        <f t="shared" si="333"/>
        <v>1200</v>
      </c>
      <c r="H4106" s="30">
        <f t="shared" si="334"/>
        <v>1800</v>
      </c>
      <c r="I4106" s="212"/>
      <c r="J4106" s="212"/>
      <c r="K4106" s="212"/>
    </row>
    <row r="4107" spans="1:67" outlineLevel="1">
      <c r="A4107" s="49"/>
      <c r="B4107" s="28" t="s">
        <v>2686</v>
      </c>
      <c r="C4107" s="29" t="s">
        <v>2687</v>
      </c>
      <c r="D4107" s="28" t="s">
        <v>51</v>
      </c>
      <c r="E4107" s="30">
        <v>1</v>
      </c>
      <c r="F4107" s="30">
        <v>1200</v>
      </c>
      <c r="G4107" s="30">
        <f t="shared" si="333"/>
        <v>1400</v>
      </c>
      <c r="H4107" s="30">
        <f t="shared" si="334"/>
        <v>2200</v>
      </c>
      <c r="I4107" s="212"/>
      <c r="J4107" s="212"/>
      <c r="K4107" s="212"/>
    </row>
    <row r="4108" spans="1:67" ht="31" outlineLevel="1">
      <c r="A4108" s="49"/>
      <c r="B4108" s="28" t="s">
        <v>3751</v>
      </c>
      <c r="C4108" s="29" t="s">
        <v>3752</v>
      </c>
      <c r="D4108" s="28" t="s">
        <v>271</v>
      </c>
      <c r="E4108" s="30">
        <v>1</v>
      </c>
      <c r="F4108" s="30">
        <v>1100</v>
      </c>
      <c r="G4108" s="51">
        <f t="shared" si="333"/>
        <v>1300</v>
      </c>
      <c r="H4108" s="51">
        <f t="shared" si="334"/>
        <v>2000</v>
      </c>
      <c r="I4108" s="212"/>
      <c r="J4108" s="212"/>
      <c r="K4108" s="212"/>
    </row>
    <row r="4109" spans="1:67" ht="31" outlineLevel="1">
      <c r="A4109" s="28"/>
      <c r="B4109" s="28" t="s">
        <v>3766</v>
      </c>
      <c r="C4109" s="29" t="s">
        <v>3767</v>
      </c>
      <c r="D4109" s="28" t="s">
        <v>271</v>
      </c>
      <c r="E4109" s="30">
        <v>1</v>
      </c>
      <c r="F4109" s="30">
        <v>1000</v>
      </c>
      <c r="G4109" s="30">
        <f t="shared" si="333"/>
        <v>1200</v>
      </c>
      <c r="H4109" s="30">
        <f t="shared" si="334"/>
        <v>1800</v>
      </c>
      <c r="I4109" s="212"/>
      <c r="J4109" s="212"/>
      <c r="K4109" s="212"/>
    </row>
    <row r="4110" spans="1:67" outlineLevel="1">
      <c r="A4110" s="28"/>
      <c r="B4110" s="28" t="s">
        <v>3778</v>
      </c>
      <c r="C4110" s="29" t="s">
        <v>3779</v>
      </c>
      <c r="D4110" s="28" t="s">
        <v>271</v>
      </c>
      <c r="E4110" s="30">
        <v>1</v>
      </c>
      <c r="F4110" s="30">
        <v>1100</v>
      </c>
      <c r="G4110" s="30">
        <f t="shared" si="333"/>
        <v>1300</v>
      </c>
      <c r="H4110" s="30">
        <f t="shared" si="334"/>
        <v>2000</v>
      </c>
      <c r="I4110" s="212"/>
      <c r="J4110" s="212"/>
      <c r="K4110" s="212"/>
    </row>
    <row r="4111" spans="1:67" s="125" customFormat="1" outlineLevel="1">
      <c r="A4111" s="28"/>
      <c r="B4111" s="28" t="s">
        <v>5142</v>
      </c>
      <c r="C4111" s="29" t="s">
        <v>5143</v>
      </c>
      <c r="D4111" s="30" t="s">
        <v>271</v>
      </c>
      <c r="E4111" s="30">
        <v>1</v>
      </c>
      <c r="F4111" s="30">
        <v>5000</v>
      </c>
      <c r="G4111" s="30">
        <f t="shared" si="333"/>
        <v>6000</v>
      </c>
      <c r="H4111" s="30">
        <f t="shared" si="334"/>
        <v>9000</v>
      </c>
      <c r="I4111" s="212"/>
      <c r="J4111" s="212"/>
      <c r="K4111" s="212"/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</row>
    <row r="4112" spans="1:67" ht="31" outlineLevel="1">
      <c r="A4112" s="28"/>
      <c r="B4112" s="28" t="s">
        <v>997</v>
      </c>
      <c r="C4112" s="29" t="s">
        <v>998</v>
      </c>
      <c r="D4112" s="30" t="s">
        <v>271</v>
      </c>
      <c r="E4112" s="30">
        <v>1</v>
      </c>
      <c r="F4112" s="30">
        <v>7000</v>
      </c>
      <c r="G4112" s="30">
        <f t="shared" si="333"/>
        <v>8400</v>
      </c>
      <c r="H4112" s="30">
        <f t="shared" si="334"/>
        <v>12600</v>
      </c>
      <c r="I4112" s="212"/>
      <c r="J4112" s="212"/>
      <c r="K4112" s="212"/>
    </row>
    <row r="4113" spans="1:67" ht="31" outlineLevel="1">
      <c r="A4113" s="28"/>
      <c r="B4113" s="49" t="s">
        <v>6346</v>
      </c>
      <c r="C4113" s="50" t="s">
        <v>5972</v>
      </c>
      <c r="D4113" s="51" t="s">
        <v>271</v>
      </c>
      <c r="E4113" s="51">
        <v>1</v>
      </c>
      <c r="F4113" s="30">
        <v>1800</v>
      </c>
      <c r="G4113" s="30">
        <f t="shared" si="333"/>
        <v>2200</v>
      </c>
      <c r="H4113" s="30">
        <f t="shared" si="334"/>
        <v>3200</v>
      </c>
      <c r="I4113" s="212"/>
      <c r="J4113" s="212"/>
      <c r="K4113" s="212"/>
    </row>
    <row r="4114" spans="1:67" ht="31" outlineLevel="1">
      <c r="A4114" s="28"/>
      <c r="B4114" s="49" t="s">
        <v>5896</v>
      </c>
      <c r="C4114" s="50" t="s">
        <v>5895</v>
      </c>
      <c r="D4114" s="30" t="s">
        <v>271</v>
      </c>
      <c r="E4114" s="30">
        <v>5</v>
      </c>
      <c r="F4114" s="30">
        <v>1050</v>
      </c>
      <c r="G4114" s="30">
        <f t="shared" si="333"/>
        <v>1300</v>
      </c>
      <c r="H4114" s="30">
        <f t="shared" si="334"/>
        <v>1900</v>
      </c>
      <c r="I4114" s="212"/>
      <c r="J4114" s="212"/>
      <c r="K4114" s="212"/>
    </row>
    <row r="4115" spans="1:67" outlineLevel="1">
      <c r="A4115" s="28"/>
      <c r="B4115" s="28" t="s">
        <v>4332</v>
      </c>
      <c r="C4115" s="29" t="s">
        <v>4333</v>
      </c>
      <c r="D4115" s="30" t="s">
        <v>271</v>
      </c>
      <c r="E4115" s="30">
        <v>1</v>
      </c>
      <c r="F4115" s="30">
        <v>1600</v>
      </c>
      <c r="G4115" s="30">
        <f t="shared" si="333"/>
        <v>1900</v>
      </c>
      <c r="H4115" s="30">
        <f t="shared" si="334"/>
        <v>2900</v>
      </c>
      <c r="I4115" s="212"/>
      <c r="J4115" s="212"/>
      <c r="K4115" s="212"/>
    </row>
    <row r="4116" spans="1:67" outlineLevel="1">
      <c r="A4116" s="28"/>
      <c r="B4116" s="28" t="s">
        <v>4298</v>
      </c>
      <c r="C4116" s="29" t="s">
        <v>4299</v>
      </c>
      <c r="D4116" s="30" t="s">
        <v>271</v>
      </c>
      <c r="E4116" s="30">
        <v>1</v>
      </c>
      <c r="F4116" s="30">
        <v>3000</v>
      </c>
      <c r="G4116" s="30">
        <f t="shared" si="333"/>
        <v>3600</v>
      </c>
      <c r="H4116" s="30">
        <f t="shared" si="334"/>
        <v>5400</v>
      </c>
      <c r="I4116" s="212"/>
      <c r="J4116" s="212"/>
      <c r="K4116" s="212"/>
    </row>
    <row r="4117" spans="1:67" s="125" customFormat="1" outlineLevel="1">
      <c r="A4117" s="28"/>
      <c r="B4117" s="28" t="s">
        <v>5144</v>
      </c>
      <c r="C4117" s="29" t="s">
        <v>5145</v>
      </c>
      <c r="D4117" s="28" t="s">
        <v>271</v>
      </c>
      <c r="E4117" s="30">
        <v>1</v>
      </c>
      <c r="F4117" s="30">
        <v>5000</v>
      </c>
      <c r="G4117" s="30">
        <f t="shared" si="333"/>
        <v>6000</v>
      </c>
      <c r="H4117" s="30">
        <f t="shared" si="334"/>
        <v>9000</v>
      </c>
      <c r="I4117" s="212"/>
      <c r="J4117" s="212"/>
      <c r="K4117" s="212"/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</row>
    <row r="4118" spans="1:67" s="125" customFormat="1" outlineLevel="1">
      <c r="A4118" s="28"/>
      <c r="B4118" s="28" t="s">
        <v>5892</v>
      </c>
      <c r="C4118" s="29" t="s">
        <v>5889</v>
      </c>
      <c r="D4118" s="28" t="s">
        <v>271</v>
      </c>
      <c r="E4118" s="71">
        <v>5</v>
      </c>
      <c r="F4118" s="30">
        <v>10000</v>
      </c>
      <c r="G4118" s="30">
        <f t="shared" si="333"/>
        <v>12000</v>
      </c>
      <c r="H4118" s="30">
        <f t="shared" si="334"/>
        <v>18000</v>
      </c>
      <c r="I4118" s="212"/>
      <c r="J4118" s="212"/>
      <c r="K4118" s="212"/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</row>
    <row r="4119" spans="1:67" outlineLevel="1">
      <c r="A4119" s="28"/>
      <c r="B4119" s="49" t="s">
        <v>4023</v>
      </c>
      <c r="C4119" s="50" t="s">
        <v>4024</v>
      </c>
      <c r="D4119" s="51" t="s">
        <v>271</v>
      </c>
      <c r="E4119" s="51">
        <v>2</v>
      </c>
      <c r="F4119" s="51">
        <v>3700</v>
      </c>
      <c r="G4119" s="30">
        <f t="shared" si="333"/>
        <v>4400</v>
      </c>
      <c r="H4119" s="30">
        <f t="shared" si="334"/>
        <v>6700</v>
      </c>
      <c r="I4119" s="212"/>
      <c r="J4119" s="212"/>
      <c r="K4119" s="212"/>
    </row>
    <row r="4120" spans="1:67" outlineLevel="1">
      <c r="A4120" s="28"/>
      <c r="B4120" s="28" t="s">
        <v>5894</v>
      </c>
      <c r="C4120" s="29" t="s">
        <v>5891</v>
      </c>
      <c r="D4120" s="30" t="s">
        <v>271</v>
      </c>
      <c r="E4120" s="30">
        <v>1</v>
      </c>
      <c r="F4120" s="30">
        <v>8000</v>
      </c>
      <c r="G4120" s="30">
        <f t="shared" si="333"/>
        <v>9600</v>
      </c>
      <c r="H4120" s="30">
        <f t="shared" si="334"/>
        <v>14400</v>
      </c>
      <c r="I4120" s="212"/>
      <c r="J4120" s="212"/>
      <c r="K4120" s="212"/>
    </row>
    <row r="4121" spans="1:67" ht="31" outlineLevel="1">
      <c r="A4121" s="28"/>
      <c r="B4121" s="28" t="s">
        <v>4008</v>
      </c>
      <c r="C4121" s="29" t="s">
        <v>4009</v>
      </c>
      <c r="D4121" s="30" t="s">
        <v>271</v>
      </c>
      <c r="E4121" s="30">
        <v>1</v>
      </c>
      <c r="F4121" s="51">
        <v>2200</v>
      </c>
      <c r="G4121" s="30">
        <f t="shared" si="333"/>
        <v>2600</v>
      </c>
      <c r="H4121" s="30">
        <f t="shared" si="334"/>
        <v>4000</v>
      </c>
      <c r="I4121" s="212"/>
      <c r="J4121" s="212"/>
      <c r="K4121" s="212"/>
    </row>
    <row r="4122" spans="1:67" outlineLevel="1">
      <c r="A4122" s="28"/>
      <c r="B4122" s="49" t="s">
        <v>3680</v>
      </c>
      <c r="C4122" s="50" t="s">
        <v>3681</v>
      </c>
      <c r="D4122" s="51" t="s">
        <v>271</v>
      </c>
      <c r="E4122" s="51">
        <v>1</v>
      </c>
      <c r="F4122" s="30">
        <v>810</v>
      </c>
      <c r="G4122" s="30">
        <f t="shared" si="333"/>
        <v>1000</v>
      </c>
      <c r="H4122" s="30">
        <f t="shared" si="334"/>
        <v>1500</v>
      </c>
      <c r="I4122" s="212"/>
      <c r="J4122" s="212"/>
      <c r="K4122" s="212"/>
    </row>
    <row r="4123" spans="1:67" outlineLevel="1">
      <c r="A4123" s="28"/>
      <c r="B4123" s="28" t="s">
        <v>5136</v>
      </c>
      <c r="C4123" s="29" t="s">
        <v>5137</v>
      </c>
      <c r="D4123" s="28" t="s">
        <v>271</v>
      </c>
      <c r="E4123" s="30">
        <v>2</v>
      </c>
      <c r="F4123" s="30">
        <v>2100</v>
      </c>
      <c r="G4123" s="30">
        <f t="shared" si="333"/>
        <v>2500</v>
      </c>
      <c r="H4123" s="30">
        <f t="shared" si="334"/>
        <v>3800</v>
      </c>
      <c r="I4123" s="212"/>
      <c r="J4123" s="212"/>
      <c r="K4123" s="212"/>
    </row>
    <row r="4124" spans="1:67" outlineLevel="1">
      <c r="A4124" s="28"/>
      <c r="B4124" s="28" t="s">
        <v>5051</v>
      </c>
      <c r="C4124" s="57" t="s">
        <v>5052</v>
      </c>
      <c r="D4124" s="28" t="s">
        <v>271</v>
      </c>
      <c r="E4124" s="30">
        <v>1</v>
      </c>
      <c r="F4124" s="30">
        <v>7350</v>
      </c>
      <c r="G4124" s="30">
        <f t="shared" si="333"/>
        <v>8800</v>
      </c>
      <c r="H4124" s="30">
        <f t="shared" si="334"/>
        <v>13200</v>
      </c>
      <c r="I4124" s="212"/>
      <c r="J4124" s="212"/>
      <c r="K4124" s="212"/>
    </row>
    <row r="4125" spans="1:67" s="15" customFormat="1" ht="31" outlineLevel="1">
      <c r="A4125" s="28"/>
      <c r="B4125" s="28" t="s">
        <v>5898</v>
      </c>
      <c r="C4125" s="29" t="s">
        <v>5897</v>
      </c>
      <c r="D4125" s="28" t="s">
        <v>271</v>
      </c>
      <c r="E4125" s="30">
        <v>2</v>
      </c>
      <c r="F4125" s="30">
        <v>8000</v>
      </c>
      <c r="G4125" s="30">
        <f t="shared" si="333"/>
        <v>9600</v>
      </c>
      <c r="H4125" s="30">
        <f t="shared" si="334"/>
        <v>14400</v>
      </c>
      <c r="I4125" s="212"/>
      <c r="J4125" s="212"/>
      <c r="K4125" s="212"/>
      <c r="L4125" s="1"/>
      <c r="M4125" s="1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</row>
    <row r="4126" spans="1:67" s="22" customFormat="1" ht="31">
      <c r="A4126" s="86">
        <v>3329</v>
      </c>
      <c r="B4126" s="86" t="s">
        <v>5178</v>
      </c>
      <c r="C4126" s="87" t="s">
        <v>5179</v>
      </c>
      <c r="D4126" s="86" t="s">
        <v>271</v>
      </c>
      <c r="E4126" s="88">
        <v>1</v>
      </c>
      <c r="F4126" s="88">
        <v>5000</v>
      </c>
      <c r="G4126" s="88">
        <f t="shared" si="333"/>
        <v>6000</v>
      </c>
      <c r="H4126" s="88">
        <f t="shared" si="334"/>
        <v>9000</v>
      </c>
      <c r="I4126" s="212"/>
      <c r="J4126" s="212"/>
      <c r="K4126" s="212"/>
      <c r="L4126" s="1"/>
      <c r="M4126" s="1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</row>
    <row r="4127" spans="1:67" s="22" customFormat="1" ht="31">
      <c r="A4127" s="86">
        <v>3330</v>
      </c>
      <c r="B4127" s="86" t="s">
        <v>5180</v>
      </c>
      <c r="C4127" s="87" t="s">
        <v>5181</v>
      </c>
      <c r="D4127" s="86" t="s">
        <v>271</v>
      </c>
      <c r="E4127" s="88">
        <v>1</v>
      </c>
      <c r="F4127" s="88">
        <v>5000</v>
      </c>
      <c r="G4127" s="88">
        <f t="shared" si="333"/>
        <v>6000</v>
      </c>
      <c r="H4127" s="88">
        <f t="shared" si="334"/>
        <v>9000</v>
      </c>
      <c r="I4127" s="212"/>
      <c r="J4127" s="212"/>
      <c r="K4127" s="212"/>
      <c r="L4127" s="1"/>
      <c r="M4127" s="1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</row>
    <row r="4128" spans="1:67" s="22" customFormat="1">
      <c r="A4128" s="86">
        <v>3331</v>
      </c>
      <c r="B4128" s="86" t="s">
        <v>5182</v>
      </c>
      <c r="C4128" s="87" t="s">
        <v>5183</v>
      </c>
      <c r="D4128" s="86" t="s">
        <v>5184</v>
      </c>
      <c r="E4128" s="88">
        <v>1</v>
      </c>
      <c r="F4128" s="88">
        <v>20000</v>
      </c>
      <c r="G4128" s="88">
        <f t="shared" si="333"/>
        <v>24000</v>
      </c>
      <c r="H4128" s="88">
        <f t="shared" si="334"/>
        <v>36000</v>
      </c>
      <c r="I4128" s="212"/>
      <c r="J4128" s="212"/>
      <c r="K4128" s="212"/>
      <c r="L4128" s="1"/>
      <c r="M4128" s="1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</row>
    <row r="4129" spans="1:67" s="22" customFormat="1">
      <c r="A4129" s="86">
        <v>3332</v>
      </c>
      <c r="B4129" s="86" t="s">
        <v>5185</v>
      </c>
      <c r="C4129" s="87" t="s">
        <v>5186</v>
      </c>
      <c r="D4129" s="86" t="s">
        <v>5184</v>
      </c>
      <c r="E4129" s="88">
        <v>1</v>
      </c>
      <c r="F4129" s="88">
        <v>15000</v>
      </c>
      <c r="G4129" s="88">
        <f t="shared" si="333"/>
        <v>18000</v>
      </c>
      <c r="H4129" s="88">
        <f t="shared" si="334"/>
        <v>27000</v>
      </c>
      <c r="I4129" s="212"/>
      <c r="J4129" s="212"/>
      <c r="K4129" s="212"/>
      <c r="L4129" s="1"/>
      <c r="M4129" s="1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</row>
    <row r="4130" spans="1:67" s="22" customFormat="1">
      <c r="A4130" s="86">
        <v>3333</v>
      </c>
      <c r="B4130" s="86" t="s">
        <v>5187</v>
      </c>
      <c r="C4130" s="87" t="s">
        <v>5188</v>
      </c>
      <c r="D4130" s="86" t="s">
        <v>5184</v>
      </c>
      <c r="E4130" s="88">
        <v>1</v>
      </c>
      <c r="F4130" s="88">
        <v>2500</v>
      </c>
      <c r="G4130" s="88">
        <f t="shared" si="333"/>
        <v>3000</v>
      </c>
      <c r="H4130" s="88">
        <f t="shared" si="334"/>
        <v>4500</v>
      </c>
      <c r="I4130" s="212"/>
      <c r="J4130" s="212"/>
      <c r="K4130" s="212"/>
      <c r="L4130" s="1"/>
      <c r="M4130" s="1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</row>
    <row r="4131" spans="1:67" s="22" customFormat="1">
      <c r="A4131" s="86">
        <v>3334</v>
      </c>
      <c r="B4131" s="86" t="s">
        <v>5189</v>
      </c>
      <c r="C4131" s="87" t="s">
        <v>5190</v>
      </c>
      <c r="D4131" s="86" t="s">
        <v>5184</v>
      </c>
      <c r="E4131" s="88">
        <v>1</v>
      </c>
      <c r="F4131" s="88">
        <v>2100</v>
      </c>
      <c r="G4131" s="88">
        <f t="shared" si="333"/>
        <v>2500</v>
      </c>
      <c r="H4131" s="88">
        <f t="shared" si="334"/>
        <v>3800</v>
      </c>
      <c r="I4131" s="212"/>
      <c r="J4131" s="212"/>
      <c r="K4131" s="212"/>
      <c r="L4131" s="1"/>
      <c r="M4131" s="1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</row>
    <row r="4132" spans="1:67" s="23" customFormat="1">
      <c r="A4132" s="86">
        <v>3335</v>
      </c>
      <c r="B4132" s="86" t="s">
        <v>5191</v>
      </c>
      <c r="C4132" s="87" t="s">
        <v>5192</v>
      </c>
      <c r="D4132" s="86" t="s">
        <v>5184</v>
      </c>
      <c r="E4132" s="88">
        <v>1</v>
      </c>
      <c r="F4132" s="88">
        <v>12600</v>
      </c>
      <c r="G4132" s="88">
        <f t="shared" si="333"/>
        <v>15100</v>
      </c>
      <c r="H4132" s="88">
        <f t="shared" si="334"/>
        <v>22700</v>
      </c>
      <c r="I4132" s="212"/>
      <c r="J4132" s="212"/>
      <c r="K4132" s="212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  <c r="BK4132" s="10"/>
      <c r="BL4132" s="10"/>
      <c r="BM4132" s="10"/>
      <c r="BN4132" s="10"/>
      <c r="BO4132" s="10"/>
    </row>
    <row r="4133" spans="1:67">
      <c r="A4133" s="67">
        <v>3336</v>
      </c>
      <c r="B4133" s="67" t="s">
        <v>5193</v>
      </c>
      <c r="C4133" s="47" t="s">
        <v>5194</v>
      </c>
      <c r="D4133" s="67" t="s">
        <v>530</v>
      </c>
      <c r="E4133" s="67">
        <v>1</v>
      </c>
      <c r="F4133" s="72">
        <f>SUM(F4134:F4149)+F4149</f>
        <v>46380</v>
      </c>
      <c r="G4133" s="72">
        <f>SUM(G4134:G4149)+G4149</f>
        <v>55700</v>
      </c>
      <c r="H4133" s="72">
        <f>SUM(H4134:H4149)+H4149</f>
        <v>83300</v>
      </c>
      <c r="I4133" s="212"/>
      <c r="J4133" s="212"/>
      <c r="K4133" s="212"/>
    </row>
    <row r="4134" spans="1:67" ht="31" outlineLevel="1">
      <c r="A4134" s="28"/>
      <c r="B4134" s="28" t="s">
        <v>5195</v>
      </c>
      <c r="C4134" s="29" t="s">
        <v>5196</v>
      </c>
      <c r="D4134" s="28" t="s">
        <v>51</v>
      </c>
      <c r="E4134" s="30">
        <v>1</v>
      </c>
      <c r="F4134" s="30">
        <v>500</v>
      </c>
      <c r="G4134" s="30">
        <f t="shared" ref="G4134:G4149" si="335">ROUND(F4134*1.2,-2)</f>
        <v>600</v>
      </c>
      <c r="H4134" s="30">
        <f t="shared" ref="H4134:H4149" si="336">ROUND(F4134*1.8,-2)</f>
        <v>900</v>
      </c>
      <c r="I4134" s="212"/>
      <c r="J4134" s="212"/>
      <c r="K4134" s="212"/>
    </row>
    <row r="4135" spans="1:67" outlineLevel="1">
      <c r="A4135" s="28"/>
      <c r="B4135" s="28" t="s">
        <v>5197</v>
      </c>
      <c r="C4135" s="29" t="s">
        <v>5198</v>
      </c>
      <c r="D4135" s="28" t="s">
        <v>271</v>
      </c>
      <c r="E4135" s="30">
        <v>1</v>
      </c>
      <c r="F4135" s="30">
        <v>0</v>
      </c>
      <c r="G4135" s="30">
        <f t="shared" si="335"/>
        <v>0</v>
      </c>
      <c r="H4135" s="30">
        <f t="shared" si="336"/>
        <v>0</v>
      </c>
      <c r="I4135" s="212"/>
      <c r="J4135" s="212"/>
      <c r="K4135" s="212"/>
    </row>
    <row r="4136" spans="1:67" ht="31" outlineLevel="1">
      <c r="A4136" s="28"/>
      <c r="B4136" s="28" t="s">
        <v>5199</v>
      </c>
      <c r="C4136" s="29" t="s">
        <v>5200</v>
      </c>
      <c r="D4136" s="28" t="s">
        <v>271</v>
      </c>
      <c r="E4136" s="30">
        <v>1</v>
      </c>
      <c r="F4136" s="30">
        <v>3800</v>
      </c>
      <c r="G4136" s="30">
        <f t="shared" si="335"/>
        <v>4600</v>
      </c>
      <c r="H4136" s="30">
        <f t="shared" si="336"/>
        <v>6800</v>
      </c>
      <c r="I4136" s="212"/>
      <c r="J4136" s="212"/>
      <c r="K4136" s="212"/>
    </row>
    <row r="4137" spans="1:67" ht="31" outlineLevel="1">
      <c r="A4137" s="28"/>
      <c r="B4137" s="28" t="s">
        <v>5201</v>
      </c>
      <c r="C4137" s="29" t="s">
        <v>5202</v>
      </c>
      <c r="D4137" s="28" t="s">
        <v>271</v>
      </c>
      <c r="E4137" s="30">
        <v>1</v>
      </c>
      <c r="F4137" s="30">
        <v>2300</v>
      </c>
      <c r="G4137" s="30">
        <f t="shared" si="335"/>
        <v>2800</v>
      </c>
      <c r="H4137" s="30">
        <f t="shared" si="336"/>
        <v>4100</v>
      </c>
      <c r="I4137" s="212"/>
      <c r="J4137" s="212"/>
      <c r="K4137" s="212"/>
    </row>
    <row r="4138" spans="1:67" ht="31" outlineLevel="1">
      <c r="A4138" s="28"/>
      <c r="B4138" s="28" t="s">
        <v>5203</v>
      </c>
      <c r="C4138" s="29" t="s">
        <v>5204</v>
      </c>
      <c r="D4138" s="28" t="s">
        <v>271</v>
      </c>
      <c r="E4138" s="30">
        <v>1</v>
      </c>
      <c r="F4138" s="30">
        <v>850</v>
      </c>
      <c r="G4138" s="30">
        <f t="shared" si="335"/>
        <v>1000</v>
      </c>
      <c r="H4138" s="30">
        <f t="shared" si="336"/>
        <v>1500</v>
      </c>
      <c r="I4138" s="212"/>
      <c r="J4138" s="212"/>
      <c r="K4138" s="212"/>
    </row>
    <row r="4139" spans="1:67" outlineLevel="1">
      <c r="A4139" s="28"/>
      <c r="B4139" s="28" t="s">
        <v>5205</v>
      </c>
      <c r="C4139" s="29" t="s">
        <v>5206</v>
      </c>
      <c r="D4139" s="28" t="s">
        <v>271</v>
      </c>
      <c r="E4139" s="30">
        <v>1</v>
      </c>
      <c r="F4139" s="30">
        <v>630</v>
      </c>
      <c r="G4139" s="30">
        <f t="shared" si="335"/>
        <v>800</v>
      </c>
      <c r="H4139" s="30">
        <f t="shared" si="336"/>
        <v>1100</v>
      </c>
      <c r="I4139" s="212"/>
      <c r="J4139" s="212"/>
      <c r="K4139" s="212"/>
    </row>
    <row r="4140" spans="1:67" s="13" customFormat="1" ht="31" outlineLevel="1">
      <c r="A4140" s="49"/>
      <c r="B4140" s="49" t="s">
        <v>5207</v>
      </c>
      <c r="C4140" s="50" t="s">
        <v>5208</v>
      </c>
      <c r="D4140" s="49" t="s">
        <v>271</v>
      </c>
      <c r="E4140" s="51">
        <v>1</v>
      </c>
      <c r="F4140" s="51">
        <v>2000</v>
      </c>
      <c r="G4140" s="51">
        <f t="shared" si="335"/>
        <v>2400</v>
      </c>
      <c r="H4140" s="51">
        <f t="shared" si="336"/>
        <v>3600</v>
      </c>
      <c r="I4140" s="212"/>
      <c r="J4140" s="212"/>
      <c r="K4140" s="212"/>
    </row>
    <row r="4141" spans="1:67" ht="31" outlineLevel="1">
      <c r="A4141" s="28"/>
      <c r="B4141" s="28" t="s">
        <v>5209</v>
      </c>
      <c r="C4141" s="29" t="s">
        <v>5210</v>
      </c>
      <c r="D4141" s="28" t="s">
        <v>271</v>
      </c>
      <c r="E4141" s="30">
        <v>1</v>
      </c>
      <c r="F4141" s="30">
        <v>1800</v>
      </c>
      <c r="G4141" s="30">
        <f t="shared" si="335"/>
        <v>2200</v>
      </c>
      <c r="H4141" s="30">
        <f t="shared" si="336"/>
        <v>3200</v>
      </c>
      <c r="I4141" s="212"/>
      <c r="J4141" s="212"/>
      <c r="K4141" s="212"/>
    </row>
    <row r="4142" spans="1:67" ht="31" outlineLevel="1">
      <c r="A4142" s="28"/>
      <c r="B4142" s="28" t="s">
        <v>5211</v>
      </c>
      <c r="C4142" s="29" t="s">
        <v>5212</v>
      </c>
      <c r="D4142" s="28" t="s">
        <v>271</v>
      </c>
      <c r="E4142" s="30">
        <v>1</v>
      </c>
      <c r="F4142" s="30">
        <v>2100</v>
      </c>
      <c r="G4142" s="30">
        <f t="shared" si="335"/>
        <v>2500</v>
      </c>
      <c r="H4142" s="30">
        <f t="shared" si="336"/>
        <v>3800</v>
      </c>
      <c r="I4142" s="212"/>
      <c r="J4142" s="212"/>
      <c r="K4142" s="212"/>
    </row>
    <row r="4143" spans="1:67" ht="31" outlineLevel="1">
      <c r="A4143" s="28"/>
      <c r="B4143" s="28" t="s">
        <v>5213</v>
      </c>
      <c r="C4143" s="29" t="s">
        <v>5214</v>
      </c>
      <c r="D4143" s="28" t="s">
        <v>271</v>
      </c>
      <c r="E4143" s="30">
        <v>1</v>
      </c>
      <c r="F4143" s="30">
        <v>950</v>
      </c>
      <c r="G4143" s="30">
        <f t="shared" si="335"/>
        <v>1100</v>
      </c>
      <c r="H4143" s="30">
        <f t="shared" si="336"/>
        <v>1700</v>
      </c>
      <c r="I4143" s="212"/>
      <c r="J4143" s="212"/>
      <c r="K4143" s="212"/>
    </row>
    <row r="4144" spans="1:67" ht="31" outlineLevel="1">
      <c r="A4144" s="28"/>
      <c r="B4144" s="28" t="s">
        <v>5215</v>
      </c>
      <c r="C4144" s="29" t="s">
        <v>5216</v>
      </c>
      <c r="D4144" s="28" t="s">
        <v>271</v>
      </c>
      <c r="E4144" s="30">
        <v>1</v>
      </c>
      <c r="F4144" s="30">
        <v>950</v>
      </c>
      <c r="G4144" s="30">
        <f t="shared" si="335"/>
        <v>1100</v>
      </c>
      <c r="H4144" s="30">
        <f t="shared" si="336"/>
        <v>1700</v>
      </c>
      <c r="I4144" s="212"/>
      <c r="J4144" s="212"/>
      <c r="K4144" s="212"/>
    </row>
    <row r="4145" spans="1:67" ht="31" outlineLevel="1">
      <c r="A4145" s="28"/>
      <c r="B4145" s="28" t="s">
        <v>5217</v>
      </c>
      <c r="C4145" s="29" t="s">
        <v>5218</v>
      </c>
      <c r="D4145" s="28" t="s">
        <v>271</v>
      </c>
      <c r="E4145" s="30">
        <v>1</v>
      </c>
      <c r="F4145" s="30">
        <v>2100</v>
      </c>
      <c r="G4145" s="30">
        <f t="shared" si="335"/>
        <v>2500</v>
      </c>
      <c r="H4145" s="30">
        <f t="shared" si="336"/>
        <v>3800</v>
      </c>
      <c r="I4145" s="212"/>
      <c r="J4145" s="212"/>
      <c r="K4145" s="212"/>
    </row>
    <row r="4146" spans="1:67" outlineLevel="1">
      <c r="A4146" s="28"/>
      <c r="B4146" s="28" t="s">
        <v>5219</v>
      </c>
      <c r="C4146" s="29" t="s">
        <v>5220</v>
      </c>
      <c r="D4146" s="28" t="s">
        <v>271</v>
      </c>
      <c r="E4146" s="30">
        <v>1</v>
      </c>
      <c r="F4146" s="30">
        <v>4400</v>
      </c>
      <c r="G4146" s="30">
        <f t="shared" si="335"/>
        <v>5300</v>
      </c>
      <c r="H4146" s="30">
        <f t="shared" si="336"/>
        <v>7900</v>
      </c>
      <c r="I4146" s="212"/>
      <c r="J4146" s="212"/>
      <c r="K4146" s="212"/>
    </row>
    <row r="4147" spans="1:67" s="149" customFormat="1" outlineLevel="1">
      <c r="A4147" s="28"/>
      <c r="B4147" s="28" t="s">
        <v>531</v>
      </c>
      <c r="C4147" s="29" t="s">
        <v>532</v>
      </c>
      <c r="D4147" s="28" t="s">
        <v>271</v>
      </c>
      <c r="E4147" s="30">
        <v>1</v>
      </c>
      <c r="F4147" s="30">
        <v>8000</v>
      </c>
      <c r="G4147" s="30">
        <f t="shared" si="335"/>
        <v>9600</v>
      </c>
      <c r="H4147" s="30">
        <f t="shared" si="336"/>
        <v>14400</v>
      </c>
      <c r="I4147" s="212"/>
      <c r="J4147" s="212"/>
      <c r="K4147" s="212"/>
      <c r="L4147" s="1"/>
      <c r="M4147" s="1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</row>
    <row r="4148" spans="1:67" outlineLevel="1">
      <c r="A4148" s="28"/>
      <c r="B4148" s="28" t="s">
        <v>1316</v>
      </c>
      <c r="C4148" s="29" t="s">
        <v>1317</v>
      </c>
      <c r="D4148" s="28" t="s">
        <v>271</v>
      </c>
      <c r="E4148" s="30">
        <v>1</v>
      </c>
      <c r="F4148" s="30">
        <v>8000</v>
      </c>
      <c r="G4148" s="30">
        <f t="shared" si="335"/>
        <v>9600</v>
      </c>
      <c r="H4148" s="30">
        <f t="shared" si="336"/>
        <v>14400</v>
      </c>
      <c r="I4148" s="212"/>
      <c r="J4148" s="212"/>
      <c r="K4148" s="212"/>
    </row>
    <row r="4149" spans="1:67" ht="31" outlineLevel="1">
      <c r="A4149" s="28"/>
      <c r="B4149" s="28" t="s">
        <v>5221</v>
      </c>
      <c r="C4149" s="29" t="s">
        <v>5222</v>
      </c>
      <c r="D4149" s="28" t="s">
        <v>271</v>
      </c>
      <c r="E4149" s="30">
        <v>2</v>
      </c>
      <c r="F4149" s="30">
        <v>4000</v>
      </c>
      <c r="G4149" s="30">
        <f t="shared" si="335"/>
        <v>4800</v>
      </c>
      <c r="H4149" s="30">
        <f t="shared" si="336"/>
        <v>7200</v>
      </c>
      <c r="I4149" s="212"/>
      <c r="J4149" s="212"/>
      <c r="K4149" s="212"/>
    </row>
    <row r="4150" spans="1:67">
      <c r="A4150" s="45">
        <v>3337</v>
      </c>
      <c r="B4150" s="67" t="s">
        <v>5223</v>
      </c>
      <c r="C4150" s="47" t="s">
        <v>5224</v>
      </c>
      <c r="D4150" s="67" t="s">
        <v>530</v>
      </c>
      <c r="E4150" s="67">
        <v>1</v>
      </c>
      <c r="F4150" s="72">
        <f>SUM(F4151:F4170)+F4170</f>
        <v>77280</v>
      </c>
      <c r="G4150" s="72">
        <f>SUM(G4151:G4170)+G4170</f>
        <v>92700</v>
      </c>
      <c r="H4150" s="72">
        <f>SUM(H4151:H4170)+H4170</f>
        <v>139000</v>
      </c>
      <c r="I4150" s="212"/>
      <c r="J4150" s="212"/>
      <c r="K4150" s="212"/>
    </row>
    <row r="4151" spans="1:67" ht="31" outlineLevel="1">
      <c r="A4151" s="28"/>
      <c r="B4151" s="28" t="s">
        <v>5195</v>
      </c>
      <c r="C4151" s="29" t="s">
        <v>5196</v>
      </c>
      <c r="D4151" s="28" t="s">
        <v>51</v>
      </c>
      <c r="E4151" s="30">
        <v>1</v>
      </c>
      <c r="F4151" s="30">
        <v>500</v>
      </c>
      <c r="G4151" s="30">
        <f t="shared" ref="G4151:G4170" si="337">ROUND(F4151*1.2,-2)</f>
        <v>600</v>
      </c>
      <c r="H4151" s="30">
        <f t="shared" ref="H4151:H4170" si="338">ROUND(F4151*1.8,-2)</f>
        <v>900</v>
      </c>
      <c r="I4151" s="212"/>
      <c r="J4151" s="212"/>
      <c r="K4151" s="212"/>
    </row>
    <row r="4152" spans="1:67" outlineLevel="1">
      <c r="A4152" s="28"/>
      <c r="B4152" s="28" t="s">
        <v>5197</v>
      </c>
      <c r="C4152" s="29" t="s">
        <v>5198</v>
      </c>
      <c r="D4152" s="28" t="s">
        <v>271</v>
      </c>
      <c r="E4152" s="30">
        <v>1</v>
      </c>
      <c r="F4152" s="30">
        <v>0</v>
      </c>
      <c r="G4152" s="30">
        <f t="shared" si="337"/>
        <v>0</v>
      </c>
      <c r="H4152" s="30">
        <f t="shared" si="338"/>
        <v>0</v>
      </c>
      <c r="I4152" s="212"/>
      <c r="J4152" s="212"/>
      <c r="K4152" s="212"/>
    </row>
    <row r="4153" spans="1:67" ht="31" outlineLevel="1">
      <c r="A4153" s="28"/>
      <c r="B4153" s="28" t="s">
        <v>5225</v>
      </c>
      <c r="C4153" s="29" t="s">
        <v>5226</v>
      </c>
      <c r="D4153" s="28" t="s">
        <v>271</v>
      </c>
      <c r="E4153" s="30">
        <v>1</v>
      </c>
      <c r="F4153" s="30">
        <v>1700</v>
      </c>
      <c r="G4153" s="30">
        <f t="shared" si="337"/>
        <v>2000</v>
      </c>
      <c r="H4153" s="30">
        <f t="shared" si="338"/>
        <v>3100</v>
      </c>
      <c r="I4153" s="212"/>
      <c r="J4153" s="212"/>
      <c r="K4153" s="212"/>
    </row>
    <row r="4154" spans="1:67" ht="31" outlineLevel="1">
      <c r="A4154" s="28"/>
      <c r="B4154" s="28" t="s">
        <v>5199</v>
      </c>
      <c r="C4154" s="29" t="s">
        <v>5200</v>
      </c>
      <c r="D4154" s="28" t="s">
        <v>271</v>
      </c>
      <c r="E4154" s="51">
        <v>1</v>
      </c>
      <c r="F4154" s="30">
        <v>3800</v>
      </c>
      <c r="G4154" s="30">
        <f t="shared" si="337"/>
        <v>4600</v>
      </c>
      <c r="H4154" s="30">
        <f t="shared" si="338"/>
        <v>6800</v>
      </c>
      <c r="I4154" s="212"/>
      <c r="J4154" s="212"/>
      <c r="K4154" s="212"/>
    </row>
    <row r="4155" spans="1:67" ht="31" outlineLevel="1">
      <c r="A4155" s="28"/>
      <c r="B4155" s="28" t="s">
        <v>5201</v>
      </c>
      <c r="C4155" s="29" t="s">
        <v>5202</v>
      </c>
      <c r="D4155" s="28" t="s">
        <v>271</v>
      </c>
      <c r="E4155" s="51">
        <v>1</v>
      </c>
      <c r="F4155" s="30">
        <v>2300</v>
      </c>
      <c r="G4155" s="30">
        <f t="shared" si="337"/>
        <v>2800</v>
      </c>
      <c r="H4155" s="30">
        <f t="shared" si="338"/>
        <v>4100</v>
      </c>
      <c r="I4155" s="212"/>
      <c r="J4155" s="212"/>
      <c r="K4155" s="212"/>
    </row>
    <row r="4156" spans="1:67" ht="31" outlineLevel="1">
      <c r="A4156" s="28"/>
      <c r="B4156" s="28" t="s">
        <v>5203</v>
      </c>
      <c r="C4156" s="29" t="s">
        <v>5204</v>
      </c>
      <c r="D4156" s="28" t="s">
        <v>271</v>
      </c>
      <c r="E4156" s="51">
        <v>1</v>
      </c>
      <c r="F4156" s="30">
        <v>850</v>
      </c>
      <c r="G4156" s="30">
        <f t="shared" si="337"/>
        <v>1000</v>
      </c>
      <c r="H4156" s="30">
        <f t="shared" si="338"/>
        <v>1500</v>
      </c>
      <c r="I4156" s="212"/>
      <c r="J4156" s="212"/>
      <c r="K4156" s="212"/>
    </row>
    <row r="4157" spans="1:67" outlineLevel="1">
      <c r="A4157" s="28"/>
      <c r="B4157" s="28" t="s">
        <v>5205</v>
      </c>
      <c r="C4157" s="29" t="s">
        <v>5206</v>
      </c>
      <c r="D4157" s="28" t="s">
        <v>271</v>
      </c>
      <c r="E4157" s="51">
        <v>1</v>
      </c>
      <c r="F4157" s="30">
        <v>630</v>
      </c>
      <c r="G4157" s="30">
        <f t="shared" si="337"/>
        <v>800</v>
      </c>
      <c r="H4157" s="30">
        <f t="shared" si="338"/>
        <v>1100</v>
      </c>
      <c r="I4157" s="212"/>
      <c r="J4157" s="212"/>
      <c r="K4157" s="212"/>
    </row>
    <row r="4158" spans="1:67" s="13" customFormat="1" ht="31" outlineLevel="1">
      <c r="A4158" s="49"/>
      <c r="B4158" s="49" t="s">
        <v>5207</v>
      </c>
      <c r="C4158" s="50" t="s">
        <v>5208</v>
      </c>
      <c r="D4158" s="49" t="s">
        <v>271</v>
      </c>
      <c r="E4158" s="51">
        <v>1</v>
      </c>
      <c r="F4158" s="51">
        <v>2000</v>
      </c>
      <c r="G4158" s="51">
        <f t="shared" si="337"/>
        <v>2400</v>
      </c>
      <c r="H4158" s="51">
        <f t="shared" si="338"/>
        <v>3600</v>
      </c>
      <c r="I4158" s="212"/>
      <c r="J4158" s="212"/>
      <c r="K4158" s="212"/>
    </row>
    <row r="4159" spans="1:67" ht="31" outlineLevel="1">
      <c r="A4159" s="28"/>
      <c r="B4159" s="28" t="s">
        <v>5209</v>
      </c>
      <c r="C4159" s="29" t="s">
        <v>5227</v>
      </c>
      <c r="D4159" s="28" t="s">
        <v>271</v>
      </c>
      <c r="E4159" s="30">
        <v>1</v>
      </c>
      <c r="F4159" s="30">
        <v>1800</v>
      </c>
      <c r="G4159" s="30">
        <f t="shared" si="337"/>
        <v>2200</v>
      </c>
      <c r="H4159" s="30">
        <f t="shared" si="338"/>
        <v>3200</v>
      </c>
      <c r="I4159" s="212"/>
      <c r="J4159" s="212"/>
      <c r="K4159" s="212"/>
    </row>
    <row r="4160" spans="1:67" ht="31" outlineLevel="1">
      <c r="A4160" s="28"/>
      <c r="B4160" s="28" t="s">
        <v>5228</v>
      </c>
      <c r="C4160" s="29" t="s">
        <v>5229</v>
      </c>
      <c r="D4160" s="28" t="s">
        <v>271</v>
      </c>
      <c r="E4160" s="30">
        <v>1</v>
      </c>
      <c r="F4160" s="30">
        <v>13200</v>
      </c>
      <c r="G4160" s="30">
        <f t="shared" si="337"/>
        <v>15800</v>
      </c>
      <c r="H4160" s="30">
        <f t="shared" si="338"/>
        <v>23800</v>
      </c>
      <c r="I4160" s="212"/>
      <c r="J4160" s="212"/>
      <c r="K4160" s="212"/>
    </row>
    <row r="4161" spans="1:67" ht="31" outlineLevel="1">
      <c r="A4161" s="28"/>
      <c r="B4161" s="28" t="s">
        <v>5211</v>
      </c>
      <c r="C4161" s="29" t="s">
        <v>5212</v>
      </c>
      <c r="D4161" s="28" t="s">
        <v>271</v>
      </c>
      <c r="E4161" s="30">
        <v>1</v>
      </c>
      <c r="F4161" s="30">
        <v>2100</v>
      </c>
      <c r="G4161" s="30">
        <f t="shared" si="337"/>
        <v>2500</v>
      </c>
      <c r="H4161" s="30">
        <f t="shared" si="338"/>
        <v>3800</v>
      </c>
      <c r="I4161" s="212"/>
      <c r="J4161" s="212"/>
      <c r="K4161" s="212"/>
    </row>
    <row r="4162" spans="1:67" ht="31" outlineLevel="1">
      <c r="A4162" s="28"/>
      <c r="B4162" s="28" t="s">
        <v>5213</v>
      </c>
      <c r="C4162" s="29" t="s">
        <v>5214</v>
      </c>
      <c r="D4162" s="28" t="s">
        <v>271</v>
      </c>
      <c r="E4162" s="30">
        <v>1</v>
      </c>
      <c r="F4162" s="30">
        <v>950</v>
      </c>
      <c r="G4162" s="30">
        <f t="shared" si="337"/>
        <v>1100</v>
      </c>
      <c r="H4162" s="30">
        <f t="shared" si="338"/>
        <v>1700</v>
      </c>
      <c r="I4162" s="212"/>
      <c r="J4162" s="212"/>
      <c r="K4162" s="212"/>
    </row>
    <row r="4163" spans="1:67" ht="31" outlineLevel="1">
      <c r="A4163" s="28"/>
      <c r="B4163" s="28" t="s">
        <v>5215</v>
      </c>
      <c r="C4163" s="29" t="s">
        <v>5216</v>
      </c>
      <c r="D4163" s="28" t="s">
        <v>271</v>
      </c>
      <c r="E4163" s="30">
        <v>1</v>
      </c>
      <c r="F4163" s="30">
        <v>950</v>
      </c>
      <c r="G4163" s="30">
        <f t="shared" si="337"/>
        <v>1100</v>
      </c>
      <c r="H4163" s="30">
        <f t="shared" si="338"/>
        <v>1700</v>
      </c>
      <c r="I4163" s="212"/>
      <c r="J4163" s="212"/>
      <c r="K4163" s="212"/>
    </row>
    <row r="4164" spans="1:67" ht="31" outlineLevel="1">
      <c r="A4164" s="28"/>
      <c r="B4164" s="28" t="s">
        <v>5217</v>
      </c>
      <c r="C4164" s="29" t="s">
        <v>5218</v>
      </c>
      <c r="D4164" s="28" t="s">
        <v>271</v>
      </c>
      <c r="E4164" s="30">
        <v>1</v>
      </c>
      <c r="F4164" s="30">
        <v>2100</v>
      </c>
      <c r="G4164" s="30">
        <f t="shared" si="337"/>
        <v>2500</v>
      </c>
      <c r="H4164" s="30">
        <f t="shared" si="338"/>
        <v>3800</v>
      </c>
      <c r="I4164" s="212"/>
      <c r="J4164" s="212"/>
      <c r="K4164" s="212"/>
    </row>
    <row r="4165" spans="1:67" s="10" customFormat="1" outlineLevel="1">
      <c r="A4165" s="28"/>
      <c r="B4165" s="28" t="s">
        <v>5219</v>
      </c>
      <c r="C4165" s="29" t="s">
        <v>5220</v>
      </c>
      <c r="D4165" s="28" t="s">
        <v>271</v>
      </c>
      <c r="E4165" s="30">
        <v>1</v>
      </c>
      <c r="F4165" s="30">
        <v>4400</v>
      </c>
      <c r="G4165" s="30">
        <f t="shared" si="337"/>
        <v>5300</v>
      </c>
      <c r="H4165" s="30">
        <f t="shared" si="338"/>
        <v>7900</v>
      </c>
      <c r="I4165" s="212"/>
      <c r="J4165" s="212"/>
      <c r="K4165" s="212"/>
    </row>
    <row r="4166" spans="1:67" s="153" customFormat="1" outlineLevel="1">
      <c r="A4166" s="28"/>
      <c r="B4166" s="28" t="s">
        <v>531</v>
      </c>
      <c r="C4166" s="29" t="s">
        <v>532</v>
      </c>
      <c r="D4166" s="28" t="s">
        <v>271</v>
      </c>
      <c r="E4166" s="30">
        <v>1</v>
      </c>
      <c r="F4166" s="30">
        <v>8000</v>
      </c>
      <c r="G4166" s="30">
        <f t="shared" si="337"/>
        <v>9600</v>
      </c>
      <c r="H4166" s="30">
        <f t="shared" si="338"/>
        <v>14400</v>
      </c>
      <c r="I4166" s="212"/>
      <c r="J4166" s="212"/>
      <c r="K4166" s="212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  <c r="BK4166" s="10"/>
      <c r="BL4166" s="10"/>
      <c r="BM4166" s="10"/>
      <c r="BN4166" s="10"/>
      <c r="BO4166" s="10"/>
    </row>
    <row r="4167" spans="1:67" s="10" customFormat="1" outlineLevel="1">
      <c r="A4167" s="28"/>
      <c r="B4167" s="28" t="s">
        <v>1316</v>
      </c>
      <c r="C4167" s="29" t="s">
        <v>1317</v>
      </c>
      <c r="D4167" s="28" t="s">
        <v>271</v>
      </c>
      <c r="E4167" s="30">
        <v>1</v>
      </c>
      <c r="F4167" s="30">
        <v>8000</v>
      </c>
      <c r="G4167" s="30">
        <f t="shared" si="337"/>
        <v>9600</v>
      </c>
      <c r="H4167" s="30">
        <f t="shared" si="338"/>
        <v>14400</v>
      </c>
      <c r="I4167" s="212"/>
      <c r="J4167" s="212"/>
      <c r="K4167" s="212"/>
    </row>
    <row r="4168" spans="1:67" s="10" customFormat="1" outlineLevel="1">
      <c r="A4168" s="28"/>
      <c r="B4168" s="28" t="s">
        <v>1397</v>
      </c>
      <c r="C4168" s="29" t="s">
        <v>1398</v>
      </c>
      <c r="D4168" s="28" t="s">
        <v>271</v>
      </c>
      <c r="E4168" s="30">
        <v>1</v>
      </c>
      <c r="F4168" s="30">
        <v>8000</v>
      </c>
      <c r="G4168" s="30">
        <f t="shared" si="337"/>
        <v>9600</v>
      </c>
      <c r="H4168" s="30">
        <f t="shared" si="338"/>
        <v>14400</v>
      </c>
      <c r="I4168" s="212"/>
      <c r="J4168" s="212"/>
      <c r="K4168" s="212"/>
    </row>
    <row r="4169" spans="1:67" s="10" customFormat="1" outlineLevel="1">
      <c r="A4169" s="28"/>
      <c r="B4169" s="28" t="s">
        <v>1442</v>
      </c>
      <c r="C4169" s="29" t="s">
        <v>1443</v>
      </c>
      <c r="D4169" s="28" t="s">
        <v>271</v>
      </c>
      <c r="E4169" s="30">
        <v>1</v>
      </c>
      <c r="F4169" s="30">
        <v>8000</v>
      </c>
      <c r="G4169" s="30">
        <f t="shared" si="337"/>
        <v>9600</v>
      </c>
      <c r="H4169" s="30">
        <f t="shared" si="338"/>
        <v>14400</v>
      </c>
      <c r="I4169" s="212"/>
      <c r="J4169" s="212"/>
      <c r="K4169" s="212"/>
    </row>
    <row r="4170" spans="1:67" s="10" customFormat="1" ht="31" outlineLevel="1">
      <c r="A4170" s="28"/>
      <c r="B4170" s="28" t="s">
        <v>5221</v>
      </c>
      <c r="C4170" s="29" t="s">
        <v>5222</v>
      </c>
      <c r="D4170" s="28" t="s">
        <v>271</v>
      </c>
      <c r="E4170" s="30">
        <v>2</v>
      </c>
      <c r="F4170" s="30">
        <v>4000</v>
      </c>
      <c r="G4170" s="30">
        <f t="shared" si="337"/>
        <v>4800</v>
      </c>
      <c r="H4170" s="30">
        <f t="shared" si="338"/>
        <v>7200</v>
      </c>
      <c r="I4170" s="212"/>
      <c r="J4170" s="212"/>
      <c r="K4170" s="212"/>
    </row>
    <row r="4171" spans="1:67" s="12" customFormat="1">
      <c r="A4171" s="25"/>
      <c r="B4171" s="25"/>
      <c r="C4171" s="26" t="s">
        <v>7846</v>
      </c>
      <c r="D4171" s="25"/>
      <c r="E4171" s="27"/>
      <c r="F4171" s="27"/>
      <c r="G4171" s="41"/>
      <c r="H4171" s="41"/>
      <c r="I4171" s="212"/>
      <c r="J4171" s="212"/>
      <c r="K4171" s="212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  <c r="BK4171" s="10"/>
      <c r="BL4171" s="10"/>
      <c r="BM4171" s="10"/>
      <c r="BN4171" s="10"/>
      <c r="BO4171" s="10"/>
    </row>
    <row r="4172" spans="1:67">
      <c r="A4172" s="45">
        <v>3338</v>
      </c>
      <c r="B4172" s="67" t="s">
        <v>5230</v>
      </c>
      <c r="C4172" s="47" t="s">
        <v>5231</v>
      </c>
      <c r="D4172" s="67" t="s">
        <v>530</v>
      </c>
      <c r="E4172" s="67">
        <v>1</v>
      </c>
      <c r="F4172" s="72">
        <f>SUM(F4173:F4225)+F4209+F4210</f>
        <v>161480</v>
      </c>
      <c r="G4172" s="72">
        <f>SUM(G4173:G4225)+G4209+G4210</f>
        <v>193700</v>
      </c>
      <c r="H4172" s="72">
        <f>SUM(H4173:H4225)+H4209+H4210</f>
        <v>290900</v>
      </c>
      <c r="I4172" s="212"/>
      <c r="J4172" s="212"/>
      <c r="K4172" s="212"/>
    </row>
    <row r="4173" spans="1:67" outlineLevel="1">
      <c r="A4173" s="28"/>
      <c r="B4173" s="28" t="s">
        <v>5232</v>
      </c>
      <c r="C4173" s="29" t="s">
        <v>5233</v>
      </c>
      <c r="D4173" s="28" t="s">
        <v>271</v>
      </c>
      <c r="E4173" s="30">
        <v>1</v>
      </c>
      <c r="F4173" s="30">
        <v>12000</v>
      </c>
      <c r="G4173" s="30">
        <f t="shared" ref="G4173" si="339">ROUND(F4173*1.2,-2)</f>
        <v>14400</v>
      </c>
      <c r="H4173" s="30">
        <f t="shared" ref="H4173" si="340">ROUND(F4173*1.8,-2)</f>
        <v>21600</v>
      </c>
      <c r="I4173" s="212"/>
      <c r="J4173" s="212"/>
      <c r="K4173" s="212"/>
    </row>
    <row r="4174" spans="1:67" outlineLevel="1">
      <c r="A4174" s="28"/>
      <c r="B4174" s="28" t="s">
        <v>2722</v>
      </c>
      <c r="C4174" s="29" t="s">
        <v>2723</v>
      </c>
      <c r="D4174" s="28" t="s">
        <v>271</v>
      </c>
      <c r="E4174" s="30">
        <v>1</v>
      </c>
      <c r="F4174" s="30">
        <v>700</v>
      </c>
      <c r="G4174" s="30">
        <f>ROUND(F4174*1.2,-2)</f>
        <v>800</v>
      </c>
      <c r="H4174" s="30">
        <f>ROUND(F4174*1.8,-2)</f>
        <v>1300</v>
      </c>
      <c r="I4174" s="212"/>
      <c r="J4174" s="212"/>
      <c r="K4174" s="212"/>
    </row>
    <row r="4175" spans="1:67" ht="31" outlineLevel="1">
      <c r="A4175" s="49"/>
      <c r="B4175" s="49" t="s">
        <v>5974</v>
      </c>
      <c r="C4175" s="50" t="s">
        <v>5973</v>
      </c>
      <c r="D4175" s="49" t="s">
        <v>271</v>
      </c>
      <c r="E4175" s="51">
        <v>1</v>
      </c>
      <c r="F4175" s="30">
        <v>1500</v>
      </c>
      <c r="G4175" s="30">
        <f t="shared" ref="G4175:G4225" si="341">ROUND(F4175*1.2,-2)</f>
        <v>1800</v>
      </c>
      <c r="H4175" s="30">
        <f t="shared" ref="H4175:H4225" si="342">ROUND(F4175*1.8,-2)</f>
        <v>2700</v>
      </c>
      <c r="I4175" s="212"/>
      <c r="J4175" s="212"/>
      <c r="K4175" s="212"/>
    </row>
    <row r="4176" spans="1:67" outlineLevel="1">
      <c r="A4176" s="49"/>
      <c r="B4176" s="49" t="s">
        <v>5234</v>
      </c>
      <c r="C4176" s="50" t="s">
        <v>5235</v>
      </c>
      <c r="D4176" s="49" t="s">
        <v>271</v>
      </c>
      <c r="E4176" s="51">
        <v>1</v>
      </c>
      <c r="F4176" s="30">
        <v>810</v>
      </c>
      <c r="G4176" s="30">
        <f t="shared" si="341"/>
        <v>1000</v>
      </c>
      <c r="H4176" s="30">
        <f t="shared" si="342"/>
        <v>1500</v>
      </c>
      <c r="I4176" s="212"/>
      <c r="J4176" s="212"/>
      <c r="K4176" s="212"/>
    </row>
    <row r="4177" spans="1:11" outlineLevel="1">
      <c r="A4177" s="28"/>
      <c r="B4177" s="28" t="s">
        <v>5236</v>
      </c>
      <c r="C4177" s="29" t="s">
        <v>5237</v>
      </c>
      <c r="D4177" s="28" t="s">
        <v>271</v>
      </c>
      <c r="E4177" s="30">
        <v>1</v>
      </c>
      <c r="F4177" s="30">
        <v>1650</v>
      </c>
      <c r="G4177" s="30">
        <f t="shared" si="341"/>
        <v>2000</v>
      </c>
      <c r="H4177" s="30">
        <f t="shared" si="342"/>
        <v>3000</v>
      </c>
      <c r="I4177" s="212"/>
      <c r="J4177" s="212"/>
      <c r="K4177" s="212"/>
    </row>
    <row r="4178" spans="1:11" customFormat="1" ht="31" outlineLevel="1">
      <c r="A4178" s="49"/>
      <c r="B4178" s="49" t="s">
        <v>5238</v>
      </c>
      <c r="C4178" s="50" t="s">
        <v>5239</v>
      </c>
      <c r="D4178" s="49" t="s">
        <v>271</v>
      </c>
      <c r="E4178" s="51">
        <v>1</v>
      </c>
      <c r="F4178" s="30">
        <v>1410</v>
      </c>
      <c r="G4178" s="30">
        <f t="shared" si="341"/>
        <v>1700</v>
      </c>
      <c r="H4178" s="30">
        <f t="shared" si="342"/>
        <v>2500</v>
      </c>
      <c r="I4178" s="212"/>
      <c r="J4178" s="212"/>
      <c r="K4178" s="212"/>
    </row>
    <row r="4179" spans="1:11" customFormat="1" ht="31" outlineLevel="1">
      <c r="A4179" s="28"/>
      <c r="B4179" s="28" t="s">
        <v>5240</v>
      </c>
      <c r="C4179" s="29" t="s">
        <v>5241</v>
      </c>
      <c r="D4179" s="28" t="s">
        <v>271</v>
      </c>
      <c r="E4179" s="30">
        <v>1</v>
      </c>
      <c r="F4179" s="30">
        <v>1000</v>
      </c>
      <c r="G4179" s="30">
        <f t="shared" si="341"/>
        <v>1200</v>
      </c>
      <c r="H4179" s="30">
        <f t="shared" si="342"/>
        <v>1800</v>
      </c>
      <c r="I4179" s="212"/>
      <c r="J4179" s="212"/>
      <c r="K4179" s="212"/>
    </row>
    <row r="4180" spans="1:11" customFormat="1" outlineLevel="1">
      <c r="A4180" s="49"/>
      <c r="B4180" s="49" t="s">
        <v>5242</v>
      </c>
      <c r="C4180" s="50" t="s">
        <v>5243</v>
      </c>
      <c r="D4180" s="49" t="s">
        <v>271</v>
      </c>
      <c r="E4180" s="51">
        <v>1</v>
      </c>
      <c r="F4180" s="30">
        <v>900</v>
      </c>
      <c r="G4180" s="30">
        <f t="shared" si="341"/>
        <v>1100</v>
      </c>
      <c r="H4180" s="30">
        <f t="shared" si="342"/>
        <v>1600</v>
      </c>
      <c r="I4180" s="212"/>
      <c r="J4180" s="212"/>
      <c r="K4180" s="212"/>
    </row>
    <row r="4181" spans="1:11" customFormat="1" ht="31" outlineLevel="1">
      <c r="A4181" s="49"/>
      <c r="B4181" s="49" t="s">
        <v>5244</v>
      </c>
      <c r="C4181" s="50" t="s">
        <v>5245</v>
      </c>
      <c r="D4181" s="49" t="s">
        <v>271</v>
      </c>
      <c r="E4181" s="51">
        <v>1</v>
      </c>
      <c r="F4181" s="30">
        <v>1700</v>
      </c>
      <c r="G4181" s="30">
        <f t="shared" si="341"/>
        <v>2000</v>
      </c>
      <c r="H4181" s="30">
        <f t="shared" si="342"/>
        <v>3100</v>
      </c>
      <c r="I4181" s="212"/>
      <c r="J4181" s="212"/>
      <c r="K4181" s="212"/>
    </row>
    <row r="4182" spans="1:11" customFormat="1" ht="31" outlineLevel="1">
      <c r="A4182" s="49"/>
      <c r="B4182" s="49" t="s">
        <v>5246</v>
      </c>
      <c r="C4182" s="50" t="s">
        <v>5247</v>
      </c>
      <c r="D4182" s="49" t="s">
        <v>271</v>
      </c>
      <c r="E4182" s="51">
        <v>1</v>
      </c>
      <c r="F4182" s="30">
        <v>1600</v>
      </c>
      <c r="G4182" s="30">
        <f t="shared" si="341"/>
        <v>1900</v>
      </c>
      <c r="H4182" s="30">
        <f t="shared" si="342"/>
        <v>2900</v>
      </c>
      <c r="I4182" s="212"/>
      <c r="J4182" s="212"/>
      <c r="K4182" s="212"/>
    </row>
    <row r="4183" spans="1:11" customFormat="1" outlineLevel="1">
      <c r="A4183" s="49"/>
      <c r="B4183" s="49" t="s">
        <v>5248</v>
      </c>
      <c r="C4183" s="50" t="s">
        <v>5249</v>
      </c>
      <c r="D4183" s="49" t="s">
        <v>271</v>
      </c>
      <c r="E4183" s="51">
        <v>1</v>
      </c>
      <c r="F4183" s="30">
        <v>1100</v>
      </c>
      <c r="G4183" s="30">
        <f t="shared" si="341"/>
        <v>1300</v>
      </c>
      <c r="H4183" s="30">
        <f t="shared" si="342"/>
        <v>2000</v>
      </c>
      <c r="I4183" s="212"/>
      <c r="J4183" s="212"/>
      <c r="K4183" s="212"/>
    </row>
    <row r="4184" spans="1:11" customFormat="1" ht="31" outlineLevel="1">
      <c r="A4184" s="49"/>
      <c r="B4184" s="49" t="s">
        <v>5250</v>
      </c>
      <c r="C4184" s="50" t="s">
        <v>5251</v>
      </c>
      <c r="D4184" s="49" t="s">
        <v>271</v>
      </c>
      <c r="E4184" s="51">
        <v>1</v>
      </c>
      <c r="F4184" s="30">
        <v>2100</v>
      </c>
      <c r="G4184" s="30">
        <f t="shared" si="341"/>
        <v>2500</v>
      </c>
      <c r="H4184" s="30">
        <f t="shared" si="342"/>
        <v>3800</v>
      </c>
      <c r="I4184" s="212"/>
      <c r="J4184" s="212"/>
      <c r="K4184" s="212"/>
    </row>
    <row r="4185" spans="1:11" customFormat="1" ht="31" outlineLevel="1">
      <c r="A4185" s="49"/>
      <c r="B4185" s="49" t="s">
        <v>5252</v>
      </c>
      <c r="C4185" s="50" t="s">
        <v>5253</v>
      </c>
      <c r="D4185" s="49" t="s">
        <v>271</v>
      </c>
      <c r="E4185" s="51">
        <v>1</v>
      </c>
      <c r="F4185" s="30">
        <v>1990</v>
      </c>
      <c r="G4185" s="30">
        <f t="shared" si="341"/>
        <v>2400</v>
      </c>
      <c r="H4185" s="30">
        <f t="shared" si="342"/>
        <v>3600</v>
      </c>
      <c r="I4185" s="212"/>
      <c r="J4185" s="212"/>
      <c r="K4185" s="212"/>
    </row>
    <row r="4186" spans="1:11" customFormat="1" ht="31" outlineLevel="1">
      <c r="A4186" s="28"/>
      <c r="B4186" s="28" t="s">
        <v>5254</v>
      </c>
      <c r="C4186" s="29" t="s">
        <v>5255</v>
      </c>
      <c r="D4186" s="28" t="s">
        <v>271</v>
      </c>
      <c r="E4186" s="30">
        <v>1</v>
      </c>
      <c r="F4186" s="30">
        <v>2300</v>
      </c>
      <c r="G4186" s="30">
        <f t="shared" si="341"/>
        <v>2800</v>
      </c>
      <c r="H4186" s="30">
        <f t="shared" si="342"/>
        <v>4100</v>
      </c>
      <c r="I4186" s="212"/>
      <c r="J4186" s="212"/>
      <c r="K4186" s="212"/>
    </row>
    <row r="4187" spans="1:11" customFormat="1" ht="31" outlineLevel="1">
      <c r="A4187" s="49"/>
      <c r="B4187" s="49" t="s">
        <v>5256</v>
      </c>
      <c r="C4187" s="50" t="s">
        <v>5257</v>
      </c>
      <c r="D4187" s="49" t="s">
        <v>271</v>
      </c>
      <c r="E4187" s="51">
        <v>1</v>
      </c>
      <c r="F4187" s="30">
        <v>2300</v>
      </c>
      <c r="G4187" s="30">
        <f t="shared" si="341"/>
        <v>2800</v>
      </c>
      <c r="H4187" s="30">
        <f t="shared" si="342"/>
        <v>4100</v>
      </c>
      <c r="I4187" s="212"/>
      <c r="J4187" s="212"/>
      <c r="K4187" s="212"/>
    </row>
    <row r="4188" spans="1:11" customFormat="1" outlineLevel="1">
      <c r="A4188" s="49"/>
      <c r="B4188" s="49" t="s">
        <v>5258</v>
      </c>
      <c r="C4188" s="50" t="s">
        <v>5259</v>
      </c>
      <c r="D4188" s="49" t="s">
        <v>271</v>
      </c>
      <c r="E4188" s="51">
        <v>1</v>
      </c>
      <c r="F4188" s="30">
        <v>1000</v>
      </c>
      <c r="G4188" s="30">
        <f t="shared" si="341"/>
        <v>1200</v>
      </c>
      <c r="H4188" s="30">
        <f t="shared" si="342"/>
        <v>1800</v>
      </c>
      <c r="I4188" s="212"/>
      <c r="J4188" s="212"/>
      <c r="K4188" s="212"/>
    </row>
    <row r="4189" spans="1:11" customFormat="1" outlineLevel="1">
      <c r="A4189" s="49"/>
      <c r="B4189" s="49" t="s">
        <v>5260</v>
      </c>
      <c r="C4189" s="50" t="s">
        <v>5261</v>
      </c>
      <c r="D4189" s="49" t="s">
        <v>271</v>
      </c>
      <c r="E4189" s="51">
        <v>1</v>
      </c>
      <c r="F4189" s="30">
        <v>1200</v>
      </c>
      <c r="G4189" s="30">
        <f t="shared" si="341"/>
        <v>1400</v>
      </c>
      <c r="H4189" s="30">
        <f t="shared" si="342"/>
        <v>2200</v>
      </c>
      <c r="I4189" s="212"/>
      <c r="J4189" s="212"/>
      <c r="K4189" s="212"/>
    </row>
    <row r="4190" spans="1:11" customFormat="1" ht="31" outlineLevel="1">
      <c r="A4190" s="49"/>
      <c r="B4190" s="49" t="s">
        <v>5262</v>
      </c>
      <c r="C4190" s="50" t="s">
        <v>5263</v>
      </c>
      <c r="D4190" s="49" t="s">
        <v>271</v>
      </c>
      <c r="E4190" s="51">
        <v>1</v>
      </c>
      <c r="F4190" s="30">
        <v>1000</v>
      </c>
      <c r="G4190" s="30">
        <f t="shared" si="341"/>
        <v>1200</v>
      </c>
      <c r="H4190" s="30">
        <f t="shared" si="342"/>
        <v>1800</v>
      </c>
      <c r="I4190" s="212"/>
      <c r="J4190" s="212"/>
      <c r="K4190" s="212"/>
    </row>
    <row r="4191" spans="1:11" customFormat="1" ht="31" outlineLevel="1">
      <c r="A4191" s="49"/>
      <c r="B4191" s="49" t="s">
        <v>5264</v>
      </c>
      <c r="C4191" s="50" t="s">
        <v>5265</v>
      </c>
      <c r="D4191" s="49" t="s">
        <v>271</v>
      </c>
      <c r="E4191" s="51">
        <v>1</v>
      </c>
      <c r="F4191" s="30">
        <v>1200</v>
      </c>
      <c r="G4191" s="30">
        <f t="shared" si="341"/>
        <v>1400</v>
      </c>
      <c r="H4191" s="30">
        <f t="shared" si="342"/>
        <v>2200</v>
      </c>
      <c r="I4191" s="212"/>
      <c r="J4191" s="212"/>
      <c r="K4191" s="212"/>
    </row>
    <row r="4192" spans="1:11" customFormat="1" ht="31" outlineLevel="1">
      <c r="A4192" s="49"/>
      <c r="B4192" s="49" t="s">
        <v>5266</v>
      </c>
      <c r="C4192" s="50" t="s">
        <v>5267</v>
      </c>
      <c r="D4192" s="49" t="s">
        <v>271</v>
      </c>
      <c r="E4192" s="51">
        <v>1</v>
      </c>
      <c r="F4192" s="30">
        <v>900</v>
      </c>
      <c r="G4192" s="30">
        <f t="shared" si="341"/>
        <v>1100</v>
      </c>
      <c r="H4192" s="30">
        <f t="shared" si="342"/>
        <v>1600</v>
      </c>
      <c r="I4192" s="212"/>
      <c r="J4192" s="212"/>
      <c r="K4192" s="212"/>
    </row>
    <row r="4193" spans="1:11" customFormat="1" outlineLevel="1">
      <c r="A4193" s="49"/>
      <c r="B4193" s="49" t="s">
        <v>5268</v>
      </c>
      <c r="C4193" s="50" t="s">
        <v>5269</v>
      </c>
      <c r="D4193" s="49" t="s">
        <v>271</v>
      </c>
      <c r="E4193" s="51">
        <v>1</v>
      </c>
      <c r="F4193" s="30">
        <v>1100</v>
      </c>
      <c r="G4193" s="30">
        <f t="shared" si="341"/>
        <v>1300</v>
      </c>
      <c r="H4193" s="30">
        <f t="shared" si="342"/>
        <v>2000</v>
      </c>
      <c r="I4193" s="212"/>
      <c r="J4193" s="212"/>
      <c r="K4193" s="212"/>
    </row>
    <row r="4194" spans="1:11" customFormat="1" ht="31" outlineLevel="1">
      <c r="A4194" s="49"/>
      <c r="B4194" s="49" t="s">
        <v>5270</v>
      </c>
      <c r="C4194" s="50" t="s">
        <v>5271</v>
      </c>
      <c r="D4194" s="49" t="s">
        <v>271</v>
      </c>
      <c r="E4194" s="51">
        <v>1</v>
      </c>
      <c r="F4194" s="30">
        <v>1100</v>
      </c>
      <c r="G4194" s="30">
        <f t="shared" si="341"/>
        <v>1300</v>
      </c>
      <c r="H4194" s="30">
        <f t="shared" si="342"/>
        <v>2000</v>
      </c>
      <c r="I4194" s="212"/>
      <c r="J4194" s="212"/>
      <c r="K4194" s="212"/>
    </row>
    <row r="4195" spans="1:11" customFormat="1" ht="31" outlineLevel="1">
      <c r="A4195" s="49"/>
      <c r="B4195" s="49" t="s">
        <v>5272</v>
      </c>
      <c r="C4195" s="50" t="s">
        <v>5273</v>
      </c>
      <c r="D4195" s="49" t="s">
        <v>271</v>
      </c>
      <c r="E4195" s="51">
        <v>1</v>
      </c>
      <c r="F4195" s="30">
        <v>1400</v>
      </c>
      <c r="G4195" s="30">
        <f t="shared" si="341"/>
        <v>1700</v>
      </c>
      <c r="H4195" s="30">
        <f t="shared" si="342"/>
        <v>2500</v>
      </c>
      <c r="I4195" s="212"/>
      <c r="J4195" s="212"/>
      <c r="K4195" s="212"/>
    </row>
    <row r="4196" spans="1:11" customFormat="1" outlineLevel="1">
      <c r="A4196" s="49"/>
      <c r="B4196" s="49" t="s">
        <v>5274</v>
      </c>
      <c r="C4196" s="50" t="s">
        <v>5275</v>
      </c>
      <c r="D4196" s="49" t="s">
        <v>271</v>
      </c>
      <c r="E4196" s="51">
        <v>1</v>
      </c>
      <c r="F4196" s="30">
        <v>1100</v>
      </c>
      <c r="G4196" s="30">
        <f t="shared" si="341"/>
        <v>1300</v>
      </c>
      <c r="H4196" s="30">
        <f t="shared" si="342"/>
        <v>2000</v>
      </c>
      <c r="I4196" s="212"/>
      <c r="J4196" s="212"/>
      <c r="K4196" s="212"/>
    </row>
    <row r="4197" spans="1:11" customFormat="1" ht="31" outlineLevel="1">
      <c r="A4197" s="28"/>
      <c r="B4197" s="28" t="s">
        <v>5276</v>
      </c>
      <c r="C4197" s="29" t="s">
        <v>5277</v>
      </c>
      <c r="D4197" s="28" t="s">
        <v>271</v>
      </c>
      <c r="E4197" s="30">
        <v>1</v>
      </c>
      <c r="F4197" s="30">
        <v>2800</v>
      </c>
      <c r="G4197" s="30">
        <f t="shared" si="341"/>
        <v>3400</v>
      </c>
      <c r="H4197" s="30">
        <f t="shared" si="342"/>
        <v>5000</v>
      </c>
      <c r="I4197" s="212"/>
      <c r="J4197" s="212"/>
      <c r="K4197" s="212"/>
    </row>
    <row r="4198" spans="1:11" customFormat="1" outlineLevel="1">
      <c r="A4198" s="49"/>
      <c r="B4198" s="49" t="s">
        <v>5278</v>
      </c>
      <c r="C4198" s="50" t="s">
        <v>5279</v>
      </c>
      <c r="D4198" s="49" t="s">
        <v>271</v>
      </c>
      <c r="E4198" s="51">
        <v>1</v>
      </c>
      <c r="F4198" s="30">
        <v>1100</v>
      </c>
      <c r="G4198" s="30">
        <f t="shared" si="341"/>
        <v>1300</v>
      </c>
      <c r="H4198" s="30">
        <f t="shared" si="342"/>
        <v>2000</v>
      </c>
      <c r="I4198" s="212"/>
      <c r="J4198" s="212"/>
      <c r="K4198" s="212"/>
    </row>
    <row r="4199" spans="1:11" customFormat="1" ht="31" outlineLevel="1">
      <c r="A4199" s="49"/>
      <c r="B4199" s="49" t="s">
        <v>5280</v>
      </c>
      <c r="C4199" s="50" t="s">
        <v>5281</v>
      </c>
      <c r="D4199" s="49" t="s">
        <v>271</v>
      </c>
      <c r="E4199" s="51">
        <v>1</v>
      </c>
      <c r="F4199" s="30">
        <v>1700</v>
      </c>
      <c r="G4199" s="30">
        <f t="shared" si="341"/>
        <v>2000</v>
      </c>
      <c r="H4199" s="30">
        <f t="shared" si="342"/>
        <v>3100</v>
      </c>
      <c r="I4199" s="212"/>
      <c r="J4199" s="212"/>
      <c r="K4199" s="212"/>
    </row>
    <row r="4200" spans="1:11" customFormat="1" ht="31" outlineLevel="1">
      <c r="A4200" s="28"/>
      <c r="B4200" s="28" t="s">
        <v>5282</v>
      </c>
      <c r="C4200" s="29" t="s">
        <v>5283</v>
      </c>
      <c r="D4200" s="28" t="s">
        <v>271</v>
      </c>
      <c r="E4200" s="30">
        <v>1</v>
      </c>
      <c r="F4200" s="30">
        <v>1200</v>
      </c>
      <c r="G4200" s="30">
        <f t="shared" si="341"/>
        <v>1400</v>
      </c>
      <c r="H4200" s="30">
        <f t="shared" si="342"/>
        <v>2200</v>
      </c>
      <c r="I4200" s="212"/>
      <c r="J4200" s="212"/>
      <c r="K4200" s="212"/>
    </row>
    <row r="4201" spans="1:11" customFormat="1" outlineLevel="1">
      <c r="A4201" s="49"/>
      <c r="B4201" s="49" t="s">
        <v>5284</v>
      </c>
      <c r="C4201" s="50" t="s">
        <v>5285</v>
      </c>
      <c r="D4201" s="49" t="s">
        <v>271</v>
      </c>
      <c r="E4201" s="51">
        <v>1</v>
      </c>
      <c r="F4201" s="30">
        <v>1470</v>
      </c>
      <c r="G4201" s="30">
        <f t="shared" si="341"/>
        <v>1800</v>
      </c>
      <c r="H4201" s="30">
        <f t="shared" si="342"/>
        <v>2600</v>
      </c>
      <c r="I4201" s="212"/>
      <c r="J4201" s="212"/>
      <c r="K4201" s="212"/>
    </row>
    <row r="4202" spans="1:11" customFormat="1" ht="31" outlineLevel="1">
      <c r="A4202" s="49"/>
      <c r="B4202" s="49" t="s">
        <v>5286</v>
      </c>
      <c r="C4202" s="50" t="s">
        <v>5287</v>
      </c>
      <c r="D4202" s="49" t="s">
        <v>271</v>
      </c>
      <c r="E4202" s="51">
        <v>1</v>
      </c>
      <c r="F4202" s="30">
        <v>900</v>
      </c>
      <c r="G4202" s="30">
        <f t="shared" si="341"/>
        <v>1100</v>
      </c>
      <c r="H4202" s="30">
        <f t="shared" si="342"/>
        <v>1600</v>
      </c>
      <c r="I4202" s="212"/>
      <c r="J4202" s="212"/>
      <c r="K4202" s="212"/>
    </row>
    <row r="4203" spans="1:11" customFormat="1" ht="31" outlineLevel="1">
      <c r="A4203" s="49"/>
      <c r="B4203" s="49" t="s">
        <v>5288</v>
      </c>
      <c r="C4203" s="50" t="s">
        <v>5289</v>
      </c>
      <c r="D4203" s="49" t="s">
        <v>271</v>
      </c>
      <c r="E4203" s="51">
        <v>1</v>
      </c>
      <c r="F4203" s="30">
        <v>1600</v>
      </c>
      <c r="G4203" s="30">
        <f t="shared" si="341"/>
        <v>1900</v>
      </c>
      <c r="H4203" s="30">
        <f t="shared" si="342"/>
        <v>2900</v>
      </c>
      <c r="I4203" s="212"/>
      <c r="J4203" s="212"/>
      <c r="K4203" s="212"/>
    </row>
    <row r="4204" spans="1:11" customFormat="1" outlineLevel="1">
      <c r="A4204" s="49"/>
      <c r="B4204" s="49" t="s">
        <v>5290</v>
      </c>
      <c r="C4204" s="50" t="s">
        <v>5291</v>
      </c>
      <c r="D4204" s="49" t="s">
        <v>271</v>
      </c>
      <c r="E4204" s="51">
        <v>1</v>
      </c>
      <c r="F4204" s="30">
        <v>3300</v>
      </c>
      <c r="G4204" s="30">
        <f t="shared" si="341"/>
        <v>4000</v>
      </c>
      <c r="H4204" s="30">
        <f t="shared" si="342"/>
        <v>5900</v>
      </c>
      <c r="I4204" s="212"/>
      <c r="J4204" s="212"/>
      <c r="K4204" s="212"/>
    </row>
    <row r="4205" spans="1:11" customFormat="1" ht="31" outlineLevel="1">
      <c r="A4205" s="28"/>
      <c r="B4205" s="28" t="s">
        <v>3996</v>
      </c>
      <c r="C4205" s="29" t="s">
        <v>3997</v>
      </c>
      <c r="D4205" s="28" t="s">
        <v>271</v>
      </c>
      <c r="E4205" s="30">
        <v>1</v>
      </c>
      <c r="F4205" s="30">
        <v>4100</v>
      </c>
      <c r="G4205" s="30">
        <f t="shared" si="341"/>
        <v>4900</v>
      </c>
      <c r="H4205" s="30">
        <f t="shared" si="342"/>
        <v>7400</v>
      </c>
      <c r="I4205" s="212"/>
      <c r="J4205" s="212"/>
      <c r="K4205" s="212"/>
    </row>
    <row r="4206" spans="1:11" customFormat="1" ht="31" outlineLevel="1">
      <c r="A4206" s="49"/>
      <c r="B4206" s="49" t="s">
        <v>5292</v>
      </c>
      <c r="C4206" s="50" t="s">
        <v>5293</v>
      </c>
      <c r="D4206" s="49" t="s">
        <v>271</v>
      </c>
      <c r="E4206" s="51">
        <v>1</v>
      </c>
      <c r="F4206" s="30">
        <v>2700</v>
      </c>
      <c r="G4206" s="30">
        <f t="shared" si="341"/>
        <v>3200</v>
      </c>
      <c r="H4206" s="30">
        <f t="shared" si="342"/>
        <v>4900</v>
      </c>
      <c r="I4206" s="212"/>
      <c r="J4206" s="212"/>
      <c r="K4206" s="212"/>
    </row>
    <row r="4207" spans="1:11" customFormat="1" ht="31" outlineLevel="1">
      <c r="A4207" s="28"/>
      <c r="B4207" s="28" t="s">
        <v>5294</v>
      </c>
      <c r="C4207" s="29" t="s">
        <v>5295</v>
      </c>
      <c r="D4207" s="28" t="s">
        <v>271</v>
      </c>
      <c r="E4207" s="30">
        <v>1</v>
      </c>
      <c r="F4207" s="30">
        <v>1200</v>
      </c>
      <c r="G4207" s="30">
        <f t="shared" si="341"/>
        <v>1400</v>
      </c>
      <c r="H4207" s="30">
        <f t="shared" si="342"/>
        <v>2200</v>
      </c>
      <c r="I4207" s="212"/>
      <c r="J4207" s="212"/>
      <c r="K4207" s="212"/>
    </row>
    <row r="4208" spans="1:11" customFormat="1" ht="31" outlineLevel="1">
      <c r="A4208" s="28"/>
      <c r="B4208" s="28" t="s">
        <v>5296</v>
      </c>
      <c r="C4208" s="29" t="s">
        <v>6150</v>
      </c>
      <c r="D4208" s="28" t="s">
        <v>271</v>
      </c>
      <c r="E4208" s="30">
        <v>1</v>
      </c>
      <c r="F4208" s="30">
        <v>12000</v>
      </c>
      <c r="G4208" s="30">
        <f t="shared" si="341"/>
        <v>14400</v>
      </c>
      <c r="H4208" s="30">
        <f t="shared" si="342"/>
        <v>21600</v>
      </c>
      <c r="I4208" s="212"/>
      <c r="J4208" s="212"/>
      <c r="K4208" s="212"/>
    </row>
    <row r="4209" spans="1:11" customFormat="1" outlineLevel="1">
      <c r="A4209" s="28"/>
      <c r="B4209" s="28" t="s">
        <v>5297</v>
      </c>
      <c r="C4209" s="29" t="s">
        <v>5298</v>
      </c>
      <c r="D4209" s="28" t="s">
        <v>51</v>
      </c>
      <c r="E4209" s="30">
        <v>2</v>
      </c>
      <c r="F4209" s="30">
        <v>800</v>
      </c>
      <c r="G4209" s="30">
        <f t="shared" si="341"/>
        <v>1000</v>
      </c>
      <c r="H4209" s="30">
        <f t="shared" si="342"/>
        <v>1400</v>
      </c>
      <c r="I4209" s="212"/>
      <c r="J4209" s="212"/>
      <c r="K4209" s="212"/>
    </row>
    <row r="4210" spans="1:11" customFormat="1" outlineLevel="1">
      <c r="A4210" s="28"/>
      <c r="B4210" s="28" t="s">
        <v>5299</v>
      </c>
      <c r="C4210" s="29" t="s">
        <v>5300</v>
      </c>
      <c r="D4210" s="28" t="s">
        <v>51</v>
      </c>
      <c r="E4210" s="30">
        <v>2</v>
      </c>
      <c r="F4210" s="30">
        <v>1500</v>
      </c>
      <c r="G4210" s="30">
        <f t="shared" si="341"/>
        <v>1800</v>
      </c>
      <c r="H4210" s="30">
        <f t="shared" si="342"/>
        <v>2700</v>
      </c>
      <c r="I4210" s="212"/>
      <c r="J4210" s="212"/>
      <c r="K4210" s="212"/>
    </row>
    <row r="4211" spans="1:11" customFormat="1" ht="31" outlineLevel="1">
      <c r="A4211" s="28"/>
      <c r="B4211" s="28" t="s">
        <v>5301</v>
      </c>
      <c r="C4211" s="29" t="s">
        <v>5302</v>
      </c>
      <c r="D4211" s="28" t="s">
        <v>271</v>
      </c>
      <c r="E4211" s="30">
        <v>1</v>
      </c>
      <c r="F4211" s="30">
        <v>4900</v>
      </c>
      <c r="G4211" s="30">
        <f t="shared" si="341"/>
        <v>5900</v>
      </c>
      <c r="H4211" s="30">
        <f t="shared" si="342"/>
        <v>8800</v>
      </c>
      <c r="I4211" s="212"/>
      <c r="J4211" s="212"/>
      <c r="K4211" s="212"/>
    </row>
    <row r="4212" spans="1:11" customFormat="1" outlineLevel="1">
      <c r="A4212" s="28"/>
      <c r="B4212" s="28" t="s">
        <v>5303</v>
      </c>
      <c r="C4212" s="29" t="s">
        <v>5304</v>
      </c>
      <c r="D4212" s="28" t="s">
        <v>271</v>
      </c>
      <c r="E4212" s="30">
        <v>1</v>
      </c>
      <c r="F4212" s="30">
        <v>8000</v>
      </c>
      <c r="G4212" s="30">
        <f t="shared" si="341"/>
        <v>9600</v>
      </c>
      <c r="H4212" s="30">
        <f t="shared" si="342"/>
        <v>14400</v>
      </c>
      <c r="I4212" s="212"/>
      <c r="J4212" s="212"/>
      <c r="K4212" s="212"/>
    </row>
    <row r="4213" spans="1:11" customFormat="1" outlineLevel="1">
      <c r="A4213" s="28"/>
      <c r="B4213" s="28" t="s">
        <v>5305</v>
      </c>
      <c r="C4213" s="29" t="s">
        <v>5306</v>
      </c>
      <c r="D4213" s="28" t="s">
        <v>271</v>
      </c>
      <c r="E4213" s="30">
        <v>1</v>
      </c>
      <c r="F4213" s="30">
        <v>2100</v>
      </c>
      <c r="G4213" s="30">
        <f t="shared" si="341"/>
        <v>2500</v>
      </c>
      <c r="H4213" s="30">
        <f t="shared" si="342"/>
        <v>3800</v>
      </c>
      <c r="I4213" s="212"/>
      <c r="J4213" s="212"/>
      <c r="K4213" s="212"/>
    </row>
    <row r="4214" spans="1:11" customFormat="1" ht="31" outlineLevel="1">
      <c r="A4214" s="28"/>
      <c r="B4214" s="28" t="s">
        <v>5307</v>
      </c>
      <c r="C4214" s="29" t="s">
        <v>5308</v>
      </c>
      <c r="D4214" s="28" t="s">
        <v>271</v>
      </c>
      <c r="E4214" s="30">
        <v>1</v>
      </c>
      <c r="F4214" s="30">
        <v>3150</v>
      </c>
      <c r="G4214" s="30">
        <f t="shared" si="341"/>
        <v>3800</v>
      </c>
      <c r="H4214" s="30">
        <f t="shared" si="342"/>
        <v>5700</v>
      </c>
      <c r="I4214" s="212"/>
      <c r="J4214" s="212"/>
      <c r="K4214" s="212"/>
    </row>
    <row r="4215" spans="1:11" customFormat="1" outlineLevel="1">
      <c r="A4215" s="28"/>
      <c r="B4215" s="28" t="s">
        <v>5309</v>
      </c>
      <c r="C4215" s="29" t="s">
        <v>5310</v>
      </c>
      <c r="D4215" s="28" t="s">
        <v>271</v>
      </c>
      <c r="E4215" s="30">
        <v>1</v>
      </c>
      <c r="F4215" s="30">
        <v>5500</v>
      </c>
      <c r="G4215" s="30">
        <f t="shared" si="341"/>
        <v>6600</v>
      </c>
      <c r="H4215" s="30">
        <f t="shared" si="342"/>
        <v>9900</v>
      </c>
      <c r="I4215" s="212"/>
      <c r="J4215" s="212"/>
      <c r="K4215" s="212"/>
    </row>
    <row r="4216" spans="1:11" customFormat="1" outlineLevel="1">
      <c r="A4216" s="28"/>
      <c r="B4216" s="28" t="s">
        <v>5311</v>
      </c>
      <c r="C4216" s="29" t="s">
        <v>5312</v>
      </c>
      <c r="D4216" s="28" t="s">
        <v>271</v>
      </c>
      <c r="E4216" s="30">
        <v>1</v>
      </c>
      <c r="F4216" s="30">
        <v>5500</v>
      </c>
      <c r="G4216" s="30">
        <f t="shared" si="341"/>
        <v>6600</v>
      </c>
      <c r="H4216" s="30">
        <f t="shared" si="342"/>
        <v>9900</v>
      </c>
      <c r="I4216" s="212"/>
      <c r="J4216" s="212"/>
      <c r="K4216" s="212"/>
    </row>
    <row r="4217" spans="1:11" customFormat="1" ht="31" outlineLevel="1">
      <c r="A4217" s="28"/>
      <c r="B4217" s="28" t="s">
        <v>5313</v>
      </c>
      <c r="C4217" s="29" t="s">
        <v>5314</v>
      </c>
      <c r="D4217" s="28" t="s">
        <v>271</v>
      </c>
      <c r="E4217" s="30">
        <v>1</v>
      </c>
      <c r="F4217" s="30">
        <v>6500</v>
      </c>
      <c r="G4217" s="30">
        <f t="shared" si="341"/>
        <v>7800</v>
      </c>
      <c r="H4217" s="30">
        <f t="shared" si="342"/>
        <v>11700</v>
      </c>
      <c r="I4217" s="212"/>
      <c r="J4217" s="212"/>
      <c r="K4217" s="212"/>
    </row>
    <row r="4218" spans="1:11" customFormat="1" outlineLevel="1">
      <c r="A4218" s="28"/>
      <c r="B4218" s="28" t="s">
        <v>5315</v>
      </c>
      <c r="C4218" s="29" t="s">
        <v>5316</v>
      </c>
      <c r="D4218" s="28" t="s">
        <v>271</v>
      </c>
      <c r="E4218" s="30">
        <v>1</v>
      </c>
      <c r="F4218" s="30">
        <v>5500</v>
      </c>
      <c r="G4218" s="30">
        <f t="shared" si="341"/>
        <v>6600</v>
      </c>
      <c r="H4218" s="30">
        <f t="shared" si="342"/>
        <v>9900</v>
      </c>
      <c r="I4218" s="212"/>
      <c r="J4218" s="212"/>
      <c r="K4218" s="212"/>
    </row>
    <row r="4219" spans="1:11" customFormat="1" outlineLevel="1">
      <c r="A4219" s="28"/>
      <c r="B4219" s="28" t="s">
        <v>5317</v>
      </c>
      <c r="C4219" s="29" t="s">
        <v>5318</v>
      </c>
      <c r="D4219" s="28" t="s">
        <v>271</v>
      </c>
      <c r="E4219" s="30">
        <v>1</v>
      </c>
      <c r="F4219" s="30">
        <v>3500</v>
      </c>
      <c r="G4219" s="30">
        <f t="shared" si="341"/>
        <v>4200</v>
      </c>
      <c r="H4219" s="30">
        <f t="shared" si="342"/>
        <v>6300</v>
      </c>
      <c r="I4219" s="212"/>
      <c r="J4219" s="212"/>
      <c r="K4219" s="212"/>
    </row>
    <row r="4220" spans="1:11" customFormat="1" outlineLevel="1">
      <c r="A4220" s="28"/>
      <c r="B4220" s="28" t="s">
        <v>5319</v>
      </c>
      <c r="C4220" s="29" t="s">
        <v>5320</v>
      </c>
      <c r="D4220" s="28" t="s">
        <v>271</v>
      </c>
      <c r="E4220" s="30">
        <v>1</v>
      </c>
      <c r="F4220" s="30">
        <v>6000</v>
      </c>
      <c r="G4220" s="30">
        <f t="shared" si="341"/>
        <v>7200</v>
      </c>
      <c r="H4220" s="30">
        <f t="shared" si="342"/>
        <v>10800</v>
      </c>
      <c r="I4220" s="212"/>
      <c r="J4220" s="212"/>
      <c r="K4220" s="212"/>
    </row>
    <row r="4221" spans="1:11" customFormat="1" outlineLevel="1">
      <c r="A4221" s="28"/>
      <c r="B4221" s="28" t="s">
        <v>6531</v>
      </c>
      <c r="C4221" s="29" t="s">
        <v>6533</v>
      </c>
      <c r="D4221" s="28" t="s">
        <v>271</v>
      </c>
      <c r="E4221" s="30">
        <v>1</v>
      </c>
      <c r="F4221" s="30">
        <v>10000</v>
      </c>
      <c r="G4221" s="30">
        <f t="shared" si="341"/>
        <v>12000</v>
      </c>
      <c r="H4221" s="30">
        <f t="shared" si="342"/>
        <v>18000</v>
      </c>
      <c r="I4221" s="212"/>
      <c r="J4221" s="212"/>
      <c r="K4221" s="212"/>
    </row>
    <row r="4222" spans="1:11" customFormat="1" outlineLevel="1">
      <c r="A4222" s="28"/>
      <c r="B4222" s="28" t="s">
        <v>5322</v>
      </c>
      <c r="C4222" s="29" t="s">
        <v>5323</v>
      </c>
      <c r="D4222" s="28" t="s">
        <v>271</v>
      </c>
      <c r="E4222" s="30">
        <v>1</v>
      </c>
      <c r="F4222" s="30">
        <v>10500</v>
      </c>
      <c r="G4222" s="30">
        <f t="shared" si="341"/>
        <v>12600</v>
      </c>
      <c r="H4222" s="30">
        <f t="shared" si="342"/>
        <v>18900</v>
      </c>
      <c r="I4222" s="212"/>
      <c r="J4222" s="212"/>
      <c r="K4222" s="212"/>
    </row>
    <row r="4223" spans="1:11" customFormat="1" outlineLevel="1">
      <c r="A4223" s="28"/>
      <c r="B4223" s="28" t="s">
        <v>5324</v>
      </c>
      <c r="C4223" s="29" t="s">
        <v>5325</v>
      </c>
      <c r="D4223" s="28" t="s">
        <v>271</v>
      </c>
      <c r="E4223" s="30">
        <v>1</v>
      </c>
      <c r="F4223" s="30">
        <v>1100</v>
      </c>
      <c r="G4223" s="30">
        <f t="shared" si="341"/>
        <v>1300</v>
      </c>
      <c r="H4223" s="30">
        <f t="shared" si="342"/>
        <v>2000</v>
      </c>
      <c r="I4223" s="212"/>
      <c r="J4223" s="212"/>
      <c r="K4223" s="212"/>
    </row>
    <row r="4224" spans="1:11" customFormat="1" ht="31" outlineLevel="1">
      <c r="A4224" s="28"/>
      <c r="B4224" s="28" t="s">
        <v>5326</v>
      </c>
      <c r="C4224" s="29" t="s">
        <v>5327</v>
      </c>
      <c r="D4224" s="28" t="s">
        <v>271</v>
      </c>
      <c r="E4224" s="30">
        <v>1</v>
      </c>
      <c r="F4224" s="30">
        <v>2500</v>
      </c>
      <c r="G4224" s="30">
        <f t="shared" si="341"/>
        <v>3000</v>
      </c>
      <c r="H4224" s="30">
        <f t="shared" si="342"/>
        <v>4500</v>
      </c>
      <c r="I4224" s="212"/>
      <c r="J4224" s="212"/>
      <c r="K4224" s="212"/>
    </row>
    <row r="4225" spans="1:11" customFormat="1" outlineLevel="1">
      <c r="A4225" s="28"/>
      <c r="B4225" s="28" t="s">
        <v>2597</v>
      </c>
      <c r="C4225" s="29" t="s">
        <v>2598</v>
      </c>
      <c r="D4225" s="28" t="s">
        <v>271</v>
      </c>
      <c r="E4225" s="30">
        <v>1</v>
      </c>
      <c r="F4225" s="30">
        <v>5000</v>
      </c>
      <c r="G4225" s="30">
        <f t="shared" si="341"/>
        <v>6000</v>
      </c>
      <c r="H4225" s="30">
        <f t="shared" si="342"/>
        <v>9000</v>
      </c>
      <c r="I4225" s="212"/>
      <c r="J4225" s="212"/>
      <c r="K4225" s="212"/>
    </row>
    <row r="4226" spans="1:11" customFormat="1">
      <c r="A4226" s="45">
        <v>3339</v>
      </c>
      <c r="B4226" s="67" t="s">
        <v>5328</v>
      </c>
      <c r="C4226" s="47" t="s">
        <v>5329</v>
      </c>
      <c r="D4226" s="67" t="s">
        <v>530</v>
      </c>
      <c r="E4226" s="67">
        <v>1</v>
      </c>
      <c r="F4226" s="72">
        <f>SUM(F4227:F4229)</f>
        <v>166880</v>
      </c>
      <c r="G4226" s="72">
        <f>SUM(G4227:G4229)</f>
        <v>200200</v>
      </c>
      <c r="H4226" s="72">
        <f>SUM(H4227:H4229)</f>
        <v>300600</v>
      </c>
      <c r="I4226" s="212"/>
      <c r="J4226" s="212"/>
      <c r="K4226" s="212"/>
    </row>
    <row r="4227" spans="1:11" customFormat="1" outlineLevel="2">
      <c r="A4227" s="66"/>
      <c r="B4227" s="53" t="s">
        <v>5230</v>
      </c>
      <c r="C4227" s="29" t="s">
        <v>5231</v>
      </c>
      <c r="D4227" s="53" t="s">
        <v>530</v>
      </c>
      <c r="E4227" s="53">
        <v>1</v>
      </c>
      <c r="F4227" s="30">
        <f>F4172</f>
        <v>161480</v>
      </c>
      <c r="G4227" s="30">
        <f>G4172</f>
        <v>193700</v>
      </c>
      <c r="H4227" s="30">
        <f>H4172</f>
        <v>290900</v>
      </c>
      <c r="I4227" s="212"/>
      <c r="J4227" s="212"/>
      <c r="K4227" s="212"/>
    </row>
    <row r="4228" spans="1:11" customFormat="1" ht="31" outlineLevel="2">
      <c r="A4228" s="49"/>
      <c r="B4228" s="28" t="s">
        <v>5330</v>
      </c>
      <c r="C4228" s="29" t="s">
        <v>5331</v>
      </c>
      <c r="D4228" s="28" t="s">
        <v>271</v>
      </c>
      <c r="E4228" s="30">
        <v>1</v>
      </c>
      <c r="F4228" s="30">
        <v>2800</v>
      </c>
      <c r="G4228" s="30">
        <f>ROUND(F4228*1.2,-2)</f>
        <v>3400</v>
      </c>
      <c r="H4228" s="30">
        <f>ROUND(F4228*1.8,-2)</f>
        <v>5000</v>
      </c>
      <c r="I4228" s="212"/>
      <c r="J4228" s="212"/>
      <c r="K4228" s="212"/>
    </row>
    <row r="4229" spans="1:11" customFormat="1" ht="31" outlineLevel="2">
      <c r="A4229" s="49"/>
      <c r="B4229" s="49" t="s">
        <v>5332</v>
      </c>
      <c r="C4229" s="50" t="s">
        <v>5333</v>
      </c>
      <c r="D4229" s="49" t="s">
        <v>271</v>
      </c>
      <c r="E4229" s="51">
        <v>1</v>
      </c>
      <c r="F4229" s="30">
        <v>2600</v>
      </c>
      <c r="G4229" s="30">
        <f>ROUND(F4229*1.2,-2)</f>
        <v>3100</v>
      </c>
      <c r="H4229" s="30">
        <f>ROUND(F4229*1.8,-2)</f>
        <v>4700</v>
      </c>
      <c r="I4229" s="212"/>
      <c r="J4229" s="212"/>
      <c r="K4229" s="212"/>
    </row>
    <row r="4230" spans="1:11" customFormat="1">
      <c r="A4230" s="45">
        <v>3340</v>
      </c>
      <c r="B4230" s="67" t="s">
        <v>5336</v>
      </c>
      <c r="C4230" s="47" t="s">
        <v>5337</v>
      </c>
      <c r="D4230" s="67" t="s">
        <v>530</v>
      </c>
      <c r="E4230" s="67">
        <v>1</v>
      </c>
      <c r="F4230" s="72">
        <f>SUM(F4231:F4287)</f>
        <v>177480</v>
      </c>
      <c r="G4230" s="72">
        <f>SUM(G4231:G4287)</f>
        <v>212800</v>
      </c>
      <c r="H4230" s="72">
        <f>SUM(H4231:H4287)</f>
        <v>319800</v>
      </c>
      <c r="I4230" s="212"/>
      <c r="J4230" s="212"/>
      <c r="K4230" s="212"/>
    </row>
    <row r="4231" spans="1:11" customFormat="1" outlineLevel="1">
      <c r="A4231" s="28"/>
      <c r="B4231" s="28" t="s">
        <v>5232</v>
      </c>
      <c r="C4231" s="29" t="s">
        <v>5233</v>
      </c>
      <c r="D4231" s="28" t="s">
        <v>271</v>
      </c>
      <c r="E4231" s="30">
        <v>1</v>
      </c>
      <c r="F4231" s="30">
        <v>12000</v>
      </c>
      <c r="G4231" s="30">
        <f t="shared" ref="G4231" si="343">ROUND(F4231*1.2,-2)</f>
        <v>14400</v>
      </c>
      <c r="H4231" s="30">
        <f t="shared" ref="H4231" si="344">ROUND(F4231*1.8,-2)</f>
        <v>21600</v>
      </c>
      <c r="I4231" s="212"/>
      <c r="J4231" s="212"/>
      <c r="K4231" s="212"/>
    </row>
    <row r="4232" spans="1:11" customFormat="1" outlineLevel="1">
      <c r="A4232" s="28"/>
      <c r="B4232" s="28" t="s">
        <v>2722</v>
      </c>
      <c r="C4232" s="29" t="s">
        <v>2723</v>
      </c>
      <c r="D4232" s="28" t="s">
        <v>271</v>
      </c>
      <c r="E4232" s="30">
        <v>1</v>
      </c>
      <c r="F4232" s="30">
        <v>700</v>
      </c>
      <c r="G4232" s="30">
        <f>ROUND(F4232*1.2,-2)</f>
        <v>800</v>
      </c>
      <c r="H4232" s="30">
        <f>ROUND(F4232*1.8,-2)</f>
        <v>1300</v>
      </c>
      <c r="I4232" s="212"/>
      <c r="J4232" s="212"/>
      <c r="K4232" s="212"/>
    </row>
    <row r="4233" spans="1:11" customFormat="1" ht="31" outlineLevel="1">
      <c r="A4233" s="28"/>
      <c r="B4233" s="28" t="s">
        <v>5974</v>
      </c>
      <c r="C4233" s="29" t="s">
        <v>5973</v>
      </c>
      <c r="D4233" s="28" t="s">
        <v>271</v>
      </c>
      <c r="E4233" s="30">
        <v>1</v>
      </c>
      <c r="F4233" s="30">
        <v>1500</v>
      </c>
      <c r="G4233" s="30">
        <f t="shared" ref="G4233:G4287" si="345">ROUND(F4233*1.2,-2)</f>
        <v>1800</v>
      </c>
      <c r="H4233" s="30">
        <f t="shared" ref="H4233:H4287" si="346">ROUND(F4233*1.8,-2)</f>
        <v>2700</v>
      </c>
      <c r="I4233" s="212"/>
      <c r="J4233" s="212"/>
      <c r="K4233" s="212"/>
    </row>
    <row r="4234" spans="1:11" customFormat="1" outlineLevel="1">
      <c r="A4234" s="28"/>
      <c r="B4234" s="28" t="s">
        <v>5234</v>
      </c>
      <c r="C4234" s="29" t="s">
        <v>5235</v>
      </c>
      <c r="D4234" s="28" t="s">
        <v>271</v>
      </c>
      <c r="E4234" s="30">
        <v>1</v>
      </c>
      <c r="F4234" s="30">
        <v>810</v>
      </c>
      <c r="G4234" s="30">
        <f t="shared" si="345"/>
        <v>1000</v>
      </c>
      <c r="H4234" s="30">
        <f t="shared" si="346"/>
        <v>1500</v>
      </c>
      <c r="I4234" s="212"/>
      <c r="J4234" s="212"/>
      <c r="K4234" s="212"/>
    </row>
    <row r="4235" spans="1:11" customFormat="1" outlineLevel="1">
      <c r="A4235" s="49"/>
      <c r="B4235" s="49" t="s">
        <v>5236</v>
      </c>
      <c r="C4235" s="50" t="s">
        <v>5237</v>
      </c>
      <c r="D4235" s="49" t="s">
        <v>271</v>
      </c>
      <c r="E4235" s="51">
        <v>1</v>
      </c>
      <c r="F4235" s="30">
        <v>1650</v>
      </c>
      <c r="G4235" s="30">
        <f t="shared" si="345"/>
        <v>2000</v>
      </c>
      <c r="H4235" s="30">
        <f t="shared" si="346"/>
        <v>3000</v>
      </c>
      <c r="I4235" s="212"/>
      <c r="J4235" s="212"/>
      <c r="K4235" s="212"/>
    </row>
    <row r="4236" spans="1:11" customFormat="1" ht="31" outlineLevel="1">
      <c r="A4236" s="28"/>
      <c r="B4236" s="28" t="s">
        <v>5238</v>
      </c>
      <c r="C4236" s="29" t="s">
        <v>5239</v>
      </c>
      <c r="D4236" s="28" t="s">
        <v>271</v>
      </c>
      <c r="E4236" s="30">
        <v>1</v>
      </c>
      <c r="F4236" s="30">
        <v>1410</v>
      </c>
      <c r="G4236" s="30">
        <f t="shared" si="345"/>
        <v>1700</v>
      </c>
      <c r="H4236" s="30">
        <f t="shared" si="346"/>
        <v>2500</v>
      </c>
      <c r="I4236" s="212"/>
      <c r="J4236" s="212"/>
      <c r="K4236" s="212"/>
    </row>
    <row r="4237" spans="1:11" customFormat="1" ht="31" outlineLevel="1">
      <c r="A4237" s="49"/>
      <c r="B4237" s="49" t="s">
        <v>5240</v>
      </c>
      <c r="C4237" s="50" t="s">
        <v>5241</v>
      </c>
      <c r="D4237" s="49" t="s">
        <v>271</v>
      </c>
      <c r="E4237" s="51">
        <v>1</v>
      </c>
      <c r="F4237" s="30">
        <v>1000</v>
      </c>
      <c r="G4237" s="30">
        <f t="shared" si="345"/>
        <v>1200</v>
      </c>
      <c r="H4237" s="30">
        <f t="shared" si="346"/>
        <v>1800</v>
      </c>
      <c r="I4237" s="212"/>
      <c r="J4237" s="212"/>
      <c r="K4237" s="212"/>
    </row>
    <row r="4238" spans="1:11" customFormat="1" ht="31" outlineLevel="1">
      <c r="A4238" s="49"/>
      <c r="B4238" s="49" t="s">
        <v>5338</v>
      </c>
      <c r="C4238" s="50" t="s">
        <v>5339</v>
      </c>
      <c r="D4238" s="49" t="s">
        <v>271</v>
      </c>
      <c r="E4238" s="51">
        <v>1</v>
      </c>
      <c r="F4238" s="30">
        <v>1600</v>
      </c>
      <c r="G4238" s="30">
        <f t="shared" si="345"/>
        <v>1900</v>
      </c>
      <c r="H4238" s="30">
        <f t="shared" si="346"/>
        <v>2900</v>
      </c>
      <c r="I4238" s="212"/>
      <c r="J4238" s="212"/>
      <c r="K4238" s="212"/>
    </row>
    <row r="4239" spans="1:11" customFormat="1" outlineLevel="1">
      <c r="A4239" s="49"/>
      <c r="B4239" s="49" t="s">
        <v>5340</v>
      </c>
      <c r="C4239" s="50" t="s">
        <v>5341</v>
      </c>
      <c r="D4239" s="49" t="s">
        <v>51</v>
      </c>
      <c r="E4239" s="51">
        <v>1</v>
      </c>
      <c r="F4239" s="30">
        <v>1000</v>
      </c>
      <c r="G4239" s="30">
        <f t="shared" si="345"/>
        <v>1200</v>
      </c>
      <c r="H4239" s="30">
        <f t="shared" si="346"/>
        <v>1800</v>
      </c>
      <c r="I4239" s="212"/>
      <c r="J4239" s="212"/>
      <c r="K4239" s="212"/>
    </row>
    <row r="4240" spans="1:11" customFormat="1" outlineLevel="1">
      <c r="A4240" s="49"/>
      <c r="B4240" s="49" t="s">
        <v>5342</v>
      </c>
      <c r="C4240" s="50" t="s">
        <v>5343</v>
      </c>
      <c r="D4240" s="49" t="s">
        <v>51</v>
      </c>
      <c r="E4240" s="51">
        <v>1</v>
      </c>
      <c r="F4240" s="30">
        <v>1000</v>
      </c>
      <c r="G4240" s="30">
        <f t="shared" si="345"/>
        <v>1200</v>
      </c>
      <c r="H4240" s="30">
        <f t="shared" si="346"/>
        <v>1800</v>
      </c>
      <c r="I4240" s="212"/>
      <c r="J4240" s="212"/>
      <c r="K4240" s="212"/>
    </row>
    <row r="4241" spans="1:11" customFormat="1" ht="31" outlineLevel="1">
      <c r="A4241" s="49"/>
      <c r="B4241" s="49" t="s">
        <v>5344</v>
      </c>
      <c r="C4241" s="50" t="s">
        <v>5345</v>
      </c>
      <c r="D4241" s="49" t="s">
        <v>271</v>
      </c>
      <c r="E4241" s="51">
        <v>1</v>
      </c>
      <c r="F4241" s="30">
        <v>5700</v>
      </c>
      <c r="G4241" s="30">
        <f t="shared" si="345"/>
        <v>6800</v>
      </c>
      <c r="H4241" s="30">
        <f t="shared" si="346"/>
        <v>10300</v>
      </c>
      <c r="I4241" s="212"/>
      <c r="J4241" s="212"/>
      <c r="K4241" s="212"/>
    </row>
    <row r="4242" spans="1:11" customFormat="1" outlineLevel="1">
      <c r="A4242" s="49"/>
      <c r="B4242" s="49" t="s">
        <v>5242</v>
      </c>
      <c r="C4242" s="50" t="s">
        <v>5243</v>
      </c>
      <c r="D4242" s="49" t="s">
        <v>271</v>
      </c>
      <c r="E4242" s="51">
        <v>1</v>
      </c>
      <c r="F4242" s="30">
        <v>900</v>
      </c>
      <c r="G4242" s="30">
        <f t="shared" si="345"/>
        <v>1100</v>
      </c>
      <c r="H4242" s="30">
        <f t="shared" si="346"/>
        <v>1600</v>
      </c>
      <c r="I4242" s="212"/>
      <c r="J4242" s="212"/>
      <c r="K4242" s="212"/>
    </row>
    <row r="4243" spans="1:11" customFormat="1" ht="31" outlineLevel="1">
      <c r="A4243" s="49"/>
      <c r="B4243" s="49" t="s">
        <v>5244</v>
      </c>
      <c r="C4243" s="50" t="s">
        <v>5245</v>
      </c>
      <c r="D4243" s="49" t="s">
        <v>271</v>
      </c>
      <c r="E4243" s="51">
        <v>1</v>
      </c>
      <c r="F4243" s="30">
        <v>1700</v>
      </c>
      <c r="G4243" s="30">
        <f t="shared" si="345"/>
        <v>2000</v>
      </c>
      <c r="H4243" s="30">
        <f t="shared" si="346"/>
        <v>3100</v>
      </c>
      <c r="I4243" s="212"/>
      <c r="J4243" s="212"/>
      <c r="K4243" s="212"/>
    </row>
    <row r="4244" spans="1:11" customFormat="1" ht="31" outlineLevel="1">
      <c r="A4244" s="49"/>
      <c r="B4244" s="49" t="s">
        <v>5246</v>
      </c>
      <c r="C4244" s="50" t="s">
        <v>5247</v>
      </c>
      <c r="D4244" s="49" t="s">
        <v>271</v>
      </c>
      <c r="E4244" s="51">
        <v>1</v>
      </c>
      <c r="F4244" s="30">
        <v>1600</v>
      </c>
      <c r="G4244" s="30">
        <f t="shared" si="345"/>
        <v>1900</v>
      </c>
      <c r="H4244" s="30">
        <f t="shared" si="346"/>
        <v>2900</v>
      </c>
      <c r="I4244" s="212"/>
      <c r="J4244" s="212"/>
      <c r="K4244" s="212"/>
    </row>
    <row r="4245" spans="1:11" customFormat="1" outlineLevel="1">
      <c r="A4245" s="49"/>
      <c r="B4245" s="49" t="s">
        <v>5248</v>
      </c>
      <c r="C4245" s="50" t="s">
        <v>5249</v>
      </c>
      <c r="D4245" s="49" t="s">
        <v>271</v>
      </c>
      <c r="E4245" s="51">
        <v>1</v>
      </c>
      <c r="F4245" s="30">
        <v>1100</v>
      </c>
      <c r="G4245" s="30">
        <f t="shared" si="345"/>
        <v>1300</v>
      </c>
      <c r="H4245" s="30">
        <f t="shared" si="346"/>
        <v>2000</v>
      </c>
      <c r="I4245" s="212"/>
      <c r="J4245" s="212"/>
      <c r="K4245" s="212"/>
    </row>
    <row r="4246" spans="1:11" customFormat="1" ht="31" outlineLevel="1">
      <c r="A4246" s="49"/>
      <c r="B4246" s="49" t="s">
        <v>5250</v>
      </c>
      <c r="C4246" s="50" t="s">
        <v>5251</v>
      </c>
      <c r="D4246" s="49" t="s">
        <v>271</v>
      </c>
      <c r="E4246" s="51">
        <v>1</v>
      </c>
      <c r="F4246" s="30">
        <v>2100</v>
      </c>
      <c r="G4246" s="30">
        <f t="shared" si="345"/>
        <v>2500</v>
      </c>
      <c r="H4246" s="30">
        <f t="shared" si="346"/>
        <v>3800</v>
      </c>
      <c r="I4246" s="212"/>
      <c r="J4246" s="212"/>
      <c r="K4246" s="212"/>
    </row>
    <row r="4247" spans="1:11" customFormat="1" ht="31" outlineLevel="1">
      <c r="A4247" s="49"/>
      <c r="B4247" s="49" t="s">
        <v>5252</v>
      </c>
      <c r="C4247" s="50" t="s">
        <v>5253</v>
      </c>
      <c r="D4247" s="49" t="s">
        <v>271</v>
      </c>
      <c r="E4247" s="51">
        <v>1</v>
      </c>
      <c r="F4247" s="30">
        <v>1990</v>
      </c>
      <c r="G4247" s="30">
        <f t="shared" si="345"/>
        <v>2400</v>
      </c>
      <c r="H4247" s="30">
        <f t="shared" si="346"/>
        <v>3600</v>
      </c>
      <c r="I4247" s="212"/>
      <c r="J4247" s="212"/>
      <c r="K4247" s="212"/>
    </row>
    <row r="4248" spans="1:11" customFormat="1" ht="31" outlineLevel="1">
      <c r="A4248" s="49"/>
      <c r="B4248" s="49" t="s">
        <v>5254</v>
      </c>
      <c r="C4248" s="50" t="s">
        <v>5255</v>
      </c>
      <c r="D4248" s="49" t="s">
        <v>271</v>
      </c>
      <c r="E4248" s="51">
        <v>1</v>
      </c>
      <c r="F4248" s="30">
        <v>2300</v>
      </c>
      <c r="G4248" s="30">
        <f t="shared" si="345"/>
        <v>2800</v>
      </c>
      <c r="H4248" s="30">
        <f t="shared" si="346"/>
        <v>4100</v>
      </c>
      <c r="I4248" s="212"/>
      <c r="J4248" s="212"/>
      <c r="K4248" s="212"/>
    </row>
    <row r="4249" spans="1:11" customFormat="1" ht="31" outlineLevel="1">
      <c r="A4249" s="49"/>
      <c r="B4249" s="49" t="s">
        <v>5256</v>
      </c>
      <c r="C4249" s="50" t="s">
        <v>5257</v>
      </c>
      <c r="D4249" s="49" t="s">
        <v>271</v>
      </c>
      <c r="E4249" s="51">
        <v>1</v>
      </c>
      <c r="F4249" s="30">
        <v>2300</v>
      </c>
      <c r="G4249" s="30">
        <f t="shared" si="345"/>
        <v>2800</v>
      </c>
      <c r="H4249" s="30">
        <f t="shared" si="346"/>
        <v>4100</v>
      </c>
      <c r="I4249" s="212"/>
      <c r="J4249" s="212"/>
      <c r="K4249" s="212"/>
    </row>
    <row r="4250" spans="1:11" customFormat="1" outlineLevel="1">
      <c r="A4250" s="49"/>
      <c r="B4250" s="49" t="s">
        <v>5258</v>
      </c>
      <c r="C4250" s="50" t="s">
        <v>5259</v>
      </c>
      <c r="D4250" s="49" t="s">
        <v>271</v>
      </c>
      <c r="E4250" s="51">
        <v>1</v>
      </c>
      <c r="F4250" s="30">
        <v>1000</v>
      </c>
      <c r="G4250" s="30">
        <f t="shared" si="345"/>
        <v>1200</v>
      </c>
      <c r="H4250" s="30">
        <f t="shared" si="346"/>
        <v>1800</v>
      </c>
      <c r="I4250" s="212"/>
      <c r="J4250" s="212"/>
      <c r="K4250" s="212"/>
    </row>
    <row r="4251" spans="1:11" customFormat="1" outlineLevel="1">
      <c r="A4251" s="49"/>
      <c r="B4251" s="49" t="s">
        <v>5260</v>
      </c>
      <c r="C4251" s="50" t="s">
        <v>5261</v>
      </c>
      <c r="D4251" s="49" t="s">
        <v>271</v>
      </c>
      <c r="E4251" s="51">
        <v>1</v>
      </c>
      <c r="F4251" s="30">
        <v>1200</v>
      </c>
      <c r="G4251" s="30">
        <f t="shared" si="345"/>
        <v>1400</v>
      </c>
      <c r="H4251" s="30">
        <f t="shared" si="346"/>
        <v>2200</v>
      </c>
      <c r="I4251" s="212"/>
      <c r="J4251" s="212"/>
      <c r="K4251" s="212"/>
    </row>
    <row r="4252" spans="1:11" customFormat="1" ht="31" outlineLevel="1">
      <c r="A4252" s="49"/>
      <c r="B4252" s="49" t="s">
        <v>5262</v>
      </c>
      <c r="C4252" s="50" t="s">
        <v>5263</v>
      </c>
      <c r="D4252" s="49" t="s">
        <v>271</v>
      </c>
      <c r="E4252" s="51">
        <v>1</v>
      </c>
      <c r="F4252" s="30">
        <v>1000</v>
      </c>
      <c r="G4252" s="30">
        <f t="shared" si="345"/>
        <v>1200</v>
      </c>
      <c r="H4252" s="30">
        <f t="shared" si="346"/>
        <v>1800</v>
      </c>
      <c r="I4252" s="212"/>
      <c r="J4252" s="212"/>
      <c r="K4252" s="212"/>
    </row>
    <row r="4253" spans="1:11" customFormat="1" ht="31" outlineLevel="1">
      <c r="A4253" s="49"/>
      <c r="B4253" s="49" t="s">
        <v>5264</v>
      </c>
      <c r="C4253" s="50" t="s">
        <v>5265</v>
      </c>
      <c r="D4253" s="49" t="s">
        <v>271</v>
      </c>
      <c r="E4253" s="51">
        <v>1</v>
      </c>
      <c r="F4253" s="30">
        <v>1200</v>
      </c>
      <c r="G4253" s="30">
        <f t="shared" si="345"/>
        <v>1400</v>
      </c>
      <c r="H4253" s="30">
        <f t="shared" si="346"/>
        <v>2200</v>
      </c>
      <c r="I4253" s="212"/>
      <c r="J4253" s="212"/>
      <c r="K4253" s="212"/>
    </row>
    <row r="4254" spans="1:11" customFormat="1" ht="31" outlineLevel="1">
      <c r="A4254" s="49"/>
      <c r="B4254" s="49" t="s">
        <v>5266</v>
      </c>
      <c r="C4254" s="50" t="s">
        <v>5267</v>
      </c>
      <c r="D4254" s="49" t="s">
        <v>271</v>
      </c>
      <c r="E4254" s="51">
        <v>1</v>
      </c>
      <c r="F4254" s="30">
        <v>900</v>
      </c>
      <c r="G4254" s="30">
        <f t="shared" si="345"/>
        <v>1100</v>
      </c>
      <c r="H4254" s="30">
        <f t="shared" si="346"/>
        <v>1600</v>
      </c>
      <c r="I4254" s="212"/>
      <c r="J4254" s="212"/>
      <c r="K4254" s="212"/>
    </row>
    <row r="4255" spans="1:11" customFormat="1" outlineLevel="1">
      <c r="A4255" s="49"/>
      <c r="B4255" s="49" t="s">
        <v>5268</v>
      </c>
      <c r="C4255" s="50" t="s">
        <v>5269</v>
      </c>
      <c r="D4255" s="49" t="s">
        <v>271</v>
      </c>
      <c r="E4255" s="51">
        <v>1</v>
      </c>
      <c r="F4255" s="30">
        <v>1100</v>
      </c>
      <c r="G4255" s="30">
        <f t="shared" si="345"/>
        <v>1300</v>
      </c>
      <c r="H4255" s="30">
        <f t="shared" si="346"/>
        <v>2000</v>
      </c>
      <c r="I4255" s="212"/>
      <c r="J4255" s="212"/>
      <c r="K4255" s="212"/>
    </row>
    <row r="4256" spans="1:11" customFormat="1" ht="31" outlineLevel="1">
      <c r="A4256" s="49"/>
      <c r="B4256" s="49" t="s">
        <v>5270</v>
      </c>
      <c r="C4256" s="50" t="s">
        <v>5271</v>
      </c>
      <c r="D4256" s="49" t="s">
        <v>271</v>
      </c>
      <c r="E4256" s="51">
        <v>1</v>
      </c>
      <c r="F4256" s="30">
        <v>1100</v>
      </c>
      <c r="G4256" s="30">
        <f t="shared" si="345"/>
        <v>1300</v>
      </c>
      <c r="H4256" s="30">
        <f t="shared" si="346"/>
        <v>2000</v>
      </c>
      <c r="I4256" s="212"/>
      <c r="J4256" s="212"/>
      <c r="K4256" s="212"/>
    </row>
    <row r="4257" spans="1:11" customFormat="1" ht="31" outlineLevel="1">
      <c r="A4257" s="49"/>
      <c r="B4257" s="49" t="s">
        <v>5272</v>
      </c>
      <c r="C4257" s="50" t="s">
        <v>5273</v>
      </c>
      <c r="D4257" s="49" t="s">
        <v>271</v>
      </c>
      <c r="E4257" s="51">
        <v>1</v>
      </c>
      <c r="F4257" s="30">
        <v>1400</v>
      </c>
      <c r="G4257" s="30">
        <f t="shared" si="345"/>
        <v>1700</v>
      </c>
      <c r="H4257" s="30">
        <f t="shared" si="346"/>
        <v>2500</v>
      </c>
      <c r="I4257" s="212"/>
      <c r="J4257" s="212"/>
      <c r="K4257" s="212"/>
    </row>
    <row r="4258" spans="1:11" customFormat="1" outlineLevel="1">
      <c r="A4258" s="49"/>
      <c r="B4258" s="49" t="s">
        <v>5274</v>
      </c>
      <c r="C4258" s="50" t="s">
        <v>5275</v>
      </c>
      <c r="D4258" s="49" t="s">
        <v>271</v>
      </c>
      <c r="E4258" s="51">
        <v>1</v>
      </c>
      <c r="F4258" s="30">
        <v>1100</v>
      </c>
      <c r="G4258" s="30">
        <f t="shared" si="345"/>
        <v>1300</v>
      </c>
      <c r="H4258" s="30">
        <f t="shared" si="346"/>
        <v>2000</v>
      </c>
      <c r="I4258" s="212"/>
      <c r="J4258" s="212"/>
      <c r="K4258" s="212"/>
    </row>
    <row r="4259" spans="1:11" customFormat="1" ht="31" outlineLevel="1">
      <c r="A4259" s="49"/>
      <c r="B4259" s="49" t="s">
        <v>5276</v>
      </c>
      <c r="C4259" s="50" t="s">
        <v>5277</v>
      </c>
      <c r="D4259" s="49" t="s">
        <v>271</v>
      </c>
      <c r="E4259" s="51">
        <v>1</v>
      </c>
      <c r="F4259" s="30">
        <v>2800</v>
      </c>
      <c r="G4259" s="30">
        <f t="shared" si="345"/>
        <v>3400</v>
      </c>
      <c r="H4259" s="30">
        <f t="shared" si="346"/>
        <v>5000</v>
      </c>
      <c r="I4259" s="212"/>
      <c r="J4259" s="212"/>
      <c r="K4259" s="212"/>
    </row>
    <row r="4260" spans="1:11" customFormat="1" outlineLevel="1">
      <c r="A4260" s="49"/>
      <c r="B4260" s="49" t="s">
        <v>5278</v>
      </c>
      <c r="C4260" s="50" t="s">
        <v>5279</v>
      </c>
      <c r="D4260" s="49" t="s">
        <v>271</v>
      </c>
      <c r="E4260" s="51">
        <v>1</v>
      </c>
      <c r="F4260" s="30">
        <v>1100</v>
      </c>
      <c r="G4260" s="30">
        <f t="shared" si="345"/>
        <v>1300</v>
      </c>
      <c r="H4260" s="30">
        <f t="shared" si="346"/>
        <v>2000</v>
      </c>
      <c r="I4260" s="212"/>
      <c r="J4260" s="212"/>
      <c r="K4260" s="212"/>
    </row>
    <row r="4261" spans="1:11" customFormat="1" ht="31" outlineLevel="1">
      <c r="A4261" s="49"/>
      <c r="B4261" s="49" t="s">
        <v>5280</v>
      </c>
      <c r="C4261" s="50" t="s">
        <v>5281</v>
      </c>
      <c r="D4261" s="49" t="s">
        <v>271</v>
      </c>
      <c r="E4261" s="51">
        <v>1</v>
      </c>
      <c r="F4261" s="30">
        <v>1700</v>
      </c>
      <c r="G4261" s="30">
        <f t="shared" si="345"/>
        <v>2000</v>
      </c>
      <c r="H4261" s="30">
        <f t="shared" si="346"/>
        <v>3100</v>
      </c>
      <c r="I4261" s="212"/>
      <c r="J4261" s="212"/>
      <c r="K4261" s="212"/>
    </row>
    <row r="4262" spans="1:11" customFormat="1" ht="31" outlineLevel="1">
      <c r="A4262" s="49"/>
      <c r="B4262" s="49" t="s">
        <v>5286</v>
      </c>
      <c r="C4262" s="50" t="s">
        <v>5287</v>
      </c>
      <c r="D4262" s="49" t="s">
        <v>271</v>
      </c>
      <c r="E4262" s="51">
        <v>1</v>
      </c>
      <c r="F4262" s="30">
        <v>900</v>
      </c>
      <c r="G4262" s="30">
        <f t="shared" si="345"/>
        <v>1100</v>
      </c>
      <c r="H4262" s="30">
        <f t="shared" si="346"/>
        <v>1600</v>
      </c>
      <c r="I4262" s="212"/>
      <c r="J4262" s="212"/>
      <c r="K4262" s="212"/>
    </row>
    <row r="4263" spans="1:11" customFormat="1" ht="31" outlineLevel="1">
      <c r="A4263" s="49"/>
      <c r="B4263" s="49" t="s">
        <v>5288</v>
      </c>
      <c r="C4263" s="50" t="s">
        <v>5289</v>
      </c>
      <c r="D4263" s="49" t="s">
        <v>271</v>
      </c>
      <c r="E4263" s="51">
        <v>1</v>
      </c>
      <c r="F4263" s="30">
        <v>1600</v>
      </c>
      <c r="G4263" s="30">
        <f t="shared" si="345"/>
        <v>1900</v>
      </c>
      <c r="H4263" s="30">
        <f t="shared" si="346"/>
        <v>2900</v>
      </c>
      <c r="I4263" s="212"/>
      <c r="J4263" s="212"/>
      <c r="K4263" s="212"/>
    </row>
    <row r="4264" spans="1:11" customFormat="1" ht="31" outlineLevel="1">
      <c r="A4264" s="49"/>
      <c r="B4264" s="49" t="s">
        <v>5282</v>
      </c>
      <c r="C4264" s="50" t="s">
        <v>5283</v>
      </c>
      <c r="D4264" s="49" t="s">
        <v>271</v>
      </c>
      <c r="E4264" s="51">
        <v>1</v>
      </c>
      <c r="F4264" s="30">
        <v>1200</v>
      </c>
      <c r="G4264" s="30">
        <f t="shared" si="345"/>
        <v>1400</v>
      </c>
      <c r="H4264" s="30">
        <f t="shared" si="346"/>
        <v>2200</v>
      </c>
      <c r="I4264" s="212"/>
      <c r="J4264" s="212"/>
      <c r="K4264" s="212"/>
    </row>
    <row r="4265" spans="1:11" customFormat="1" outlineLevel="1">
      <c r="A4265" s="49"/>
      <c r="B4265" s="49" t="s">
        <v>5284</v>
      </c>
      <c r="C4265" s="50" t="s">
        <v>5285</v>
      </c>
      <c r="D4265" s="49" t="s">
        <v>271</v>
      </c>
      <c r="E4265" s="51">
        <v>1</v>
      </c>
      <c r="F4265" s="30">
        <v>1470</v>
      </c>
      <c r="G4265" s="30">
        <f t="shared" si="345"/>
        <v>1800</v>
      </c>
      <c r="H4265" s="30">
        <f t="shared" si="346"/>
        <v>2600</v>
      </c>
      <c r="I4265" s="212"/>
      <c r="J4265" s="212"/>
      <c r="K4265" s="212"/>
    </row>
    <row r="4266" spans="1:11" customFormat="1" outlineLevel="1">
      <c r="A4266" s="49"/>
      <c r="B4266" s="49" t="s">
        <v>5290</v>
      </c>
      <c r="C4266" s="50" t="s">
        <v>5291</v>
      </c>
      <c r="D4266" s="49" t="s">
        <v>271</v>
      </c>
      <c r="E4266" s="51">
        <v>1</v>
      </c>
      <c r="F4266" s="30">
        <v>3300</v>
      </c>
      <c r="G4266" s="30">
        <f t="shared" si="345"/>
        <v>4000</v>
      </c>
      <c r="H4266" s="30">
        <f t="shared" si="346"/>
        <v>5900</v>
      </c>
      <c r="I4266" s="212"/>
      <c r="J4266" s="212"/>
      <c r="K4266" s="212"/>
    </row>
    <row r="4267" spans="1:11" customFormat="1" ht="31" outlineLevel="1">
      <c r="A4267" s="49"/>
      <c r="B4267" s="49" t="s">
        <v>3996</v>
      </c>
      <c r="C4267" s="50" t="s">
        <v>3997</v>
      </c>
      <c r="D4267" s="49" t="s">
        <v>271</v>
      </c>
      <c r="E4267" s="51">
        <v>1</v>
      </c>
      <c r="F4267" s="30">
        <v>4100</v>
      </c>
      <c r="G4267" s="30">
        <f t="shared" si="345"/>
        <v>4900</v>
      </c>
      <c r="H4267" s="30">
        <f t="shared" si="346"/>
        <v>7400</v>
      </c>
      <c r="I4267" s="212"/>
      <c r="J4267" s="212"/>
      <c r="K4267" s="212"/>
    </row>
    <row r="4268" spans="1:11" customFormat="1" ht="31" outlineLevel="1">
      <c r="A4268" s="49"/>
      <c r="B4268" s="49" t="s">
        <v>5292</v>
      </c>
      <c r="C4268" s="50" t="s">
        <v>5293</v>
      </c>
      <c r="D4268" s="49" t="s">
        <v>271</v>
      </c>
      <c r="E4268" s="51">
        <v>1</v>
      </c>
      <c r="F4268" s="30">
        <v>2700</v>
      </c>
      <c r="G4268" s="30">
        <f t="shared" si="345"/>
        <v>3200</v>
      </c>
      <c r="H4268" s="30">
        <f t="shared" si="346"/>
        <v>4900</v>
      </c>
      <c r="I4268" s="212"/>
      <c r="J4268" s="212"/>
      <c r="K4268" s="212"/>
    </row>
    <row r="4269" spans="1:11" customFormat="1" ht="31" outlineLevel="1">
      <c r="A4269" s="49"/>
      <c r="B4269" s="49" t="s">
        <v>5294</v>
      </c>
      <c r="C4269" s="50" t="s">
        <v>5295</v>
      </c>
      <c r="D4269" s="49" t="s">
        <v>271</v>
      </c>
      <c r="E4269" s="51">
        <v>1</v>
      </c>
      <c r="F4269" s="30">
        <v>1200</v>
      </c>
      <c r="G4269" s="30">
        <f t="shared" si="345"/>
        <v>1400</v>
      </c>
      <c r="H4269" s="30">
        <f t="shared" si="346"/>
        <v>2200</v>
      </c>
      <c r="I4269" s="212"/>
      <c r="J4269" s="212"/>
      <c r="K4269" s="212"/>
    </row>
    <row r="4270" spans="1:11" customFormat="1" ht="31" outlineLevel="1">
      <c r="A4270" s="49"/>
      <c r="B4270" s="49" t="s">
        <v>5296</v>
      </c>
      <c r="C4270" s="50" t="s">
        <v>6150</v>
      </c>
      <c r="D4270" s="49" t="s">
        <v>271</v>
      </c>
      <c r="E4270" s="51">
        <v>1</v>
      </c>
      <c r="F4270" s="30">
        <v>12000</v>
      </c>
      <c r="G4270" s="30">
        <f t="shared" si="345"/>
        <v>14400</v>
      </c>
      <c r="H4270" s="30">
        <f t="shared" si="346"/>
        <v>21600</v>
      </c>
      <c r="I4270" s="212"/>
      <c r="J4270" s="212"/>
      <c r="K4270" s="212"/>
    </row>
    <row r="4271" spans="1:11" customFormat="1" outlineLevel="1">
      <c r="A4271" s="49"/>
      <c r="B4271" s="49" t="s">
        <v>5297</v>
      </c>
      <c r="C4271" s="50" t="s">
        <v>5298</v>
      </c>
      <c r="D4271" s="49" t="s">
        <v>51</v>
      </c>
      <c r="E4271" s="51">
        <v>2</v>
      </c>
      <c r="F4271" s="30">
        <v>800</v>
      </c>
      <c r="G4271" s="30">
        <f t="shared" si="345"/>
        <v>1000</v>
      </c>
      <c r="H4271" s="30">
        <f t="shared" si="346"/>
        <v>1400</v>
      </c>
      <c r="I4271" s="212"/>
      <c r="J4271" s="212"/>
      <c r="K4271" s="212"/>
    </row>
    <row r="4272" spans="1:11" customFormat="1" outlineLevel="1">
      <c r="A4272" s="49"/>
      <c r="B4272" s="49" t="s">
        <v>5299</v>
      </c>
      <c r="C4272" s="50" t="s">
        <v>5300</v>
      </c>
      <c r="D4272" s="49" t="s">
        <v>51</v>
      </c>
      <c r="E4272" s="51">
        <v>2</v>
      </c>
      <c r="F4272" s="30">
        <v>1500</v>
      </c>
      <c r="G4272" s="30">
        <f t="shared" si="345"/>
        <v>1800</v>
      </c>
      <c r="H4272" s="30">
        <f t="shared" si="346"/>
        <v>2700</v>
      </c>
      <c r="I4272" s="212"/>
      <c r="J4272" s="212"/>
      <c r="K4272" s="212"/>
    </row>
    <row r="4273" spans="1:11" customFormat="1" ht="31" outlineLevel="1">
      <c r="A4273" s="49"/>
      <c r="B4273" s="49" t="s">
        <v>5301</v>
      </c>
      <c r="C4273" s="50" t="s">
        <v>5302</v>
      </c>
      <c r="D4273" s="49" t="s">
        <v>271</v>
      </c>
      <c r="E4273" s="51">
        <v>1</v>
      </c>
      <c r="F4273" s="30">
        <v>4900</v>
      </c>
      <c r="G4273" s="30">
        <f t="shared" si="345"/>
        <v>5900</v>
      </c>
      <c r="H4273" s="30">
        <f t="shared" si="346"/>
        <v>8800</v>
      </c>
      <c r="I4273" s="212"/>
      <c r="J4273" s="212"/>
      <c r="K4273" s="212"/>
    </row>
    <row r="4274" spans="1:11" customFormat="1" outlineLevel="1">
      <c r="A4274" s="49"/>
      <c r="B4274" s="49" t="s">
        <v>5303</v>
      </c>
      <c r="C4274" s="50" t="s">
        <v>5304</v>
      </c>
      <c r="D4274" s="49" t="s">
        <v>271</v>
      </c>
      <c r="E4274" s="51">
        <v>1</v>
      </c>
      <c r="F4274" s="30">
        <v>8000</v>
      </c>
      <c r="G4274" s="30">
        <f t="shared" si="345"/>
        <v>9600</v>
      </c>
      <c r="H4274" s="30">
        <f t="shared" si="346"/>
        <v>14400</v>
      </c>
      <c r="I4274" s="212"/>
      <c r="J4274" s="212"/>
      <c r="K4274" s="212"/>
    </row>
    <row r="4275" spans="1:11" customFormat="1" outlineLevel="1">
      <c r="A4275" s="49"/>
      <c r="B4275" s="49" t="s">
        <v>5305</v>
      </c>
      <c r="C4275" s="50" t="s">
        <v>5306</v>
      </c>
      <c r="D4275" s="49" t="s">
        <v>271</v>
      </c>
      <c r="E4275" s="51">
        <v>1</v>
      </c>
      <c r="F4275" s="30">
        <v>2100</v>
      </c>
      <c r="G4275" s="30">
        <f t="shared" si="345"/>
        <v>2500</v>
      </c>
      <c r="H4275" s="30">
        <f t="shared" si="346"/>
        <v>3800</v>
      </c>
      <c r="I4275" s="212"/>
      <c r="J4275" s="212"/>
      <c r="K4275" s="212"/>
    </row>
    <row r="4276" spans="1:11" customFormat="1" ht="31" outlineLevel="1">
      <c r="A4276" s="49"/>
      <c r="B4276" s="49" t="s">
        <v>5307</v>
      </c>
      <c r="C4276" s="50" t="s">
        <v>5308</v>
      </c>
      <c r="D4276" s="49" t="s">
        <v>271</v>
      </c>
      <c r="E4276" s="51">
        <v>1</v>
      </c>
      <c r="F4276" s="30">
        <v>3150</v>
      </c>
      <c r="G4276" s="30">
        <f t="shared" si="345"/>
        <v>3800</v>
      </c>
      <c r="H4276" s="30">
        <f t="shared" si="346"/>
        <v>5700</v>
      </c>
      <c r="I4276" s="212"/>
      <c r="J4276" s="212"/>
      <c r="K4276" s="212"/>
    </row>
    <row r="4277" spans="1:11" customFormat="1" outlineLevel="1">
      <c r="A4277" s="49"/>
      <c r="B4277" s="49" t="s">
        <v>5309</v>
      </c>
      <c r="C4277" s="50" t="s">
        <v>5310</v>
      </c>
      <c r="D4277" s="49" t="s">
        <v>271</v>
      </c>
      <c r="E4277" s="51">
        <v>1</v>
      </c>
      <c r="F4277" s="30">
        <v>5500</v>
      </c>
      <c r="G4277" s="30">
        <f t="shared" si="345"/>
        <v>6600</v>
      </c>
      <c r="H4277" s="30">
        <f t="shared" si="346"/>
        <v>9900</v>
      </c>
      <c r="I4277" s="212"/>
      <c r="J4277" s="212"/>
      <c r="K4277" s="212"/>
    </row>
    <row r="4278" spans="1:11" customFormat="1" outlineLevel="1">
      <c r="A4278" s="49"/>
      <c r="B4278" s="49" t="s">
        <v>5311</v>
      </c>
      <c r="C4278" s="50" t="s">
        <v>5312</v>
      </c>
      <c r="D4278" s="49" t="s">
        <v>271</v>
      </c>
      <c r="E4278" s="51">
        <v>1</v>
      </c>
      <c r="F4278" s="30">
        <v>5500</v>
      </c>
      <c r="G4278" s="30">
        <f t="shared" si="345"/>
        <v>6600</v>
      </c>
      <c r="H4278" s="30">
        <f t="shared" si="346"/>
        <v>9900</v>
      </c>
      <c r="I4278" s="212"/>
      <c r="J4278" s="212"/>
      <c r="K4278" s="212"/>
    </row>
    <row r="4279" spans="1:11" customFormat="1" ht="31" outlineLevel="1">
      <c r="A4279" s="49"/>
      <c r="B4279" s="49" t="s">
        <v>5313</v>
      </c>
      <c r="C4279" s="50" t="s">
        <v>5314</v>
      </c>
      <c r="D4279" s="49" t="s">
        <v>271</v>
      </c>
      <c r="E4279" s="51">
        <v>1</v>
      </c>
      <c r="F4279" s="30">
        <v>6500</v>
      </c>
      <c r="G4279" s="30">
        <f t="shared" si="345"/>
        <v>7800</v>
      </c>
      <c r="H4279" s="30">
        <f t="shared" si="346"/>
        <v>11700</v>
      </c>
      <c r="I4279" s="212"/>
      <c r="J4279" s="212"/>
      <c r="K4279" s="212"/>
    </row>
    <row r="4280" spans="1:11" customFormat="1" outlineLevel="1">
      <c r="A4280" s="49"/>
      <c r="B4280" s="49" t="s">
        <v>5346</v>
      </c>
      <c r="C4280" s="50" t="s">
        <v>5347</v>
      </c>
      <c r="D4280" s="49" t="s">
        <v>271</v>
      </c>
      <c r="E4280" s="51">
        <v>1</v>
      </c>
      <c r="F4280" s="30">
        <v>6000</v>
      </c>
      <c r="G4280" s="30">
        <f t="shared" si="345"/>
        <v>7200</v>
      </c>
      <c r="H4280" s="30">
        <f t="shared" si="346"/>
        <v>10800</v>
      </c>
      <c r="I4280" s="212"/>
      <c r="J4280" s="212"/>
      <c r="K4280" s="212"/>
    </row>
    <row r="4281" spans="1:11" customFormat="1" outlineLevel="1">
      <c r="A4281" s="49"/>
      <c r="B4281" s="49" t="s">
        <v>5348</v>
      </c>
      <c r="C4281" s="50" t="s">
        <v>5349</v>
      </c>
      <c r="D4281" s="49" t="s">
        <v>271</v>
      </c>
      <c r="E4281" s="51">
        <v>1</v>
      </c>
      <c r="F4281" s="30">
        <v>6000</v>
      </c>
      <c r="G4281" s="30">
        <f t="shared" si="345"/>
        <v>7200</v>
      </c>
      <c r="H4281" s="30">
        <f t="shared" si="346"/>
        <v>10800</v>
      </c>
      <c r="I4281" s="212"/>
      <c r="J4281" s="212"/>
      <c r="K4281" s="212"/>
    </row>
    <row r="4282" spans="1:11" customFormat="1" outlineLevel="1">
      <c r="A4282" s="49"/>
      <c r="B4282" s="28" t="s">
        <v>6531</v>
      </c>
      <c r="C4282" s="29" t="s">
        <v>6533</v>
      </c>
      <c r="D4282" s="49" t="s">
        <v>271</v>
      </c>
      <c r="E4282" s="51">
        <v>1</v>
      </c>
      <c r="F4282" s="30">
        <v>10000</v>
      </c>
      <c r="G4282" s="30">
        <f t="shared" si="345"/>
        <v>12000</v>
      </c>
      <c r="H4282" s="30">
        <f t="shared" si="346"/>
        <v>18000</v>
      </c>
      <c r="I4282" s="212"/>
      <c r="J4282" s="212"/>
      <c r="K4282" s="212"/>
    </row>
    <row r="4283" spans="1:11" customFormat="1" outlineLevel="1">
      <c r="A4283" s="49"/>
      <c r="B4283" s="49" t="s">
        <v>5322</v>
      </c>
      <c r="C4283" s="50" t="s">
        <v>5323</v>
      </c>
      <c r="D4283" s="49" t="s">
        <v>271</v>
      </c>
      <c r="E4283" s="51">
        <v>1</v>
      </c>
      <c r="F4283" s="30">
        <v>10500</v>
      </c>
      <c r="G4283" s="30">
        <f t="shared" si="345"/>
        <v>12600</v>
      </c>
      <c r="H4283" s="30">
        <f t="shared" si="346"/>
        <v>18900</v>
      </c>
      <c r="I4283" s="212"/>
      <c r="J4283" s="212"/>
      <c r="K4283" s="212"/>
    </row>
    <row r="4284" spans="1:11" customFormat="1" outlineLevel="1">
      <c r="A4284" s="49"/>
      <c r="B4284" s="49" t="s">
        <v>5324</v>
      </c>
      <c r="C4284" s="50" t="s">
        <v>5325</v>
      </c>
      <c r="D4284" s="49" t="s">
        <v>271</v>
      </c>
      <c r="E4284" s="51">
        <v>1</v>
      </c>
      <c r="F4284" s="30">
        <v>1100</v>
      </c>
      <c r="G4284" s="30">
        <f t="shared" si="345"/>
        <v>1300</v>
      </c>
      <c r="H4284" s="30">
        <f t="shared" si="346"/>
        <v>2000</v>
      </c>
      <c r="I4284" s="212"/>
      <c r="J4284" s="212"/>
      <c r="K4284" s="212"/>
    </row>
    <row r="4285" spans="1:11" customFormat="1" ht="31" outlineLevel="1">
      <c r="A4285" s="49"/>
      <c r="B4285" s="49" t="s">
        <v>5326</v>
      </c>
      <c r="C4285" s="50" t="s">
        <v>5327</v>
      </c>
      <c r="D4285" s="49" t="s">
        <v>271</v>
      </c>
      <c r="E4285" s="51">
        <v>1</v>
      </c>
      <c r="F4285" s="30">
        <v>2500</v>
      </c>
      <c r="G4285" s="30">
        <f t="shared" si="345"/>
        <v>3000</v>
      </c>
      <c r="H4285" s="30">
        <f t="shared" si="346"/>
        <v>4500</v>
      </c>
      <c r="I4285" s="212"/>
      <c r="J4285" s="212"/>
      <c r="K4285" s="212"/>
    </row>
    <row r="4286" spans="1:11" customFormat="1" outlineLevel="1">
      <c r="A4286" s="49"/>
      <c r="B4286" s="49" t="s">
        <v>6532</v>
      </c>
      <c r="C4286" s="50" t="s">
        <v>6528</v>
      </c>
      <c r="D4286" s="49" t="s">
        <v>271</v>
      </c>
      <c r="E4286" s="51">
        <v>1</v>
      </c>
      <c r="F4286" s="30">
        <v>12000</v>
      </c>
      <c r="G4286" s="30">
        <f t="shared" si="345"/>
        <v>14400</v>
      </c>
      <c r="H4286" s="30">
        <f t="shared" si="346"/>
        <v>21600</v>
      </c>
      <c r="I4286" s="212"/>
      <c r="J4286" s="212"/>
      <c r="K4286" s="212"/>
    </row>
    <row r="4287" spans="1:11" customFormat="1" outlineLevel="1">
      <c r="A4287" s="49"/>
      <c r="B4287" s="49" t="s">
        <v>2597</v>
      </c>
      <c r="C4287" s="50" t="s">
        <v>2598</v>
      </c>
      <c r="D4287" s="49" t="s">
        <v>271</v>
      </c>
      <c r="E4287" s="51">
        <v>1</v>
      </c>
      <c r="F4287" s="30">
        <v>5000</v>
      </c>
      <c r="G4287" s="30">
        <f t="shared" si="345"/>
        <v>6000</v>
      </c>
      <c r="H4287" s="30">
        <f t="shared" si="346"/>
        <v>9000</v>
      </c>
      <c r="I4287" s="212"/>
      <c r="J4287" s="212"/>
      <c r="K4287" s="212"/>
    </row>
    <row r="4288" spans="1:11" customFormat="1">
      <c r="A4288" s="45">
        <v>3341</v>
      </c>
      <c r="B4288" s="67" t="s">
        <v>5352</v>
      </c>
      <c r="C4288" s="47" t="s">
        <v>6151</v>
      </c>
      <c r="D4288" s="67" t="s">
        <v>530</v>
      </c>
      <c r="E4288" s="67">
        <v>1</v>
      </c>
      <c r="F4288" s="72">
        <f>SUM(F4289:F4297)</f>
        <v>214630</v>
      </c>
      <c r="G4288" s="72">
        <f>SUM(G4289:G4297)</f>
        <v>257500</v>
      </c>
      <c r="H4288" s="72">
        <f>SUM(H4289:H4297)</f>
        <v>386600</v>
      </c>
      <c r="I4288" s="212"/>
      <c r="J4288" s="212"/>
      <c r="K4288" s="212"/>
    </row>
    <row r="4289" spans="1:11" customFormat="1" outlineLevel="1">
      <c r="A4289" s="49"/>
      <c r="B4289" s="49" t="s">
        <v>5328</v>
      </c>
      <c r="C4289" s="50" t="s">
        <v>5329</v>
      </c>
      <c r="D4289" s="49" t="s">
        <v>530</v>
      </c>
      <c r="E4289" s="51">
        <v>1</v>
      </c>
      <c r="F4289" s="30">
        <f>F4226</f>
        <v>166880</v>
      </c>
      <c r="G4289" s="30">
        <f>G4226</f>
        <v>200200</v>
      </c>
      <c r="H4289" s="30">
        <f>H4226</f>
        <v>300600</v>
      </c>
      <c r="I4289" s="212"/>
      <c r="J4289" s="212"/>
      <c r="K4289" s="212"/>
    </row>
    <row r="4290" spans="1:11" customFormat="1" ht="31" outlineLevel="1">
      <c r="A4290" s="28"/>
      <c r="B4290" s="28" t="s">
        <v>5353</v>
      </c>
      <c r="C4290" s="29" t="s">
        <v>5354</v>
      </c>
      <c r="D4290" s="28" t="s">
        <v>271</v>
      </c>
      <c r="E4290" s="30">
        <v>1</v>
      </c>
      <c r="F4290" s="30">
        <v>4200</v>
      </c>
      <c r="G4290" s="30">
        <f t="shared" ref="G4290:G4297" si="347">ROUND(F4290*1.2,-2)</f>
        <v>5000</v>
      </c>
      <c r="H4290" s="30">
        <f t="shared" ref="H4290:H4297" si="348">ROUND(F4290*1.8,-2)</f>
        <v>7600</v>
      </c>
      <c r="I4290" s="212"/>
      <c r="J4290" s="212"/>
      <c r="K4290" s="212"/>
    </row>
    <row r="4291" spans="1:11" customFormat="1" ht="31" outlineLevel="1">
      <c r="A4291" s="28"/>
      <c r="B4291" s="28" t="s">
        <v>5355</v>
      </c>
      <c r="C4291" s="29" t="s">
        <v>5356</v>
      </c>
      <c r="D4291" s="28" t="s">
        <v>271</v>
      </c>
      <c r="E4291" s="30">
        <v>1</v>
      </c>
      <c r="F4291" s="30">
        <v>4200</v>
      </c>
      <c r="G4291" s="30">
        <f t="shared" si="347"/>
        <v>5000</v>
      </c>
      <c r="H4291" s="30">
        <f t="shared" si="348"/>
        <v>7600</v>
      </c>
      <c r="I4291" s="212"/>
      <c r="J4291" s="212"/>
      <c r="K4291" s="212"/>
    </row>
    <row r="4292" spans="1:11" customFormat="1" ht="31" outlineLevel="1">
      <c r="A4292" s="28"/>
      <c r="B4292" s="28" t="s">
        <v>5357</v>
      </c>
      <c r="C4292" s="29" t="s">
        <v>5358</v>
      </c>
      <c r="D4292" s="28" t="s">
        <v>271</v>
      </c>
      <c r="E4292" s="30">
        <v>1</v>
      </c>
      <c r="F4292" s="30">
        <v>11000</v>
      </c>
      <c r="G4292" s="30">
        <f t="shared" si="347"/>
        <v>13200</v>
      </c>
      <c r="H4292" s="30">
        <f t="shared" si="348"/>
        <v>19800</v>
      </c>
      <c r="I4292" s="212"/>
      <c r="J4292" s="212"/>
      <c r="K4292" s="212"/>
    </row>
    <row r="4293" spans="1:11" customFormat="1" ht="31" outlineLevel="1">
      <c r="A4293" s="28"/>
      <c r="B4293" s="28" t="s">
        <v>5359</v>
      </c>
      <c r="C4293" s="29" t="s">
        <v>5360</v>
      </c>
      <c r="D4293" s="28" t="s">
        <v>271</v>
      </c>
      <c r="E4293" s="30">
        <v>1</v>
      </c>
      <c r="F4293" s="30">
        <v>6500</v>
      </c>
      <c r="G4293" s="30">
        <f t="shared" si="347"/>
        <v>7800</v>
      </c>
      <c r="H4293" s="30">
        <f t="shared" si="348"/>
        <v>11700</v>
      </c>
      <c r="I4293" s="212"/>
      <c r="J4293" s="212"/>
      <c r="K4293" s="212"/>
    </row>
    <row r="4294" spans="1:11" customFormat="1" ht="31" outlineLevel="1">
      <c r="A4294" s="28"/>
      <c r="B4294" s="28" t="s">
        <v>5361</v>
      </c>
      <c r="C4294" s="29" t="s">
        <v>5362</v>
      </c>
      <c r="D4294" s="28" t="s">
        <v>271</v>
      </c>
      <c r="E4294" s="30">
        <v>1</v>
      </c>
      <c r="F4294" s="30">
        <v>4000</v>
      </c>
      <c r="G4294" s="30">
        <f t="shared" si="347"/>
        <v>4800</v>
      </c>
      <c r="H4294" s="30">
        <f t="shared" si="348"/>
        <v>7200</v>
      </c>
      <c r="I4294" s="212"/>
      <c r="J4294" s="212"/>
      <c r="K4294" s="212"/>
    </row>
    <row r="4295" spans="1:11" customFormat="1" ht="31" outlineLevel="1">
      <c r="A4295" s="28"/>
      <c r="B4295" s="28" t="s">
        <v>5363</v>
      </c>
      <c r="C4295" s="29" t="s">
        <v>5364</v>
      </c>
      <c r="D4295" s="28" t="s">
        <v>271</v>
      </c>
      <c r="E4295" s="30">
        <v>1</v>
      </c>
      <c r="F4295" s="30">
        <v>2800</v>
      </c>
      <c r="G4295" s="30">
        <f t="shared" si="347"/>
        <v>3400</v>
      </c>
      <c r="H4295" s="30">
        <f t="shared" si="348"/>
        <v>5000</v>
      </c>
      <c r="I4295" s="212"/>
      <c r="J4295" s="212"/>
      <c r="K4295" s="212"/>
    </row>
    <row r="4296" spans="1:11" customFormat="1" ht="31" outlineLevel="1">
      <c r="A4296" s="28"/>
      <c r="B4296" s="28" t="s">
        <v>5365</v>
      </c>
      <c r="C4296" s="29" t="s">
        <v>5366</v>
      </c>
      <c r="D4296" s="28" t="s">
        <v>271</v>
      </c>
      <c r="E4296" s="30">
        <v>1</v>
      </c>
      <c r="F4296" s="30">
        <v>3050</v>
      </c>
      <c r="G4296" s="30">
        <f t="shared" si="347"/>
        <v>3700</v>
      </c>
      <c r="H4296" s="30">
        <f t="shared" si="348"/>
        <v>5500</v>
      </c>
      <c r="I4296" s="212"/>
      <c r="J4296" s="212"/>
      <c r="K4296" s="212"/>
    </row>
    <row r="4297" spans="1:11" customFormat="1" outlineLevel="1">
      <c r="A4297" s="28"/>
      <c r="B4297" s="28" t="s">
        <v>5415</v>
      </c>
      <c r="C4297" s="29" t="s">
        <v>5416</v>
      </c>
      <c r="D4297" s="28" t="s">
        <v>271</v>
      </c>
      <c r="E4297" s="30">
        <v>1</v>
      </c>
      <c r="F4297" s="30">
        <v>12000</v>
      </c>
      <c r="G4297" s="30">
        <f t="shared" si="347"/>
        <v>14400</v>
      </c>
      <c r="H4297" s="30">
        <f t="shared" si="348"/>
        <v>21600</v>
      </c>
      <c r="I4297" s="212"/>
      <c r="J4297" s="212"/>
      <c r="K4297" s="212"/>
    </row>
    <row r="4298" spans="1:11" customFormat="1">
      <c r="A4298" s="45">
        <v>3342</v>
      </c>
      <c r="B4298" s="67" t="s">
        <v>5367</v>
      </c>
      <c r="C4298" s="47" t="s">
        <v>5368</v>
      </c>
      <c r="D4298" s="67" t="s">
        <v>530</v>
      </c>
      <c r="E4298" s="67">
        <v>1</v>
      </c>
      <c r="F4298" s="72">
        <f>SUM(F4299:F4313)</f>
        <v>242580</v>
      </c>
      <c r="G4298" s="72">
        <f>SUM(G4299:G4313)</f>
        <v>291000</v>
      </c>
      <c r="H4298" s="72">
        <f>SUM(H4299:H4313)</f>
        <v>437000</v>
      </c>
      <c r="I4298" s="212"/>
      <c r="J4298" s="212"/>
      <c r="K4298" s="212"/>
    </row>
    <row r="4299" spans="1:11" customFormat="1" outlineLevel="1">
      <c r="A4299" s="49"/>
      <c r="B4299" s="49" t="s">
        <v>5336</v>
      </c>
      <c r="C4299" s="50" t="s">
        <v>5337</v>
      </c>
      <c r="D4299" s="49" t="s">
        <v>530</v>
      </c>
      <c r="E4299" s="51">
        <v>1</v>
      </c>
      <c r="F4299" s="30">
        <f>F4230</f>
        <v>177480</v>
      </c>
      <c r="G4299" s="30">
        <f>G4230</f>
        <v>212800</v>
      </c>
      <c r="H4299" s="30">
        <f>H4230</f>
        <v>319800</v>
      </c>
      <c r="I4299" s="212"/>
      <c r="J4299" s="212"/>
      <c r="K4299" s="212"/>
    </row>
    <row r="4300" spans="1:11" customFormat="1" ht="31" outlineLevel="1">
      <c r="A4300" s="49"/>
      <c r="B4300" s="49" t="s">
        <v>5369</v>
      </c>
      <c r="C4300" s="50" t="s">
        <v>5370</v>
      </c>
      <c r="D4300" s="49" t="s">
        <v>271</v>
      </c>
      <c r="E4300" s="51">
        <v>1</v>
      </c>
      <c r="F4300" s="30">
        <v>6500</v>
      </c>
      <c r="G4300" s="30">
        <f t="shared" ref="G4300:G4313" si="349">ROUND(F4300*1.2,-2)</f>
        <v>7800</v>
      </c>
      <c r="H4300" s="30">
        <f t="shared" ref="H4300:H4313" si="350">ROUND(F4300*1.8,-2)</f>
        <v>11700</v>
      </c>
      <c r="I4300" s="212"/>
      <c r="J4300" s="212"/>
      <c r="K4300" s="212"/>
    </row>
    <row r="4301" spans="1:11" customFormat="1" ht="31" outlineLevel="1">
      <c r="A4301" s="49"/>
      <c r="B4301" s="49" t="s">
        <v>5353</v>
      </c>
      <c r="C4301" s="50" t="s">
        <v>5354</v>
      </c>
      <c r="D4301" s="49" t="s">
        <v>271</v>
      </c>
      <c r="E4301" s="51">
        <v>1</v>
      </c>
      <c r="F4301" s="30">
        <v>4200</v>
      </c>
      <c r="G4301" s="30">
        <f t="shared" si="349"/>
        <v>5000</v>
      </c>
      <c r="H4301" s="30">
        <f t="shared" si="350"/>
        <v>7600</v>
      </c>
      <c r="I4301" s="212"/>
      <c r="J4301" s="212"/>
      <c r="K4301" s="212"/>
    </row>
    <row r="4302" spans="1:11" customFormat="1" ht="31" outlineLevel="1">
      <c r="A4302" s="49"/>
      <c r="B4302" s="49" t="s">
        <v>5355</v>
      </c>
      <c r="C4302" s="50" t="s">
        <v>5356</v>
      </c>
      <c r="D4302" s="49" t="s">
        <v>271</v>
      </c>
      <c r="E4302" s="51">
        <v>1</v>
      </c>
      <c r="F4302" s="30">
        <v>4200</v>
      </c>
      <c r="G4302" s="30">
        <f t="shared" si="349"/>
        <v>5000</v>
      </c>
      <c r="H4302" s="30">
        <f t="shared" si="350"/>
        <v>7600</v>
      </c>
      <c r="I4302" s="212"/>
      <c r="J4302" s="212"/>
      <c r="K4302" s="212"/>
    </row>
    <row r="4303" spans="1:11" customFormat="1" ht="31" outlineLevel="1">
      <c r="A4303" s="49"/>
      <c r="B4303" s="49" t="s">
        <v>5371</v>
      </c>
      <c r="C4303" s="50" t="s">
        <v>5372</v>
      </c>
      <c r="D4303" s="49" t="s">
        <v>271</v>
      </c>
      <c r="E4303" s="51">
        <v>1</v>
      </c>
      <c r="F4303" s="30">
        <v>3050</v>
      </c>
      <c r="G4303" s="30">
        <f t="shared" si="349"/>
        <v>3700</v>
      </c>
      <c r="H4303" s="30">
        <f t="shared" si="350"/>
        <v>5500</v>
      </c>
      <c r="I4303" s="212"/>
      <c r="J4303" s="212"/>
      <c r="K4303" s="212"/>
    </row>
    <row r="4304" spans="1:11" customFormat="1" ht="31" outlineLevel="1">
      <c r="A4304" s="49"/>
      <c r="B4304" s="49" t="s">
        <v>5357</v>
      </c>
      <c r="C4304" s="50" t="s">
        <v>5358</v>
      </c>
      <c r="D4304" s="49" t="s">
        <v>271</v>
      </c>
      <c r="E4304" s="51">
        <v>1</v>
      </c>
      <c r="F4304" s="30">
        <v>11000</v>
      </c>
      <c r="G4304" s="30">
        <f t="shared" si="349"/>
        <v>13200</v>
      </c>
      <c r="H4304" s="30">
        <f t="shared" si="350"/>
        <v>19800</v>
      </c>
      <c r="I4304" s="212"/>
      <c r="J4304" s="212"/>
      <c r="K4304" s="212"/>
    </row>
    <row r="4305" spans="1:67" customFormat="1" ht="31" outlineLevel="1">
      <c r="A4305" s="49"/>
      <c r="B4305" s="49" t="s">
        <v>5359</v>
      </c>
      <c r="C4305" s="50" t="s">
        <v>5360</v>
      </c>
      <c r="D4305" s="49" t="s">
        <v>271</v>
      </c>
      <c r="E4305" s="51">
        <v>1</v>
      </c>
      <c r="F4305" s="30">
        <v>6500</v>
      </c>
      <c r="G4305" s="30">
        <f t="shared" si="349"/>
        <v>7800</v>
      </c>
      <c r="H4305" s="30">
        <f t="shared" si="350"/>
        <v>11700</v>
      </c>
      <c r="I4305" s="212"/>
      <c r="J4305" s="212"/>
      <c r="K4305" s="212"/>
    </row>
    <row r="4306" spans="1:67" customFormat="1" ht="31" outlineLevel="1">
      <c r="A4306" s="49"/>
      <c r="B4306" s="49" t="s">
        <v>5361</v>
      </c>
      <c r="C4306" s="50" t="s">
        <v>5362</v>
      </c>
      <c r="D4306" s="49" t="s">
        <v>271</v>
      </c>
      <c r="E4306" s="51">
        <v>1</v>
      </c>
      <c r="F4306" s="30">
        <v>4000</v>
      </c>
      <c r="G4306" s="30">
        <f t="shared" si="349"/>
        <v>4800</v>
      </c>
      <c r="H4306" s="30">
        <f t="shared" si="350"/>
        <v>7200</v>
      </c>
      <c r="I4306" s="212"/>
      <c r="J4306" s="212"/>
      <c r="K4306" s="212"/>
    </row>
    <row r="4307" spans="1:67" customFormat="1" ht="31" outlineLevel="1">
      <c r="A4307" s="49"/>
      <c r="B4307" s="49" t="s">
        <v>5373</v>
      </c>
      <c r="C4307" s="50" t="s">
        <v>5374</v>
      </c>
      <c r="D4307" s="49" t="s">
        <v>271</v>
      </c>
      <c r="E4307" s="51">
        <v>1</v>
      </c>
      <c r="F4307" s="30">
        <v>2000</v>
      </c>
      <c r="G4307" s="30">
        <f t="shared" si="349"/>
        <v>2400</v>
      </c>
      <c r="H4307" s="30">
        <f t="shared" si="350"/>
        <v>3600</v>
      </c>
      <c r="I4307" s="212"/>
      <c r="J4307" s="212"/>
      <c r="K4307" s="212"/>
    </row>
    <row r="4308" spans="1:67" customFormat="1" ht="31" outlineLevel="1">
      <c r="A4308" s="49"/>
      <c r="B4308" s="49" t="s">
        <v>5375</v>
      </c>
      <c r="C4308" s="50" t="s">
        <v>5376</v>
      </c>
      <c r="D4308" s="49" t="s">
        <v>271</v>
      </c>
      <c r="E4308" s="51">
        <v>1</v>
      </c>
      <c r="F4308" s="30">
        <v>7500</v>
      </c>
      <c r="G4308" s="30">
        <f t="shared" si="349"/>
        <v>9000</v>
      </c>
      <c r="H4308" s="30">
        <f t="shared" si="350"/>
        <v>13500</v>
      </c>
      <c r="I4308" s="212"/>
      <c r="J4308" s="212"/>
      <c r="K4308" s="212"/>
    </row>
    <row r="4309" spans="1:67" customFormat="1" outlineLevel="1">
      <c r="A4309" s="49"/>
      <c r="B4309" s="49" t="s">
        <v>5377</v>
      </c>
      <c r="C4309" s="50" t="s">
        <v>5378</v>
      </c>
      <c r="D4309" s="49" t="s">
        <v>271</v>
      </c>
      <c r="E4309" s="51">
        <v>1</v>
      </c>
      <c r="F4309" s="30">
        <v>5300</v>
      </c>
      <c r="G4309" s="30">
        <f t="shared" si="349"/>
        <v>6400</v>
      </c>
      <c r="H4309" s="30">
        <f t="shared" si="350"/>
        <v>9500</v>
      </c>
      <c r="I4309" s="212"/>
      <c r="J4309" s="212"/>
      <c r="K4309" s="212"/>
    </row>
    <row r="4310" spans="1:67" customFormat="1" ht="31" outlineLevel="1">
      <c r="A4310" s="49"/>
      <c r="B4310" s="49" t="s">
        <v>5363</v>
      </c>
      <c r="C4310" s="50" t="s">
        <v>5364</v>
      </c>
      <c r="D4310" s="49" t="s">
        <v>271</v>
      </c>
      <c r="E4310" s="51">
        <v>1</v>
      </c>
      <c r="F4310" s="30">
        <v>2800</v>
      </c>
      <c r="G4310" s="30">
        <f t="shared" si="349"/>
        <v>3400</v>
      </c>
      <c r="H4310" s="30">
        <f t="shared" si="350"/>
        <v>5000</v>
      </c>
      <c r="I4310" s="212"/>
      <c r="J4310" s="212"/>
      <c r="K4310" s="212"/>
    </row>
    <row r="4311" spans="1:67" customFormat="1" ht="31" outlineLevel="1">
      <c r="A4311" s="49"/>
      <c r="B4311" s="49" t="s">
        <v>5379</v>
      </c>
      <c r="C4311" s="50" t="s">
        <v>5380</v>
      </c>
      <c r="D4311" s="49" t="s">
        <v>271</v>
      </c>
      <c r="E4311" s="51">
        <v>1</v>
      </c>
      <c r="F4311" s="30">
        <v>2500</v>
      </c>
      <c r="G4311" s="30">
        <f t="shared" si="349"/>
        <v>3000</v>
      </c>
      <c r="H4311" s="30">
        <f t="shared" si="350"/>
        <v>4500</v>
      </c>
      <c r="I4311" s="212"/>
      <c r="J4311" s="212"/>
      <c r="K4311" s="212"/>
    </row>
    <row r="4312" spans="1:67" customFormat="1" ht="31" outlineLevel="1">
      <c r="A4312" s="49"/>
      <c r="B4312" s="49" t="s">
        <v>5365</v>
      </c>
      <c r="C4312" s="50" t="s">
        <v>5366</v>
      </c>
      <c r="D4312" s="49" t="s">
        <v>271</v>
      </c>
      <c r="E4312" s="51">
        <v>1</v>
      </c>
      <c r="F4312" s="30">
        <v>3050</v>
      </c>
      <c r="G4312" s="30">
        <f t="shared" si="349"/>
        <v>3700</v>
      </c>
      <c r="H4312" s="30">
        <f t="shared" si="350"/>
        <v>5500</v>
      </c>
      <c r="I4312" s="212"/>
      <c r="J4312" s="212"/>
      <c r="K4312" s="212"/>
    </row>
    <row r="4313" spans="1:67" customFormat="1" ht="31" outlineLevel="1">
      <c r="A4313" s="49"/>
      <c r="B4313" s="49" t="s">
        <v>5381</v>
      </c>
      <c r="C4313" s="50" t="s">
        <v>5382</v>
      </c>
      <c r="D4313" s="49" t="s">
        <v>271</v>
      </c>
      <c r="E4313" s="51">
        <v>1</v>
      </c>
      <c r="F4313" s="30">
        <v>2500</v>
      </c>
      <c r="G4313" s="30">
        <f t="shared" si="349"/>
        <v>3000</v>
      </c>
      <c r="H4313" s="30">
        <f t="shared" si="350"/>
        <v>4500</v>
      </c>
      <c r="I4313" s="212"/>
      <c r="J4313" s="212"/>
      <c r="K4313" s="212"/>
    </row>
    <row r="4314" spans="1:67" s="156" customFormat="1">
      <c r="A4314" s="45">
        <v>3343</v>
      </c>
      <c r="B4314" s="67" t="s">
        <v>5537</v>
      </c>
      <c r="C4314" s="47" t="s">
        <v>6152</v>
      </c>
      <c r="D4314" s="67" t="s">
        <v>530</v>
      </c>
      <c r="E4314" s="67">
        <v>1</v>
      </c>
      <c r="F4314" s="72">
        <f>SUM(F4315:F4337)</f>
        <v>84510</v>
      </c>
      <c r="G4314" s="72">
        <f>SUM(G4315:G4337)</f>
        <v>101300</v>
      </c>
      <c r="H4314" s="72">
        <f>SUM(H4315:H4337)</f>
        <v>152300</v>
      </c>
      <c r="I4314" s="212"/>
      <c r="J4314" s="212"/>
      <c r="K4314" s="212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/>
      <c r="BE4314"/>
      <c r="BF4314"/>
      <c r="BG4314"/>
      <c r="BH4314"/>
      <c r="BI4314"/>
      <c r="BJ4314"/>
      <c r="BK4314"/>
      <c r="BL4314"/>
      <c r="BM4314"/>
      <c r="BN4314"/>
      <c r="BO4314"/>
    </row>
    <row r="4315" spans="1:67" s="156" customFormat="1" outlineLevel="1">
      <c r="A4315" s="28"/>
      <c r="B4315" s="28" t="s">
        <v>5448</v>
      </c>
      <c r="C4315" s="29" t="s">
        <v>5449</v>
      </c>
      <c r="D4315" s="28" t="s">
        <v>271</v>
      </c>
      <c r="E4315" s="30">
        <v>1</v>
      </c>
      <c r="F4315" s="30">
        <v>12000</v>
      </c>
      <c r="G4315" s="30">
        <f t="shared" ref="G4315:G4337" si="351">ROUND(F4315*1.2,-2)</f>
        <v>14400</v>
      </c>
      <c r="H4315" s="30">
        <f t="shared" ref="H4315:H4337" si="352">ROUND(F4315*1.8,-2)</f>
        <v>21600</v>
      </c>
      <c r="I4315" s="212"/>
      <c r="J4315" s="212"/>
      <c r="K4315" s="212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/>
      <c r="BE4315"/>
      <c r="BF4315"/>
      <c r="BG4315"/>
      <c r="BH4315"/>
      <c r="BI4315"/>
      <c r="BJ4315"/>
      <c r="BK4315"/>
      <c r="BL4315"/>
      <c r="BM4315"/>
      <c r="BN4315"/>
      <c r="BO4315"/>
    </row>
    <row r="4316" spans="1:67" customFormat="1" ht="31" outlineLevel="1">
      <c r="A4316" s="49"/>
      <c r="B4316" s="49" t="s">
        <v>5974</v>
      </c>
      <c r="C4316" s="50" t="s">
        <v>5973</v>
      </c>
      <c r="D4316" s="49" t="s">
        <v>271</v>
      </c>
      <c r="E4316" s="51">
        <v>1</v>
      </c>
      <c r="F4316" s="30">
        <v>1500</v>
      </c>
      <c r="G4316" s="30">
        <f t="shared" si="351"/>
        <v>1800</v>
      </c>
      <c r="H4316" s="30">
        <f t="shared" si="352"/>
        <v>2700</v>
      </c>
      <c r="I4316" s="212"/>
      <c r="J4316" s="212"/>
      <c r="K4316" s="212"/>
    </row>
    <row r="4317" spans="1:67" customFormat="1" outlineLevel="1">
      <c r="A4317" s="49"/>
      <c r="B4317" s="49" t="s">
        <v>5234</v>
      </c>
      <c r="C4317" s="50" t="s">
        <v>5235</v>
      </c>
      <c r="D4317" s="49" t="s">
        <v>271</v>
      </c>
      <c r="E4317" s="51">
        <v>1</v>
      </c>
      <c r="F4317" s="30">
        <v>810</v>
      </c>
      <c r="G4317" s="30">
        <f t="shared" si="351"/>
        <v>1000</v>
      </c>
      <c r="H4317" s="30">
        <f t="shared" si="352"/>
        <v>1500</v>
      </c>
      <c r="I4317" s="212"/>
      <c r="J4317" s="212"/>
      <c r="K4317" s="212"/>
    </row>
    <row r="4318" spans="1:67" customFormat="1" ht="31" outlineLevel="1">
      <c r="A4318" s="49"/>
      <c r="B4318" s="49" t="s">
        <v>5262</v>
      </c>
      <c r="C4318" s="50" t="s">
        <v>5263</v>
      </c>
      <c r="D4318" s="49" t="s">
        <v>271</v>
      </c>
      <c r="E4318" s="51">
        <v>1</v>
      </c>
      <c r="F4318" s="30">
        <v>1000</v>
      </c>
      <c r="G4318" s="30">
        <f t="shared" si="351"/>
        <v>1200</v>
      </c>
      <c r="H4318" s="30">
        <f t="shared" si="352"/>
        <v>1800</v>
      </c>
      <c r="I4318" s="212"/>
      <c r="J4318" s="212"/>
      <c r="K4318" s="212"/>
    </row>
    <row r="4319" spans="1:67" customFormat="1" ht="31" outlineLevel="1">
      <c r="A4319" s="49"/>
      <c r="B4319" s="49" t="s">
        <v>5264</v>
      </c>
      <c r="C4319" s="50" t="s">
        <v>5265</v>
      </c>
      <c r="D4319" s="49" t="s">
        <v>271</v>
      </c>
      <c r="E4319" s="51">
        <v>1</v>
      </c>
      <c r="F4319" s="30">
        <v>1200</v>
      </c>
      <c r="G4319" s="30">
        <f t="shared" si="351"/>
        <v>1400</v>
      </c>
      <c r="H4319" s="30">
        <f t="shared" si="352"/>
        <v>2200</v>
      </c>
      <c r="I4319" s="212"/>
      <c r="J4319" s="212"/>
      <c r="K4319" s="212"/>
    </row>
    <row r="4320" spans="1:67" customFormat="1" outlineLevel="1">
      <c r="A4320" s="49"/>
      <c r="B4320" s="49" t="s">
        <v>5268</v>
      </c>
      <c r="C4320" s="50" t="s">
        <v>5269</v>
      </c>
      <c r="D4320" s="49" t="s">
        <v>271</v>
      </c>
      <c r="E4320" s="51">
        <v>1</v>
      </c>
      <c r="F4320" s="30">
        <v>1100</v>
      </c>
      <c r="G4320" s="30">
        <f t="shared" si="351"/>
        <v>1300</v>
      </c>
      <c r="H4320" s="30">
        <f t="shared" si="352"/>
        <v>2000</v>
      </c>
      <c r="I4320" s="212"/>
      <c r="J4320" s="212"/>
      <c r="K4320" s="212"/>
    </row>
    <row r="4321" spans="1:67" customFormat="1" ht="31" outlineLevel="1">
      <c r="A4321" s="49"/>
      <c r="B4321" s="49" t="s">
        <v>5270</v>
      </c>
      <c r="C4321" s="50" t="s">
        <v>5271</v>
      </c>
      <c r="D4321" s="49" t="s">
        <v>271</v>
      </c>
      <c r="E4321" s="51">
        <v>1</v>
      </c>
      <c r="F4321" s="30">
        <v>1100</v>
      </c>
      <c r="G4321" s="30">
        <f t="shared" si="351"/>
        <v>1300</v>
      </c>
      <c r="H4321" s="30">
        <f t="shared" si="352"/>
        <v>2000</v>
      </c>
      <c r="I4321" s="212"/>
      <c r="J4321" s="212"/>
      <c r="K4321" s="212"/>
    </row>
    <row r="4322" spans="1:67" customFormat="1" outlineLevel="1">
      <c r="A4322" s="49"/>
      <c r="B4322" s="49" t="s">
        <v>5441</v>
      </c>
      <c r="C4322" s="50" t="s">
        <v>5442</v>
      </c>
      <c r="D4322" s="49" t="s">
        <v>271</v>
      </c>
      <c r="E4322" s="51">
        <v>1</v>
      </c>
      <c r="F4322" s="30">
        <v>1600</v>
      </c>
      <c r="G4322" s="30">
        <f t="shared" si="351"/>
        <v>1900</v>
      </c>
      <c r="H4322" s="30">
        <f t="shared" si="352"/>
        <v>2900</v>
      </c>
      <c r="I4322" s="212"/>
      <c r="J4322" s="212"/>
      <c r="K4322" s="212"/>
    </row>
    <row r="4323" spans="1:67" s="156" customFormat="1" ht="31" outlineLevel="1">
      <c r="A4323" s="49"/>
      <c r="B4323" s="28" t="s">
        <v>5548</v>
      </c>
      <c r="C4323" s="50" t="s">
        <v>5549</v>
      </c>
      <c r="D4323" s="49" t="s">
        <v>271</v>
      </c>
      <c r="E4323" s="51">
        <v>1</v>
      </c>
      <c r="F4323" s="51">
        <v>2200</v>
      </c>
      <c r="G4323" s="30">
        <f t="shared" si="351"/>
        <v>2600</v>
      </c>
      <c r="H4323" s="30">
        <f t="shared" si="352"/>
        <v>4000</v>
      </c>
      <c r="I4323" s="212"/>
      <c r="J4323" s="212"/>
      <c r="K4323" s="212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/>
      <c r="BE4323"/>
      <c r="BF4323"/>
      <c r="BG4323"/>
      <c r="BH4323"/>
      <c r="BI4323"/>
      <c r="BJ4323"/>
      <c r="BK4323"/>
      <c r="BL4323"/>
      <c r="BM4323"/>
      <c r="BN4323"/>
      <c r="BO4323"/>
    </row>
    <row r="4324" spans="1:67" s="156" customFormat="1" ht="31" outlineLevel="1">
      <c r="A4324" s="49"/>
      <c r="B4324" s="49" t="s">
        <v>5489</v>
      </c>
      <c r="C4324" s="29" t="s">
        <v>5490</v>
      </c>
      <c r="D4324" s="49" t="s">
        <v>271</v>
      </c>
      <c r="E4324" s="51">
        <v>1</v>
      </c>
      <c r="F4324" s="30">
        <v>6100</v>
      </c>
      <c r="G4324" s="30">
        <f t="shared" si="351"/>
        <v>7300</v>
      </c>
      <c r="H4324" s="30">
        <f t="shared" si="352"/>
        <v>11000</v>
      </c>
      <c r="I4324" s="212"/>
      <c r="J4324" s="212"/>
      <c r="K4324" s="212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/>
      <c r="BE4324"/>
      <c r="BF4324"/>
      <c r="BG4324"/>
      <c r="BH4324"/>
      <c r="BI4324"/>
      <c r="BJ4324"/>
      <c r="BK4324"/>
      <c r="BL4324"/>
      <c r="BM4324"/>
      <c r="BN4324"/>
      <c r="BO4324"/>
    </row>
    <row r="4325" spans="1:67" s="156" customFormat="1" outlineLevel="1">
      <c r="A4325" s="49"/>
      <c r="B4325" s="28" t="s">
        <v>5487</v>
      </c>
      <c r="C4325" s="29" t="s">
        <v>5488</v>
      </c>
      <c r="D4325" s="49" t="s">
        <v>271</v>
      </c>
      <c r="E4325" s="51">
        <v>1</v>
      </c>
      <c r="F4325" s="30">
        <v>2800</v>
      </c>
      <c r="G4325" s="30">
        <f t="shared" si="351"/>
        <v>3400</v>
      </c>
      <c r="H4325" s="30">
        <f t="shared" si="352"/>
        <v>5000</v>
      </c>
      <c r="I4325" s="212"/>
      <c r="J4325" s="212"/>
      <c r="K4325" s="212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/>
      <c r="BE4325"/>
      <c r="BF4325"/>
      <c r="BG4325"/>
      <c r="BH4325"/>
      <c r="BI4325"/>
      <c r="BJ4325"/>
      <c r="BK4325"/>
      <c r="BL4325"/>
      <c r="BM4325"/>
      <c r="BN4325"/>
      <c r="BO4325"/>
    </row>
    <row r="4326" spans="1:67" s="156" customFormat="1" outlineLevel="1">
      <c r="A4326" s="49"/>
      <c r="B4326" s="28" t="s">
        <v>5491</v>
      </c>
      <c r="C4326" s="29" t="s">
        <v>5492</v>
      </c>
      <c r="D4326" s="49" t="s">
        <v>271</v>
      </c>
      <c r="E4326" s="51">
        <v>1</v>
      </c>
      <c r="F4326" s="30">
        <v>3000</v>
      </c>
      <c r="G4326" s="30">
        <f t="shared" si="351"/>
        <v>3600</v>
      </c>
      <c r="H4326" s="30">
        <f t="shared" si="352"/>
        <v>5400</v>
      </c>
      <c r="I4326" s="212"/>
      <c r="J4326" s="212"/>
      <c r="K4326" s="212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/>
      <c r="BE4326"/>
      <c r="BF4326"/>
      <c r="BG4326"/>
      <c r="BH4326"/>
      <c r="BI4326"/>
      <c r="BJ4326"/>
      <c r="BK4326"/>
      <c r="BL4326"/>
      <c r="BM4326"/>
      <c r="BN4326"/>
      <c r="BO4326"/>
    </row>
    <row r="4327" spans="1:67" customFormat="1" outlineLevel="1">
      <c r="A4327" s="49"/>
      <c r="B4327" s="49" t="s">
        <v>5278</v>
      </c>
      <c r="C4327" s="50" t="s">
        <v>5279</v>
      </c>
      <c r="D4327" s="49" t="s">
        <v>271</v>
      </c>
      <c r="E4327" s="51">
        <v>1</v>
      </c>
      <c r="F4327" s="30">
        <v>1100</v>
      </c>
      <c r="G4327" s="30">
        <f t="shared" si="351"/>
        <v>1300</v>
      </c>
      <c r="H4327" s="30">
        <f t="shared" si="352"/>
        <v>2000</v>
      </c>
      <c r="I4327" s="212"/>
      <c r="J4327" s="212"/>
      <c r="K4327" s="212"/>
    </row>
    <row r="4328" spans="1:67" customFormat="1" ht="31" outlineLevel="1">
      <c r="A4328" s="49"/>
      <c r="B4328" s="49" t="s">
        <v>5272</v>
      </c>
      <c r="C4328" s="50" t="s">
        <v>5273</v>
      </c>
      <c r="D4328" s="49" t="s">
        <v>271</v>
      </c>
      <c r="E4328" s="51">
        <v>1</v>
      </c>
      <c r="F4328" s="30">
        <v>1400</v>
      </c>
      <c r="G4328" s="30">
        <f t="shared" si="351"/>
        <v>1700</v>
      </c>
      <c r="H4328" s="30">
        <f t="shared" si="352"/>
        <v>2500</v>
      </c>
      <c r="I4328" s="212"/>
      <c r="J4328" s="212"/>
      <c r="K4328" s="212"/>
    </row>
    <row r="4329" spans="1:67" customFormat="1" ht="31" outlineLevel="1">
      <c r="A4329" s="49"/>
      <c r="B4329" s="49" t="s">
        <v>5286</v>
      </c>
      <c r="C4329" s="50" t="s">
        <v>5287</v>
      </c>
      <c r="D4329" s="49" t="s">
        <v>271</v>
      </c>
      <c r="E4329" s="51">
        <v>1</v>
      </c>
      <c r="F4329" s="30">
        <v>900</v>
      </c>
      <c r="G4329" s="30">
        <f t="shared" si="351"/>
        <v>1100</v>
      </c>
      <c r="H4329" s="30">
        <f t="shared" si="352"/>
        <v>1600</v>
      </c>
      <c r="I4329" s="212"/>
      <c r="J4329" s="212"/>
      <c r="K4329" s="212"/>
    </row>
    <row r="4330" spans="1:67" customFormat="1" ht="31" outlineLevel="1">
      <c r="A4330" s="28"/>
      <c r="B4330" s="28" t="s">
        <v>5294</v>
      </c>
      <c r="C4330" s="29" t="s">
        <v>5295</v>
      </c>
      <c r="D4330" s="28" t="s">
        <v>271</v>
      </c>
      <c r="E4330" s="30">
        <v>1</v>
      </c>
      <c r="F4330" s="30">
        <v>1200</v>
      </c>
      <c r="G4330" s="30">
        <f t="shared" si="351"/>
        <v>1400</v>
      </c>
      <c r="H4330" s="30">
        <f t="shared" si="352"/>
        <v>2200</v>
      </c>
      <c r="I4330" s="212"/>
      <c r="J4330" s="212"/>
      <c r="K4330" s="212"/>
    </row>
    <row r="4331" spans="1:67" customFormat="1" outlineLevel="1">
      <c r="A4331" s="28"/>
      <c r="B4331" s="28" t="s">
        <v>5495</v>
      </c>
      <c r="C4331" s="29" t="s">
        <v>5496</v>
      </c>
      <c r="D4331" s="28" t="s">
        <v>271</v>
      </c>
      <c r="E4331" s="30">
        <v>1</v>
      </c>
      <c r="F4331" s="30">
        <v>1900</v>
      </c>
      <c r="G4331" s="30">
        <f t="shared" si="351"/>
        <v>2300</v>
      </c>
      <c r="H4331" s="30">
        <f t="shared" si="352"/>
        <v>3400</v>
      </c>
      <c r="I4331" s="212"/>
      <c r="J4331" s="212"/>
      <c r="K4331" s="212"/>
    </row>
    <row r="4332" spans="1:67" s="156" customFormat="1" ht="31" outlineLevel="1">
      <c r="A4332" s="28"/>
      <c r="B4332" s="28" t="s">
        <v>5296</v>
      </c>
      <c r="C4332" s="29" t="s">
        <v>6150</v>
      </c>
      <c r="D4332" s="28" t="s">
        <v>271</v>
      </c>
      <c r="E4332" s="30">
        <v>1</v>
      </c>
      <c r="F4332" s="30">
        <v>12000</v>
      </c>
      <c r="G4332" s="30">
        <f t="shared" si="351"/>
        <v>14400</v>
      </c>
      <c r="H4332" s="30">
        <f t="shared" si="352"/>
        <v>21600</v>
      </c>
      <c r="I4332" s="212"/>
      <c r="J4332" s="212"/>
      <c r="K4332" s="21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</row>
    <row r="4333" spans="1:67" customFormat="1" outlineLevel="1">
      <c r="A4333" s="28"/>
      <c r="B4333" s="28" t="s">
        <v>5305</v>
      </c>
      <c r="C4333" s="29" t="s">
        <v>5306</v>
      </c>
      <c r="D4333" s="28" t="s">
        <v>271</v>
      </c>
      <c r="E4333" s="30">
        <v>1</v>
      </c>
      <c r="F4333" s="30">
        <v>2100</v>
      </c>
      <c r="G4333" s="30">
        <f t="shared" si="351"/>
        <v>2500</v>
      </c>
      <c r="H4333" s="30">
        <f t="shared" si="352"/>
        <v>3800</v>
      </c>
      <c r="I4333" s="212"/>
      <c r="J4333" s="212"/>
      <c r="K4333" s="212"/>
    </row>
    <row r="4334" spans="1:67" customFormat="1" outlineLevel="1">
      <c r="A4334" s="28"/>
      <c r="B4334" s="28" t="s">
        <v>5303</v>
      </c>
      <c r="C4334" s="29" t="s">
        <v>5304</v>
      </c>
      <c r="D4334" s="28" t="s">
        <v>271</v>
      </c>
      <c r="E4334" s="30">
        <v>1</v>
      </c>
      <c r="F4334" s="30">
        <v>8000</v>
      </c>
      <c r="G4334" s="30">
        <f t="shared" si="351"/>
        <v>9600</v>
      </c>
      <c r="H4334" s="30">
        <f t="shared" si="352"/>
        <v>14400</v>
      </c>
      <c r="I4334" s="212"/>
      <c r="J4334" s="212"/>
      <c r="K4334" s="212"/>
    </row>
    <row r="4335" spans="1:67" customFormat="1" ht="31" outlineLevel="1">
      <c r="A4335" s="28"/>
      <c r="B4335" s="28" t="s">
        <v>5497</v>
      </c>
      <c r="C4335" s="29" t="s">
        <v>5498</v>
      </c>
      <c r="D4335" s="28" t="s">
        <v>271</v>
      </c>
      <c r="E4335" s="30">
        <v>1</v>
      </c>
      <c r="F4335" s="30">
        <v>6500</v>
      </c>
      <c r="G4335" s="30">
        <f t="shared" si="351"/>
        <v>7800</v>
      </c>
      <c r="H4335" s="30">
        <f t="shared" si="352"/>
        <v>11700</v>
      </c>
      <c r="I4335" s="212"/>
      <c r="J4335" s="212"/>
      <c r="K4335" s="212"/>
    </row>
    <row r="4336" spans="1:67" s="156" customFormat="1" outlineLevel="1">
      <c r="A4336" s="28"/>
      <c r="B4336" s="28" t="s">
        <v>5452</v>
      </c>
      <c r="C4336" s="29" t="s">
        <v>5453</v>
      </c>
      <c r="D4336" s="28" t="s">
        <v>271</v>
      </c>
      <c r="E4336" s="30">
        <v>1</v>
      </c>
      <c r="F4336" s="30">
        <v>10000</v>
      </c>
      <c r="G4336" s="30">
        <f t="shared" si="351"/>
        <v>12000</v>
      </c>
      <c r="H4336" s="30">
        <f t="shared" si="352"/>
        <v>18000</v>
      </c>
      <c r="I4336" s="212"/>
      <c r="J4336" s="212"/>
      <c r="K4336" s="212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/>
      <c r="BE4336"/>
      <c r="BF4336"/>
      <c r="BG4336"/>
      <c r="BH4336"/>
      <c r="BI4336"/>
      <c r="BJ4336"/>
      <c r="BK4336"/>
      <c r="BL4336"/>
      <c r="BM4336"/>
      <c r="BN4336"/>
      <c r="BO4336"/>
    </row>
    <row r="4337" spans="1:67" customFormat="1" outlineLevel="1">
      <c r="A4337" s="28"/>
      <c r="B4337" s="28" t="s">
        <v>2597</v>
      </c>
      <c r="C4337" s="29" t="s">
        <v>2598</v>
      </c>
      <c r="D4337" s="28" t="s">
        <v>271</v>
      </c>
      <c r="E4337" s="30">
        <v>1</v>
      </c>
      <c r="F4337" s="30">
        <v>5000</v>
      </c>
      <c r="G4337" s="30">
        <f t="shared" si="351"/>
        <v>6000</v>
      </c>
      <c r="H4337" s="30">
        <f t="shared" si="352"/>
        <v>9000</v>
      </c>
      <c r="I4337" s="212"/>
      <c r="J4337" s="212"/>
      <c r="K4337" s="212"/>
    </row>
    <row r="4338" spans="1:67" s="156" customFormat="1">
      <c r="A4338" s="45">
        <v>3344</v>
      </c>
      <c r="B4338" s="67" t="s">
        <v>5538</v>
      </c>
      <c r="C4338" s="47" t="s">
        <v>6153</v>
      </c>
      <c r="D4338" s="67" t="s">
        <v>530</v>
      </c>
      <c r="E4338" s="67">
        <v>1</v>
      </c>
      <c r="F4338" s="72">
        <f>SUM(F4339:F4363)</f>
        <v>87710</v>
      </c>
      <c r="G4338" s="72">
        <f>SUM(G4339:G4363)</f>
        <v>105200</v>
      </c>
      <c r="H4338" s="72">
        <f>SUM(H4339:H4363)</f>
        <v>158000</v>
      </c>
      <c r="I4338" s="212"/>
      <c r="J4338" s="212"/>
      <c r="K4338" s="212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/>
      <c r="BE4338"/>
      <c r="BF4338"/>
      <c r="BG4338"/>
      <c r="BH4338"/>
      <c r="BI4338"/>
      <c r="BJ4338"/>
      <c r="BK4338"/>
      <c r="BL4338"/>
      <c r="BM4338"/>
      <c r="BN4338"/>
      <c r="BO4338"/>
    </row>
    <row r="4339" spans="1:67" s="156" customFormat="1" outlineLevel="1">
      <c r="A4339" s="28"/>
      <c r="B4339" s="28" t="s">
        <v>5448</v>
      </c>
      <c r="C4339" s="29" t="s">
        <v>5449</v>
      </c>
      <c r="D4339" s="28" t="s">
        <v>271</v>
      </c>
      <c r="E4339" s="30">
        <v>1</v>
      </c>
      <c r="F4339" s="30">
        <v>12000</v>
      </c>
      <c r="G4339" s="30">
        <f t="shared" ref="G4339:G4363" si="353">ROUND(F4339*1.2,-2)</f>
        <v>14400</v>
      </c>
      <c r="H4339" s="30">
        <f t="shared" ref="H4339:H4363" si="354">ROUND(F4339*1.8,-2)</f>
        <v>21600</v>
      </c>
      <c r="I4339" s="212"/>
      <c r="J4339" s="212"/>
      <c r="K4339" s="212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/>
      <c r="BE4339"/>
      <c r="BF4339"/>
      <c r="BG4339"/>
      <c r="BH4339"/>
      <c r="BI4339"/>
      <c r="BJ4339"/>
      <c r="BK4339"/>
      <c r="BL4339"/>
      <c r="BM4339"/>
      <c r="BN4339"/>
      <c r="BO4339"/>
    </row>
    <row r="4340" spans="1:67" customFormat="1" ht="31" outlineLevel="1">
      <c r="A4340" s="49"/>
      <c r="B4340" s="49" t="s">
        <v>5974</v>
      </c>
      <c r="C4340" s="50" t="s">
        <v>5973</v>
      </c>
      <c r="D4340" s="49" t="s">
        <v>271</v>
      </c>
      <c r="E4340" s="51">
        <v>1</v>
      </c>
      <c r="F4340" s="30">
        <v>1500</v>
      </c>
      <c r="G4340" s="30">
        <f t="shared" si="353"/>
        <v>1800</v>
      </c>
      <c r="H4340" s="30">
        <f t="shared" si="354"/>
        <v>2700</v>
      </c>
      <c r="I4340" s="212"/>
      <c r="J4340" s="212"/>
      <c r="K4340" s="212"/>
    </row>
    <row r="4341" spans="1:67" customFormat="1" outlineLevel="1">
      <c r="A4341" s="49"/>
      <c r="B4341" s="49" t="s">
        <v>5234</v>
      </c>
      <c r="C4341" s="50" t="s">
        <v>5235</v>
      </c>
      <c r="D4341" s="49" t="s">
        <v>271</v>
      </c>
      <c r="E4341" s="51">
        <v>1</v>
      </c>
      <c r="F4341" s="30">
        <v>810</v>
      </c>
      <c r="G4341" s="30">
        <f t="shared" si="353"/>
        <v>1000</v>
      </c>
      <c r="H4341" s="30">
        <f t="shared" si="354"/>
        <v>1500</v>
      </c>
      <c r="I4341" s="212"/>
      <c r="J4341" s="212"/>
      <c r="K4341" s="212"/>
    </row>
    <row r="4342" spans="1:67" customFormat="1" ht="31" outlineLevel="1">
      <c r="A4342" s="49"/>
      <c r="B4342" s="49" t="s">
        <v>5262</v>
      </c>
      <c r="C4342" s="50" t="s">
        <v>5263</v>
      </c>
      <c r="D4342" s="49" t="s">
        <v>271</v>
      </c>
      <c r="E4342" s="51">
        <v>1</v>
      </c>
      <c r="F4342" s="30">
        <v>1000</v>
      </c>
      <c r="G4342" s="30">
        <f t="shared" si="353"/>
        <v>1200</v>
      </c>
      <c r="H4342" s="30">
        <f t="shared" si="354"/>
        <v>1800</v>
      </c>
      <c r="I4342" s="212"/>
      <c r="J4342" s="212"/>
      <c r="K4342" s="212"/>
    </row>
    <row r="4343" spans="1:67" customFormat="1" ht="31" outlineLevel="1">
      <c r="A4343" s="49"/>
      <c r="B4343" s="49" t="s">
        <v>5264</v>
      </c>
      <c r="C4343" s="50" t="s">
        <v>5265</v>
      </c>
      <c r="D4343" s="49" t="s">
        <v>271</v>
      </c>
      <c r="E4343" s="51">
        <v>1</v>
      </c>
      <c r="F4343" s="30">
        <v>1200</v>
      </c>
      <c r="G4343" s="30">
        <f t="shared" si="353"/>
        <v>1400</v>
      </c>
      <c r="H4343" s="30">
        <f t="shared" si="354"/>
        <v>2200</v>
      </c>
      <c r="I4343" s="212"/>
      <c r="J4343" s="212"/>
      <c r="K4343" s="212"/>
    </row>
    <row r="4344" spans="1:67" customFormat="1" outlineLevel="1">
      <c r="A4344" s="49"/>
      <c r="B4344" s="49" t="s">
        <v>5268</v>
      </c>
      <c r="C4344" s="50" t="s">
        <v>5269</v>
      </c>
      <c r="D4344" s="49" t="s">
        <v>271</v>
      </c>
      <c r="E4344" s="51">
        <v>1</v>
      </c>
      <c r="F4344" s="30">
        <v>1100</v>
      </c>
      <c r="G4344" s="30">
        <f t="shared" si="353"/>
        <v>1300</v>
      </c>
      <c r="H4344" s="30">
        <f t="shared" si="354"/>
        <v>2000</v>
      </c>
      <c r="I4344" s="212"/>
      <c r="J4344" s="212"/>
      <c r="K4344" s="212"/>
    </row>
    <row r="4345" spans="1:67" customFormat="1" ht="31" outlineLevel="1">
      <c r="A4345" s="49"/>
      <c r="B4345" s="49" t="s">
        <v>5270</v>
      </c>
      <c r="C4345" s="50" t="s">
        <v>5271</v>
      </c>
      <c r="D4345" s="49" t="s">
        <v>271</v>
      </c>
      <c r="E4345" s="51">
        <v>1</v>
      </c>
      <c r="F4345" s="30">
        <v>1100</v>
      </c>
      <c r="G4345" s="30">
        <f t="shared" si="353"/>
        <v>1300</v>
      </c>
      <c r="H4345" s="30">
        <f t="shared" si="354"/>
        <v>2000</v>
      </c>
      <c r="I4345" s="212"/>
      <c r="J4345" s="212"/>
      <c r="K4345" s="212"/>
    </row>
    <row r="4346" spans="1:67" customFormat="1" outlineLevel="1">
      <c r="A4346" s="49"/>
      <c r="B4346" s="49" t="s">
        <v>5441</v>
      </c>
      <c r="C4346" s="50" t="s">
        <v>5442</v>
      </c>
      <c r="D4346" s="49" t="s">
        <v>271</v>
      </c>
      <c r="E4346" s="51">
        <v>1</v>
      </c>
      <c r="F4346" s="30">
        <v>1600</v>
      </c>
      <c r="G4346" s="30">
        <f t="shared" si="353"/>
        <v>1900</v>
      </c>
      <c r="H4346" s="30">
        <f t="shared" si="354"/>
        <v>2900</v>
      </c>
      <c r="I4346" s="212"/>
      <c r="J4346" s="212"/>
      <c r="K4346" s="212"/>
    </row>
    <row r="4347" spans="1:67" s="156" customFormat="1" ht="31" outlineLevel="1">
      <c r="A4347" s="49"/>
      <c r="B4347" s="28" t="s">
        <v>5548</v>
      </c>
      <c r="C4347" s="29" t="s">
        <v>5549</v>
      </c>
      <c r="D4347" s="49" t="s">
        <v>271</v>
      </c>
      <c r="E4347" s="51">
        <v>2</v>
      </c>
      <c r="F4347" s="51">
        <v>2200</v>
      </c>
      <c r="G4347" s="30">
        <f t="shared" si="353"/>
        <v>2600</v>
      </c>
      <c r="H4347" s="30">
        <f t="shared" si="354"/>
        <v>4000</v>
      </c>
      <c r="I4347" s="212"/>
      <c r="J4347" s="212"/>
      <c r="K4347" s="212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/>
      <c r="BE4347"/>
      <c r="BF4347"/>
      <c r="BG4347"/>
      <c r="BH4347"/>
      <c r="BI4347"/>
      <c r="BJ4347"/>
      <c r="BK4347"/>
      <c r="BL4347"/>
      <c r="BM4347"/>
      <c r="BN4347"/>
      <c r="BO4347"/>
    </row>
    <row r="4348" spans="1:67" s="156" customFormat="1" ht="31" outlineLevel="1">
      <c r="A4348" s="49"/>
      <c r="B4348" s="49" t="s">
        <v>5489</v>
      </c>
      <c r="C4348" s="29" t="s">
        <v>5490</v>
      </c>
      <c r="D4348" s="49" t="s">
        <v>271</v>
      </c>
      <c r="E4348" s="51">
        <v>3</v>
      </c>
      <c r="F4348" s="30">
        <v>6100</v>
      </c>
      <c r="G4348" s="30">
        <f t="shared" si="353"/>
        <v>7300</v>
      </c>
      <c r="H4348" s="30">
        <f t="shared" si="354"/>
        <v>11000</v>
      </c>
      <c r="I4348" s="212"/>
      <c r="J4348" s="212"/>
      <c r="K4348" s="212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/>
      <c r="BE4348"/>
      <c r="BF4348"/>
      <c r="BG4348"/>
      <c r="BH4348"/>
      <c r="BI4348"/>
      <c r="BJ4348"/>
      <c r="BK4348"/>
      <c r="BL4348"/>
      <c r="BM4348"/>
      <c r="BN4348"/>
      <c r="BO4348"/>
    </row>
    <row r="4349" spans="1:67" s="156" customFormat="1" outlineLevel="1">
      <c r="A4349" s="49"/>
      <c r="B4349" s="28" t="s">
        <v>5487</v>
      </c>
      <c r="C4349" s="29" t="s">
        <v>5488</v>
      </c>
      <c r="D4349" s="49" t="s">
        <v>271</v>
      </c>
      <c r="E4349" s="51">
        <v>4</v>
      </c>
      <c r="F4349" s="30">
        <v>2800</v>
      </c>
      <c r="G4349" s="30">
        <f t="shared" si="353"/>
        <v>3400</v>
      </c>
      <c r="H4349" s="30">
        <f t="shared" si="354"/>
        <v>5000</v>
      </c>
      <c r="I4349" s="212"/>
      <c r="J4349" s="212"/>
      <c r="K4349" s="212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/>
      <c r="BE4349"/>
      <c r="BF4349"/>
      <c r="BG4349"/>
      <c r="BH4349"/>
      <c r="BI4349"/>
      <c r="BJ4349"/>
      <c r="BK4349"/>
      <c r="BL4349"/>
      <c r="BM4349"/>
      <c r="BN4349"/>
      <c r="BO4349"/>
    </row>
    <row r="4350" spans="1:67" s="156" customFormat="1" outlineLevel="1">
      <c r="A4350" s="49"/>
      <c r="B4350" s="28" t="s">
        <v>5491</v>
      </c>
      <c r="C4350" s="29" t="s">
        <v>5492</v>
      </c>
      <c r="D4350" s="49" t="s">
        <v>271</v>
      </c>
      <c r="E4350" s="51">
        <v>5</v>
      </c>
      <c r="F4350" s="30">
        <v>3000</v>
      </c>
      <c r="G4350" s="30">
        <f t="shared" si="353"/>
        <v>3600</v>
      </c>
      <c r="H4350" s="30">
        <f t="shared" si="354"/>
        <v>5400</v>
      </c>
      <c r="I4350" s="212"/>
      <c r="J4350" s="212"/>
      <c r="K4350" s="212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/>
      <c r="BE4350"/>
      <c r="BF4350"/>
      <c r="BG4350"/>
      <c r="BH4350"/>
      <c r="BI4350"/>
      <c r="BJ4350"/>
      <c r="BK4350"/>
      <c r="BL4350"/>
      <c r="BM4350"/>
      <c r="BN4350"/>
      <c r="BO4350"/>
    </row>
    <row r="4351" spans="1:67" customFormat="1" outlineLevel="1">
      <c r="A4351" s="49"/>
      <c r="B4351" s="49" t="s">
        <v>5278</v>
      </c>
      <c r="C4351" s="50" t="s">
        <v>5279</v>
      </c>
      <c r="D4351" s="49" t="s">
        <v>271</v>
      </c>
      <c r="E4351" s="51">
        <v>1</v>
      </c>
      <c r="F4351" s="30">
        <v>1100</v>
      </c>
      <c r="G4351" s="30">
        <f t="shared" si="353"/>
        <v>1300</v>
      </c>
      <c r="H4351" s="30">
        <f t="shared" si="354"/>
        <v>2000</v>
      </c>
      <c r="I4351" s="212"/>
      <c r="J4351" s="212"/>
      <c r="K4351" s="212"/>
    </row>
    <row r="4352" spans="1:67" customFormat="1" ht="31" outlineLevel="1">
      <c r="A4352" s="49"/>
      <c r="B4352" s="49" t="s">
        <v>5272</v>
      </c>
      <c r="C4352" s="50" t="s">
        <v>5273</v>
      </c>
      <c r="D4352" s="49" t="s">
        <v>271</v>
      </c>
      <c r="E4352" s="51">
        <v>1</v>
      </c>
      <c r="F4352" s="30">
        <v>1400</v>
      </c>
      <c r="G4352" s="30">
        <f t="shared" si="353"/>
        <v>1700</v>
      </c>
      <c r="H4352" s="30">
        <f t="shared" si="354"/>
        <v>2500</v>
      </c>
      <c r="I4352" s="212"/>
      <c r="J4352" s="212"/>
      <c r="K4352" s="212"/>
    </row>
    <row r="4353" spans="1:67" customFormat="1" ht="31" outlineLevel="1">
      <c r="A4353" s="49"/>
      <c r="B4353" s="49" t="s">
        <v>5286</v>
      </c>
      <c r="C4353" s="50" t="s">
        <v>5287</v>
      </c>
      <c r="D4353" s="49" t="s">
        <v>271</v>
      </c>
      <c r="E4353" s="51">
        <v>1</v>
      </c>
      <c r="F4353" s="30">
        <v>900</v>
      </c>
      <c r="G4353" s="30">
        <f t="shared" si="353"/>
        <v>1100</v>
      </c>
      <c r="H4353" s="30">
        <f t="shared" si="354"/>
        <v>1600</v>
      </c>
      <c r="I4353" s="212"/>
      <c r="J4353" s="212"/>
      <c r="K4353" s="212"/>
    </row>
    <row r="4354" spans="1:67" customFormat="1" outlineLevel="1">
      <c r="A4354" s="107"/>
      <c r="B4354" s="49" t="s">
        <v>5242</v>
      </c>
      <c r="C4354" s="50" t="s">
        <v>5243</v>
      </c>
      <c r="D4354" s="49" t="s">
        <v>271</v>
      </c>
      <c r="E4354" s="51">
        <v>1</v>
      </c>
      <c r="F4354" s="30">
        <v>900</v>
      </c>
      <c r="G4354" s="30">
        <f t="shared" si="353"/>
        <v>1100</v>
      </c>
      <c r="H4354" s="30">
        <f t="shared" si="354"/>
        <v>1600</v>
      </c>
      <c r="I4354" s="212"/>
      <c r="J4354" s="212"/>
      <c r="K4354" s="212"/>
    </row>
    <row r="4355" spans="1:67" customFormat="1" ht="31" outlineLevel="1">
      <c r="A4355" s="28"/>
      <c r="B4355" s="28" t="s">
        <v>5294</v>
      </c>
      <c r="C4355" s="29" t="s">
        <v>5295</v>
      </c>
      <c r="D4355" s="28" t="s">
        <v>271</v>
      </c>
      <c r="E4355" s="30">
        <v>1</v>
      </c>
      <c r="F4355" s="30">
        <v>1200</v>
      </c>
      <c r="G4355" s="30">
        <f t="shared" si="353"/>
        <v>1400</v>
      </c>
      <c r="H4355" s="30">
        <f t="shared" si="354"/>
        <v>2200</v>
      </c>
      <c r="I4355" s="212"/>
      <c r="J4355" s="212"/>
      <c r="K4355" s="212"/>
    </row>
    <row r="4356" spans="1:67" customFormat="1" outlineLevel="1">
      <c r="A4356" s="28"/>
      <c r="B4356" s="28" t="s">
        <v>5495</v>
      </c>
      <c r="C4356" s="29" t="s">
        <v>5496</v>
      </c>
      <c r="D4356" s="28" t="s">
        <v>271</v>
      </c>
      <c r="E4356" s="30">
        <v>1</v>
      </c>
      <c r="F4356" s="30">
        <v>1900</v>
      </c>
      <c r="G4356" s="30">
        <f t="shared" si="353"/>
        <v>2300</v>
      </c>
      <c r="H4356" s="30">
        <f t="shared" si="354"/>
        <v>3400</v>
      </c>
      <c r="I4356" s="212"/>
      <c r="J4356" s="212"/>
      <c r="K4356" s="212"/>
    </row>
    <row r="4357" spans="1:67" s="156" customFormat="1" ht="31" outlineLevel="1">
      <c r="A4357" s="28"/>
      <c r="B4357" s="28" t="s">
        <v>5296</v>
      </c>
      <c r="C4357" s="29" t="s">
        <v>6150</v>
      </c>
      <c r="D4357" s="28" t="s">
        <v>271</v>
      </c>
      <c r="E4357" s="30">
        <v>1</v>
      </c>
      <c r="F4357" s="30">
        <v>12000</v>
      </c>
      <c r="G4357" s="30">
        <f t="shared" si="353"/>
        <v>14400</v>
      </c>
      <c r="H4357" s="30">
        <f t="shared" si="354"/>
        <v>21600</v>
      </c>
      <c r="I4357" s="212"/>
      <c r="J4357" s="212"/>
      <c r="K4357" s="212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/>
      <c r="BE4357"/>
      <c r="BF4357"/>
      <c r="BG4357"/>
      <c r="BH4357"/>
      <c r="BI4357"/>
      <c r="BJ4357"/>
      <c r="BK4357"/>
      <c r="BL4357"/>
      <c r="BM4357"/>
      <c r="BN4357"/>
      <c r="BO4357"/>
    </row>
    <row r="4358" spans="1:67" customFormat="1" outlineLevel="1">
      <c r="A4358" s="28"/>
      <c r="B4358" s="28" t="s">
        <v>5305</v>
      </c>
      <c r="C4358" s="29" t="s">
        <v>5306</v>
      </c>
      <c r="D4358" s="28" t="s">
        <v>271</v>
      </c>
      <c r="E4358" s="30">
        <v>1</v>
      </c>
      <c r="F4358" s="30">
        <v>2100</v>
      </c>
      <c r="G4358" s="30">
        <f t="shared" si="353"/>
        <v>2500</v>
      </c>
      <c r="H4358" s="30">
        <f t="shared" si="354"/>
        <v>3800</v>
      </c>
      <c r="I4358" s="212"/>
      <c r="J4358" s="212"/>
      <c r="K4358" s="212"/>
    </row>
    <row r="4359" spans="1:67" customFormat="1" outlineLevel="1">
      <c r="A4359" s="28"/>
      <c r="B4359" s="28" t="s">
        <v>5303</v>
      </c>
      <c r="C4359" s="29" t="s">
        <v>5304</v>
      </c>
      <c r="D4359" s="28" t="s">
        <v>271</v>
      </c>
      <c r="E4359" s="30">
        <v>1</v>
      </c>
      <c r="F4359" s="30">
        <v>8000</v>
      </c>
      <c r="G4359" s="30">
        <f t="shared" si="353"/>
        <v>9600</v>
      </c>
      <c r="H4359" s="30">
        <f t="shared" si="354"/>
        <v>14400</v>
      </c>
      <c r="I4359" s="212"/>
      <c r="J4359" s="212"/>
      <c r="K4359" s="212"/>
    </row>
    <row r="4360" spans="1:67" customFormat="1" ht="31" outlineLevel="1">
      <c r="A4360" s="28"/>
      <c r="B4360" s="28" t="s">
        <v>5497</v>
      </c>
      <c r="C4360" s="29" t="s">
        <v>5498</v>
      </c>
      <c r="D4360" s="28" t="s">
        <v>271</v>
      </c>
      <c r="E4360" s="30">
        <v>1</v>
      </c>
      <c r="F4360" s="30">
        <v>6500</v>
      </c>
      <c r="G4360" s="30">
        <f t="shared" si="353"/>
        <v>7800</v>
      </c>
      <c r="H4360" s="30">
        <f t="shared" si="354"/>
        <v>11700</v>
      </c>
      <c r="I4360" s="212"/>
      <c r="J4360" s="212"/>
      <c r="K4360" s="212"/>
    </row>
    <row r="4361" spans="1:67" customFormat="1" outlineLevel="1">
      <c r="A4361" s="28"/>
      <c r="B4361" s="28" t="s">
        <v>5578</v>
      </c>
      <c r="C4361" s="29" t="s">
        <v>5579</v>
      </c>
      <c r="D4361" s="28" t="s">
        <v>271</v>
      </c>
      <c r="E4361" s="30">
        <v>1</v>
      </c>
      <c r="F4361" s="30">
        <v>2300</v>
      </c>
      <c r="G4361" s="30">
        <f t="shared" si="353"/>
        <v>2800</v>
      </c>
      <c r="H4361" s="30">
        <f t="shared" si="354"/>
        <v>4100</v>
      </c>
      <c r="I4361" s="212"/>
      <c r="J4361" s="212"/>
      <c r="K4361" s="212"/>
    </row>
    <row r="4362" spans="1:67" s="156" customFormat="1" outlineLevel="1">
      <c r="A4362" s="28"/>
      <c r="B4362" s="28" t="s">
        <v>5452</v>
      </c>
      <c r="C4362" s="29" t="s">
        <v>5453</v>
      </c>
      <c r="D4362" s="28" t="s">
        <v>271</v>
      </c>
      <c r="E4362" s="30">
        <v>1</v>
      </c>
      <c r="F4362" s="30">
        <v>10000</v>
      </c>
      <c r="G4362" s="30">
        <f t="shared" si="353"/>
        <v>12000</v>
      </c>
      <c r="H4362" s="30">
        <f t="shared" si="354"/>
        <v>18000</v>
      </c>
      <c r="I4362" s="212"/>
      <c r="J4362" s="212"/>
      <c r="K4362" s="21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/>
      <c r="BE4362"/>
      <c r="BF4362"/>
      <c r="BG4362"/>
      <c r="BH4362"/>
      <c r="BI4362"/>
      <c r="BJ4362"/>
      <c r="BK4362"/>
      <c r="BL4362"/>
      <c r="BM4362"/>
      <c r="BN4362"/>
      <c r="BO4362"/>
    </row>
    <row r="4363" spans="1:67" customFormat="1" outlineLevel="1">
      <c r="A4363" s="28"/>
      <c r="B4363" s="28" t="s">
        <v>2597</v>
      </c>
      <c r="C4363" s="29" t="s">
        <v>2598</v>
      </c>
      <c r="D4363" s="28" t="s">
        <v>271</v>
      </c>
      <c r="E4363" s="30">
        <v>1</v>
      </c>
      <c r="F4363" s="30">
        <v>5000</v>
      </c>
      <c r="G4363" s="30">
        <f t="shared" si="353"/>
        <v>6000</v>
      </c>
      <c r="H4363" s="30">
        <f t="shared" si="354"/>
        <v>9000</v>
      </c>
      <c r="I4363" s="212"/>
      <c r="J4363" s="212"/>
      <c r="K4363" s="212"/>
    </row>
    <row r="4364" spans="1:67" customFormat="1">
      <c r="A4364" s="45">
        <v>3345</v>
      </c>
      <c r="B4364" s="67" t="s">
        <v>5383</v>
      </c>
      <c r="C4364" s="47" t="s">
        <v>6154</v>
      </c>
      <c r="D4364" s="67" t="s">
        <v>530</v>
      </c>
      <c r="E4364" s="67">
        <v>1</v>
      </c>
      <c r="F4364" s="72">
        <f>SUM(F4365:F4366)</f>
        <v>462130</v>
      </c>
      <c r="G4364" s="72">
        <f>SUM(G4365:G4366)</f>
        <v>554500</v>
      </c>
      <c r="H4364" s="72">
        <f>SUM(H4365:H4366)</f>
        <v>832100</v>
      </c>
      <c r="I4364" s="212"/>
      <c r="J4364" s="212"/>
      <c r="K4364" s="212"/>
    </row>
    <row r="4365" spans="1:67" customFormat="1" outlineLevel="1">
      <c r="A4365" s="49"/>
      <c r="B4365" s="53" t="s">
        <v>5352</v>
      </c>
      <c r="C4365" s="29" t="s">
        <v>6155</v>
      </c>
      <c r="D4365" s="53" t="s">
        <v>530</v>
      </c>
      <c r="E4365" s="53">
        <v>1</v>
      </c>
      <c r="F4365" s="30">
        <f>F4288</f>
        <v>214630</v>
      </c>
      <c r="G4365" s="30">
        <f>G4288</f>
        <v>257500</v>
      </c>
      <c r="H4365" s="30">
        <f>H4288</f>
        <v>386600</v>
      </c>
      <c r="I4365" s="212"/>
      <c r="J4365" s="212"/>
      <c r="K4365" s="212"/>
    </row>
    <row r="4366" spans="1:67" customFormat="1" outlineLevel="1">
      <c r="A4366" s="49"/>
      <c r="B4366" s="28" t="s">
        <v>5384</v>
      </c>
      <c r="C4366" s="29" t="s">
        <v>5385</v>
      </c>
      <c r="D4366" s="28" t="s">
        <v>271</v>
      </c>
      <c r="E4366" s="30">
        <v>1</v>
      </c>
      <c r="F4366" s="30">
        <v>247500</v>
      </c>
      <c r="G4366" s="30">
        <f>ROUND(F4366*1.2,-2)</f>
        <v>297000</v>
      </c>
      <c r="H4366" s="30">
        <f>ROUND(F4366*1.8,-2)</f>
        <v>445500</v>
      </c>
      <c r="I4366" s="212"/>
      <c r="J4366" s="212"/>
      <c r="K4366" s="212"/>
    </row>
    <row r="4367" spans="1:67" customFormat="1">
      <c r="A4367" s="45">
        <v>3346</v>
      </c>
      <c r="B4367" s="67" t="s">
        <v>5386</v>
      </c>
      <c r="C4367" s="47" t="s">
        <v>6156</v>
      </c>
      <c r="D4367" s="67" t="s">
        <v>530</v>
      </c>
      <c r="E4367" s="67">
        <v>1</v>
      </c>
      <c r="F4367" s="72">
        <f>SUM(F4368:F4369)</f>
        <v>490080</v>
      </c>
      <c r="G4367" s="72">
        <f>SUM(G4368:G4369)</f>
        <v>588000</v>
      </c>
      <c r="H4367" s="72">
        <f>SUM(H4368:H4369)</f>
        <v>882500</v>
      </c>
      <c r="I4367" s="212"/>
      <c r="J4367" s="212"/>
      <c r="K4367" s="212"/>
    </row>
    <row r="4368" spans="1:67" customFormat="1" outlineLevel="1">
      <c r="A4368" s="28"/>
      <c r="B4368" s="53" t="s">
        <v>5367</v>
      </c>
      <c r="C4368" s="29" t="s">
        <v>6157</v>
      </c>
      <c r="D4368" s="53" t="s">
        <v>530</v>
      </c>
      <c r="E4368" s="53">
        <v>1</v>
      </c>
      <c r="F4368" s="30">
        <f>F4298</f>
        <v>242580</v>
      </c>
      <c r="G4368" s="30">
        <f>G4298</f>
        <v>291000</v>
      </c>
      <c r="H4368" s="30">
        <f>H4298</f>
        <v>437000</v>
      </c>
      <c r="I4368" s="212"/>
      <c r="J4368" s="212"/>
      <c r="K4368" s="212"/>
    </row>
    <row r="4369" spans="1:11" customFormat="1" outlineLevel="1">
      <c r="A4369" s="28"/>
      <c r="B4369" s="28" t="s">
        <v>5384</v>
      </c>
      <c r="C4369" s="29" t="s">
        <v>5385</v>
      </c>
      <c r="D4369" s="28" t="s">
        <v>271</v>
      </c>
      <c r="E4369" s="28">
        <v>1</v>
      </c>
      <c r="F4369" s="30">
        <v>247500</v>
      </c>
      <c r="G4369" s="30">
        <f>ROUND(F4369*1.2,-2)</f>
        <v>297000</v>
      </c>
      <c r="H4369" s="30">
        <f>ROUND(F4369*1.8,-2)</f>
        <v>445500</v>
      </c>
      <c r="I4369" s="212"/>
      <c r="J4369" s="212"/>
      <c r="K4369" s="212"/>
    </row>
    <row r="4370" spans="1:11" customFormat="1">
      <c r="A4370" s="45">
        <v>3347</v>
      </c>
      <c r="B4370" s="67" t="s">
        <v>5387</v>
      </c>
      <c r="C4370" s="47" t="s">
        <v>6158</v>
      </c>
      <c r="D4370" s="45" t="s">
        <v>530</v>
      </c>
      <c r="E4370" s="67">
        <v>1</v>
      </c>
      <c r="F4370" s="72">
        <f>SUM(F4371,E4372*F4372)</f>
        <v>257240</v>
      </c>
      <c r="G4370" s="72">
        <f>SUM(G4371,E4372*G4372)</f>
        <v>308600</v>
      </c>
      <c r="H4370" s="72">
        <f>SUM(H4371,E4372*H4372)</f>
        <v>463400</v>
      </c>
      <c r="I4370" s="212"/>
      <c r="J4370" s="212"/>
      <c r="K4370" s="212"/>
    </row>
    <row r="4371" spans="1:11" customFormat="1" outlineLevel="1">
      <c r="A4371" s="28"/>
      <c r="B4371" s="28" t="s">
        <v>5230</v>
      </c>
      <c r="C4371" s="29" t="s">
        <v>5231</v>
      </c>
      <c r="D4371" s="28" t="s">
        <v>530</v>
      </c>
      <c r="E4371" s="28">
        <v>1</v>
      </c>
      <c r="F4371" s="30">
        <f>F4172</f>
        <v>161480</v>
      </c>
      <c r="G4371" s="30">
        <f>G4172</f>
        <v>193700</v>
      </c>
      <c r="H4371" s="30">
        <f>H4172</f>
        <v>290900</v>
      </c>
      <c r="I4371" s="212"/>
      <c r="J4371" s="212"/>
      <c r="K4371" s="212"/>
    </row>
    <row r="4372" spans="1:11" customFormat="1" outlineLevel="1">
      <c r="A4372" s="28"/>
      <c r="B4372" s="28" t="s">
        <v>5388</v>
      </c>
      <c r="C4372" s="29" t="s">
        <v>5389</v>
      </c>
      <c r="D4372" s="28" t="s">
        <v>271</v>
      </c>
      <c r="E4372" s="28">
        <v>3</v>
      </c>
      <c r="F4372" s="30">
        <v>31920</v>
      </c>
      <c r="G4372" s="30">
        <f>ROUND(F4372*1.2,-2)</f>
        <v>38300</v>
      </c>
      <c r="H4372" s="30">
        <f>ROUND(F4372*1.8,-2)</f>
        <v>57500</v>
      </c>
      <c r="I4372" s="212"/>
      <c r="J4372" s="212"/>
      <c r="K4372" s="212"/>
    </row>
    <row r="4373" spans="1:11" customFormat="1">
      <c r="A4373" s="45">
        <v>3348</v>
      </c>
      <c r="B4373" s="67" t="s">
        <v>6197</v>
      </c>
      <c r="C4373" s="47" t="s">
        <v>6159</v>
      </c>
      <c r="D4373" s="45" t="s">
        <v>530</v>
      </c>
      <c r="E4373" s="67">
        <v>1</v>
      </c>
      <c r="F4373" s="72">
        <f>SUM(F4374,E4375*F4375)</f>
        <v>262640</v>
      </c>
      <c r="G4373" s="72">
        <f>SUM(G4374,E4375*G4375)</f>
        <v>315100</v>
      </c>
      <c r="H4373" s="72">
        <f>SUM(H4374,E4375*H4375)</f>
        <v>473100</v>
      </c>
      <c r="I4373" s="212"/>
      <c r="J4373" s="212"/>
      <c r="K4373" s="212"/>
    </row>
    <row r="4374" spans="1:11" customFormat="1" outlineLevel="1">
      <c r="A4374" s="28"/>
      <c r="B4374" s="28" t="s">
        <v>5328</v>
      </c>
      <c r="C4374" s="29" t="s">
        <v>5329</v>
      </c>
      <c r="D4374" s="28" t="s">
        <v>530</v>
      </c>
      <c r="E4374" s="28">
        <v>1</v>
      </c>
      <c r="F4374" s="30">
        <f>F4226</f>
        <v>166880</v>
      </c>
      <c r="G4374" s="30">
        <f>G4226</f>
        <v>200200</v>
      </c>
      <c r="H4374" s="30">
        <f>H4226</f>
        <v>300600</v>
      </c>
      <c r="I4374" s="212"/>
      <c r="J4374" s="212"/>
      <c r="K4374" s="212"/>
    </row>
    <row r="4375" spans="1:11" customFormat="1" outlineLevel="1">
      <c r="A4375" s="28"/>
      <c r="B4375" s="28" t="s">
        <v>5388</v>
      </c>
      <c r="C4375" s="29" t="s">
        <v>5389</v>
      </c>
      <c r="D4375" s="28" t="s">
        <v>271</v>
      </c>
      <c r="E4375" s="28">
        <v>3</v>
      </c>
      <c r="F4375" s="30">
        <v>31920</v>
      </c>
      <c r="G4375" s="30">
        <f>ROUND(F4375*1.2,-2)</f>
        <v>38300</v>
      </c>
      <c r="H4375" s="30">
        <f>ROUND(F4375*1.8,-2)</f>
        <v>57500</v>
      </c>
      <c r="I4375" s="212"/>
      <c r="J4375" s="212"/>
      <c r="K4375" s="212"/>
    </row>
    <row r="4376" spans="1:11" customFormat="1">
      <c r="A4376" s="45">
        <v>3349</v>
      </c>
      <c r="B4376" s="67" t="s">
        <v>5390</v>
      </c>
      <c r="C4376" s="47" t="s">
        <v>6160</v>
      </c>
      <c r="D4376" s="45" t="s">
        <v>530</v>
      </c>
      <c r="E4376" s="67">
        <v>1</v>
      </c>
      <c r="F4376" s="72">
        <f>SUM(F4377:F4378)</f>
        <v>209400</v>
      </c>
      <c r="G4376" s="72">
        <f>SUM(G4377:G4378)</f>
        <v>251100</v>
      </c>
      <c r="H4376" s="72">
        <f>SUM(H4377:H4378)</f>
        <v>377300</v>
      </c>
      <c r="I4376" s="212"/>
      <c r="J4376" s="212"/>
      <c r="K4376" s="212"/>
    </row>
    <row r="4377" spans="1:11" customFormat="1" outlineLevel="1">
      <c r="A4377" s="28"/>
      <c r="B4377" s="28" t="s">
        <v>5336</v>
      </c>
      <c r="C4377" s="29" t="s">
        <v>5337</v>
      </c>
      <c r="D4377" s="28" t="s">
        <v>530</v>
      </c>
      <c r="E4377" s="28">
        <v>1</v>
      </c>
      <c r="F4377" s="30">
        <f>F4230</f>
        <v>177480</v>
      </c>
      <c r="G4377" s="30">
        <f>G4230</f>
        <v>212800</v>
      </c>
      <c r="H4377" s="30">
        <f>H4230</f>
        <v>319800</v>
      </c>
      <c r="I4377" s="212"/>
      <c r="J4377" s="212"/>
      <c r="K4377" s="212"/>
    </row>
    <row r="4378" spans="1:11" customFormat="1" outlineLevel="1">
      <c r="A4378" s="28"/>
      <c r="B4378" s="28" t="s">
        <v>5388</v>
      </c>
      <c r="C4378" s="29" t="s">
        <v>5389</v>
      </c>
      <c r="D4378" s="28" t="s">
        <v>271</v>
      </c>
      <c r="E4378" s="28">
        <v>1</v>
      </c>
      <c r="F4378" s="30">
        <v>31920</v>
      </c>
      <c r="G4378" s="30">
        <f>ROUND(F4378*1.2,-2)</f>
        <v>38300</v>
      </c>
      <c r="H4378" s="30">
        <f>ROUND(F4378*1.8,-2)</f>
        <v>57500</v>
      </c>
      <c r="I4378" s="212"/>
      <c r="J4378" s="212"/>
      <c r="K4378" s="212"/>
    </row>
    <row r="4379" spans="1:11" customFormat="1">
      <c r="A4379" s="45">
        <v>3350</v>
      </c>
      <c r="B4379" s="67" t="s">
        <v>5391</v>
      </c>
      <c r="C4379" s="47" t="s">
        <v>6161</v>
      </c>
      <c r="D4379" s="67" t="s">
        <v>530</v>
      </c>
      <c r="E4379" s="67">
        <v>1</v>
      </c>
      <c r="F4379" s="72">
        <f>SUM(F4380:F4381)</f>
        <v>210830</v>
      </c>
      <c r="G4379" s="72">
        <f>SUM(G4380:G4381)</f>
        <v>252900</v>
      </c>
      <c r="H4379" s="72">
        <f>SUM(H4380:H4381)</f>
        <v>379700</v>
      </c>
      <c r="I4379" s="212"/>
      <c r="J4379" s="212"/>
      <c r="K4379" s="212"/>
    </row>
    <row r="4380" spans="1:11" customFormat="1" outlineLevel="1">
      <c r="A4380" s="28"/>
      <c r="B4380" s="28" t="s">
        <v>5230</v>
      </c>
      <c r="C4380" s="29" t="s">
        <v>5231</v>
      </c>
      <c r="D4380" s="28" t="s">
        <v>530</v>
      </c>
      <c r="E4380" s="30">
        <v>1</v>
      </c>
      <c r="F4380" s="30">
        <f>F4172</f>
        <v>161480</v>
      </c>
      <c r="G4380" s="30">
        <f>G4172</f>
        <v>193700</v>
      </c>
      <c r="H4380" s="30">
        <f>H4172</f>
        <v>290900</v>
      </c>
      <c r="I4380" s="212"/>
      <c r="J4380" s="212"/>
      <c r="K4380" s="212"/>
    </row>
    <row r="4381" spans="1:11" customFormat="1" outlineLevel="1">
      <c r="A4381" s="28"/>
      <c r="B4381" s="28" t="s">
        <v>5392</v>
      </c>
      <c r="C4381" s="29" t="s">
        <v>5393</v>
      </c>
      <c r="D4381" s="28" t="s">
        <v>271</v>
      </c>
      <c r="E4381" s="30">
        <v>1</v>
      </c>
      <c r="F4381" s="30">
        <v>49350</v>
      </c>
      <c r="G4381" s="30">
        <f>ROUND(F4381*1.2,-2)</f>
        <v>59200</v>
      </c>
      <c r="H4381" s="30">
        <f>ROUND(F4381*1.8,-2)</f>
        <v>88800</v>
      </c>
      <c r="I4381" s="212"/>
      <c r="J4381" s="212"/>
      <c r="K4381" s="212"/>
    </row>
    <row r="4382" spans="1:11" customFormat="1">
      <c r="A4382" s="45">
        <v>3351</v>
      </c>
      <c r="B4382" s="67" t="s">
        <v>5394</v>
      </c>
      <c r="C4382" s="47" t="s">
        <v>6162</v>
      </c>
      <c r="D4382" s="67" t="s">
        <v>530</v>
      </c>
      <c r="E4382" s="67">
        <v>1</v>
      </c>
      <c r="F4382" s="72">
        <f>SUM(F4383:F4384)</f>
        <v>216230</v>
      </c>
      <c r="G4382" s="72">
        <f>SUM(G4383:G4384)</f>
        <v>259400</v>
      </c>
      <c r="H4382" s="72">
        <f>SUM(H4383:H4384)</f>
        <v>389400</v>
      </c>
      <c r="I4382" s="212"/>
      <c r="J4382" s="212"/>
      <c r="K4382" s="212"/>
    </row>
    <row r="4383" spans="1:11" customFormat="1" outlineLevel="1">
      <c r="A4383" s="28"/>
      <c r="B4383" s="28" t="s">
        <v>5328</v>
      </c>
      <c r="C4383" s="29" t="s">
        <v>5329</v>
      </c>
      <c r="D4383" s="28" t="s">
        <v>271</v>
      </c>
      <c r="E4383" s="30">
        <v>1</v>
      </c>
      <c r="F4383" s="30">
        <f>F4226</f>
        <v>166880</v>
      </c>
      <c r="G4383" s="30">
        <f>G4226</f>
        <v>200200</v>
      </c>
      <c r="H4383" s="30">
        <f>H4226</f>
        <v>300600</v>
      </c>
      <c r="I4383" s="212"/>
      <c r="J4383" s="212"/>
      <c r="K4383" s="212"/>
    </row>
    <row r="4384" spans="1:11" customFormat="1" outlineLevel="1">
      <c r="A4384" s="28"/>
      <c r="B4384" s="28" t="s">
        <v>5392</v>
      </c>
      <c r="C4384" s="29" t="s">
        <v>5393</v>
      </c>
      <c r="D4384" s="28" t="s">
        <v>271</v>
      </c>
      <c r="E4384" s="30">
        <v>1</v>
      </c>
      <c r="F4384" s="30">
        <v>49350</v>
      </c>
      <c r="G4384" s="30">
        <f>ROUND(F4384*1.2,-2)</f>
        <v>59200</v>
      </c>
      <c r="H4384" s="30">
        <f>ROUND(F4384*1.8,-2)</f>
        <v>88800</v>
      </c>
      <c r="I4384" s="212"/>
      <c r="J4384" s="212"/>
      <c r="K4384" s="212"/>
    </row>
    <row r="4385" spans="1:67" customFormat="1">
      <c r="A4385" s="45">
        <v>3352</v>
      </c>
      <c r="B4385" s="67" t="s">
        <v>5395</v>
      </c>
      <c r="C4385" s="47" t="s">
        <v>6163</v>
      </c>
      <c r="D4385" s="67" t="s">
        <v>530</v>
      </c>
      <c r="E4385" s="67">
        <v>1</v>
      </c>
      <c r="F4385" s="72">
        <f>SUM(F4386:F4387)</f>
        <v>226830</v>
      </c>
      <c r="G4385" s="72">
        <f>SUM(G4386:G4387)</f>
        <v>272000</v>
      </c>
      <c r="H4385" s="72">
        <f>SUM(H4386:H4387)</f>
        <v>408600</v>
      </c>
      <c r="I4385" s="212"/>
      <c r="J4385" s="212"/>
      <c r="K4385" s="212"/>
    </row>
    <row r="4386" spans="1:67" customFormat="1" outlineLevel="1">
      <c r="A4386" s="28"/>
      <c r="B4386" s="28" t="s">
        <v>5336</v>
      </c>
      <c r="C4386" s="29" t="s">
        <v>5337</v>
      </c>
      <c r="D4386" s="28" t="s">
        <v>530</v>
      </c>
      <c r="E4386" s="30">
        <v>1</v>
      </c>
      <c r="F4386" s="30">
        <f>F4230</f>
        <v>177480</v>
      </c>
      <c r="G4386" s="30">
        <f>G4230</f>
        <v>212800</v>
      </c>
      <c r="H4386" s="30">
        <f>H4230</f>
        <v>319800</v>
      </c>
      <c r="I4386" s="212"/>
      <c r="J4386" s="212"/>
      <c r="K4386" s="212"/>
    </row>
    <row r="4387" spans="1:67" customFormat="1" outlineLevel="1">
      <c r="A4387" s="28"/>
      <c r="B4387" s="28" t="s">
        <v>5392</v>
      </c>
      <c r="C4387" s="29" t="s">
        <v>5393</v>
      </c>
      <c r="D4387" s="28" t="s">
        <v>271</v>
      </c>
      <c r="E4387" s="30">
        <v>1</v>
      </c>
      <c r="F4387" s="30">
        <v>49350</v>
      </c>
      <c r="G4387" s="30">
        <f>ROUND(F4387*1.2,-2)</f>
        <v>59200</v>
      </c>
      <c r="H4387" s="30">
        <f>ROUND(F4387*1.8,-2)</f>
        <v>88800</v>
      </c>
      <c r="I4387" s="212"/>
      <c r="J4387" s="212"/>
      <c r="K4387" s="212"/>
    </row>
    <row r="4388" spans="1:67" s="12" customFormat="1">
      <c r="A4388" s="73"/>
      <c r="B4388" s="74"/>
      <c r="C4388" s="33" t="s">
        <v>5396</v>
      </c>
      <c r="D4388" s="74"/>
      <c r="E4388" s="74"/>
      <c r="F4388" s="75"/>
      <c r="G4388" s="44"/>
      <c r="H4388" s="44"/>
      <c r="I4388" s="212"/>
      <c r="J4388" s="212"/>
      <c r="K4388" s="212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  <c r="AU4388" s="10"/>
      <c r="AV4388" s="10"/>
      <c r="AW4388" s="10"/>
      <c r="AX4388" s="10"/>
      <c r="AY4388" s="10"/>
      <c r="AZ4388" s="10"/>
      <c r="BA4388" s="10"/>
      <c r="BB4388" s="10"/>
      <c r="BC4388" s="10"/>
      <c r="BD4388" s="10"/>
      <c r="BE4388" s="10"/>
      <c r="BF4388" s="10"/>
      <c r="BG4388" s="10"/>
      <c r="BH4388" s="10"/>
      <c r="BI4388" s="10"/>
      <c r="BJ4388" s="10"/>
      <c r="BK4388" s="10"/>
      <c r="BL4388" s="10"/>
      <c r="BM4388" s="10"/>
      <c r="BN4388" s="10"/>
      <c r="BO4388" s="10"/>
    </row>
    <row r="4389" spans="1:67" customFormat="1">
      <c r="A4389" s="45">
        <v>3353</v>
      </c>
      <c r="B4389" s="67" t="s">
        <v>5397</v>
      </c>
      <c r="C4389" s="47" t="s">
        <v>6164</v>
      </c>
      <c r="D4389" s="67" t="s">
        <v>530</v>
      </c>
      <c r="E4389" s="67">
        <v>1</v>
      </c>
      <c r="F4389" s="72">
        <f>SUM(F4390:F4416)</f>
        <v>102170</v>
      </c>
      <c r="G4389" s="72">
        <f>SUM(G4390:G4416)</f>
        <v>122500</v>
      </c>
      <c r="H4389" s="72">
        <f>SUM(H4390:H4416)</f>
        <v>184100</v>
      </c>
      <c r="I4389" s="212"/>
      <c r="J4389" s="212"/>
      <c r="K4389" s="212"/>
    </row>
    <row r="4390" spans="1:67" customFormat="1" outlineLevel="1">
      <c r="A4390" s="91"/>
      <c r="B4390" s="49" t="s">
        <v>5350</v>
      </c>
      <c r="C4390" s="50" t="s">
        <v>5351</v>
      </c>
      <c r="D4390" s="28" t="s">
        <v>271</v>
      </c>
      <c r="E4390" s="30">
        <v>1</v>
      </c>
      <c r="F4390" s="30">
        <v>12000</v>
      </c>
      <c r="G4390" s="30">
        <f t="shared" ref="G4390" si="355">ROUND(F4390*1.2,-2)</f>
        <v>14400</v>
      </c>
      <c r="H4390" s="30">
        <f t="shared" ref="H4390" si="356">ROUND(F4390*1.8,-2)</f>
        <v>21600</v>
      </c>
      <c r="I4390" s="212"/>
      <c r="J4390" s="212"/>
      <c r="K4390" s="212"/>
    </row>
    <row r="4391" spans="1:67" customFormat="1" outlineLevel="1">
      <c r="A4391" s="91"/>
      <c r="B4391" s="53" t="s">
        <v>5340</v>
      </c>
      <c r="C4391" s="50" t="s">
        <v>5341</v>
      </c>
      <c r="D4391" s="28" t="s">
        <v>51</v>
      </c>
      <c r="E4391" s="30">
        <v>1</v>
      </c>
      <c r="F4391" s="30">
        <v>1000</v>
      </c>
      <c r="G4391" s="30">
        <f t="shared" ref="G4391:G4416" si="357">ROUND(F4391*1.2,-2)</f>
        <v>1200</v>
      </c>
      <c r="H4391" s="30">
        <f t="shared" ref="H4391:H4416" si="358">ROUND(F4391*1.8,-2)</f>
        <v>1800</v>
      </c>
      <c r="I4391" s="212"/>
      <c r="J4391" s="212"/>
      <c r="K4391" s="212"/>
    </row>
    <row r="4392" spans="1:67" customFormat="1" ht="31" outlineLevel="1">
      <c r="A4392" s="91"/>
      <c r="B4392" s="53" t="s">
        <v>5338</v>
      </c>
      <c r="C4392" s="50" t="s">
        <v>5339</v>
      </c>
      <c r="D4392" s="28" t="s">
        <v>271</v>
      </c>
      <c r="E4392" s="30">
        <v>1</v>
      </c>
      <c r="F4392" s="30">
        <v>1600</v>
      </c>
      <c r="G4392" s="30">
        <f t="shared" si="357"/>
        <v>1900</v>
      </c>
      <c r="H4392" s="30">
        <f t="shared" si="358"/>
        <v>2900</v>
      </c>
      <c r="I4392" s="212"/>
      <c r="J4392" s="212"/>
      <c r="K4392" s="212"/>
    </row>
    <row r="4393" spans="1:67" customFormat="1" outlineLevel="1">
      <c r="A4393" s="91"/>
      <c r="B4393" s="53" t="s">
        <v>5342</v>
      </c>
      <c r="C4393" s="50" t="s">
        <v>5343</v>
      </c>
      <c r="D4393" s="28" t="s">
        <v>51</v>
      </c>
      <c r="E4393" s="30">
        <v>1</v>
      </c>
      <c r="F4393" s="30">
        <v>1000</v>
      </c>
      <c r="G4393" s="30">
        <f t="shared" si="357"/>
        <v>1200</v>
      </c>
      <c r="H4393" s="30">
        <f t="shared" si="358"/>
        <v>1800</v>
      </c>
      <c r="I4393" s="212"/>
      <c r="J4393" s="212"/>
      <c r="K4393" s="212"/>
    </row>
    <row r="4394" spans="1:67" customFormat="1" ht="31" outlineLevel="1">
      <c r="A4394" s="91"/>
      <c r="B4394" s="53" t="s">
        <v>5344</v>
      </c>
      <c r="C4394" s="50" t="s">
        <v>5345</v>
      </c>
      <c r="D4394" s="28" t="s">
        <v>271</v>
      </c>
      <c r="E4394" s="30">
        <v>1</v>
      </c>
      <c r="F4394" s="30">
        <v>5700</v>
      </c>
      <c r="G4394" s="30">
        <f t="shared" si="357"/>
        <v>6800</v>
      </c>
      <c r="H4394" s="30">
        <f t="shared" si="358"/>
        <v>10300</v>
      </c>
      <c r="I4394" s="212"/>
      <c r="J4394" s="212"/>
      <c r="K4394" s="212"/>
    </row>
    <row r="4395" spans="1:67" customFormat="1" ht="31" outlineLevel="1">
      <c r="A4395" s="91"/>
      <c r="B4395" s="28" t="s">
        <v>5400</v>
      </c>
      <c r="C4395" s="50" t="s">
        <v>5401</v>
      </c>
      <c r="D4395" s="28" t="s">
        <v>271</v>
      </c>
      <c r="E4395" s="30">
        <v>1</v>
      </c>
      <c r="F4395" s="30">
        <v>2100</v>
      </c>
      <c r="G4395" s="30">
        <f t="shared" si="357"/>
        <v>2500</v>
      </c>
      <c r="H4395" s="30">
        <f t="shared" si="358"/>
        <v>3800</v>
      </c>
      <c r="I4395" s="212"/>
      <c r="J4395" s="212"/>
      <c r="K4395" s="212"/>
    </row>
    <row r="4396" spans="1:67" customFormat="1" ht="31" outlineLevel="1">
      <c r="A4396" s="91"/>
      <c r="B4396" s="28" t="s">
        <v>5402</v>
      </c>
      <c r="C4396" s="50" t="s">
        <v>5403</v>
      </c>
      <c r="D4396" s="28" t="s">
        <v>271</v>
      </c>
      <c r="E4396" s="30">
        <v>1</v>
      </c>
      <c r="F4396" s="30">
        <v>2100</v>
      </c>
      <c r="G4396" s="30">
        <f t="shared" si="357"/>
        <v>2500</v>
      </c>
      <c r="H4396" s="30">
        <f t="shared" si="358"/>
        <v>3800</v>
      </c>
      <c r="I4396" s="212"/>
      <c r="J4396" s="212"/>
      <c r="K4396" s="212"/>
    </row>
    <row r="4397" spans="1:67" customFormat="1" ht="31" outlineLevel="1">
      <c r="A4397" s="91"/>
      <c r="B4397" s="28" t="s">
        <v>5404</v>
      </c>
      <c r="C4397" s="50" t="s">
        <v>5405</v>
      </c>
      <c r="D4397" s="28" t="s">
        <v>271</v>
      </c>
      <c r="E4397" s="30">
        <v>1</v>
      </c>
      <c r="F4397" s="30">
        <v>1800</v>
      </c>
      <c r="G4397" s="30">
        <f t="shared" si="357"/>
        <v>2200</v>
      </c>
      <c r="H4397" s="30">
        <f t="shared" si="358"/>
        <v>3200</v>
      </c>
      <c r="I4397" s="212"/>
      <c r="J4397" s="212"/>
      <c r="K4397" s="212"/>
    </row>
    <row r="4398" spans="1:67" customFormat="1" ht="31" outlineLevel="1">
      <c r="A4398" s="91"/>
      <c r="B4398" s="53" t="s">
        <v>5406</v>
      </c>
      <c r="C4398" s="50" t="s">
        <v>5407</v>
      </c>
      <c r="D4398" s="28" t="s">
        <v>271</v>
      </c>
      <c r="E4398" s="30">
        <v>1</v>
      </c>
      <c r="F4398" s="30">
        <v>2100</v>
      </c>
      <c r="G4398" s="30">
        <f t="shared" si="357"/>
        <v>2500</v>
      </c>
      <c r="H4398" s="30">
        <f t="shared" si="358"/>
        <v>3800</v>
      </c>
      <c r="I4398" s="212"/>
      <c r="J4398" s="212"/>
      <c r="K4398" s="212"/>
    </row>
    <row r="4399" spans="1:67" customFormat="1" ht="31" outlineLevel="1">
      <c r="A4399" s="91"/>
      <c r="B4399" s="28" t="s">
        <v>5408</v>
      </c>
      <c r="C4399" s="50" t="s">
        <v>5409</v>
      </c>
      <c r="D4399" s="28" t="s">
        <v>271</v>
      </c>
      <c r="E4399" s="30">
        <v>1</v>
      </c>
      <c r="F4399" s="30">
        <v>2100</v>
      </c>
      <c r="G4399" s="30">
        <f t="shared" si="357"/>
        <v>2500</v>
      </c>
      <c r="H4399" s="30">
        <f t="shared" si="358"/>
        <v>3800</v>
      </c>
      <c r="I4399" s="212"/>
      <c r="J4399" s="212"/>
      <c r="K4399" s="212"/>
    </row>
    <row r="4400" spans="1:67" customFormat="1" ht="31" outlineLevel="1">
      <c r="A4400" s="91"/>
      <c r="B4400" s="53" t="s">
        <v>5381</v>
      </c>
      <c r="C4400" s="50" t="s">
        <v>5382</v>
      </c>
      <c r="D4400" s="28" t="s">
        <v>271</v>
      </c>
      <c r="E4400" s="30">
        <v>1</v>
      </c>
      <c r="F4400" s="30">
        <v>2500</v>
      </c>
      <c r="G4400" s="30">
        <f t="shared" si="357"/>
        <v>3000</v>
      </c>
      <c r="H4400" s="30">
        <f t="shared" si="358"/>
        <v>4500</v>
      </c>
      <c r="I4400" s="212"/>
      <c r="J4400" s="212"/>
      <c r="K4400" s="212"/>
    </row>
    <row r="4401" spans="1:11" customFormat="1" ht="31" outlineLevel="1">
      <c r="A4401" s="91"/>
      <c r="B4401" s="53" t="s">
        <v>5371</v>
      </c>
      <c r="C4401" s="50" t="s">
        <v>5372</v>
      </c>
      <c r="D4401" s="28" t="s">
        <v>271</v>
      </c>
      <c r="E4401" s="30">
        <v>1</v>
      </c>
      <c r="F4401" s="30">
        <v>3050</v>
      </c>
      <c r="G4401" s="30">
        <f t="shared" si="357"/>
        <v>3700</v>
      </c>
      <c r="H4401" s="30">
        <f t="shared" si="358"/>
        <v>5500</v>
      </c>
      <c r="I4401" s="212"/>
      <c r="J4401" s="212"/>
      <c r="K4401" s="212"/>
    </row>
    <row r="4402" spans="1:11" customFormat="1" ht="31" outlineLevel="1">
      <c r="A4402" s="91"/>
      <c r="B4402" s="53" t="s">
        <v>5974</v>
      </c>
      <c r="C4402" s="50" t="s">
        <v>5973</v>
      </c>
      <c r="D4402" s="28" t="s">
        <v>271</v>
      </c>
      <c r="E4402" s="30">
        <v>1</v>
      </c>
      <c r="F4402" s="30">
        <v>1500</v>
      </c>
      <c r="G4402" s="30">
        <f t="shared" si="357"/>
        <v>1800</v>
      </c>
      <c r="H4402" s="30">
        <f t="shared" si="358"/>
        <v>2700</v>
      </c>
      <c r="I4402" s="212"/>
      <c r="J4402" s="212"/>
      <c r="K4402" s="212"/>
    </row>
    <row r="4403" spans="1:11" customFormat="1" outlineLevel="1">
      <c r="A4403" s="91"/>
      <c r="B4403" s="53" t="s">
        <v>5234</v>
      </c>
      <c r="C4403" s="50" t="s">
        <v>5235</v>
      </c>
      <c r="D4403" s="28" t="s">
        <v>271</v>
      </c>
      <c r="E4403" s="30">
        <v>1</v>
      </c>
      <c r="F4403" s="30">
        <v>810</v>
      </c>
      <c r="G4403" s="30">
        <f t="shared" si="357"/>
        <v>1000</v>
      </c>
      <c r="H4403" s="30">
        <f t="shared" si="358"/>
        <v>1500</v>
      </c>
      <c r="I4403" s="212"/>
      <c r="J4403" s="212"/>
      <c r="K4403" s="212"/>
    </row>
    <row r="4404" spans="1:11" customFormat="1" outlineLevel="1">
      <c r="A4404" s="205"/>
      <c r="B4404" s="92" t="s">
        <v>5410</v>
      </c>
      <c r="C4404" s="29" t="s">
        <v>5411</v>
      </c>
      <c r="D4404" s="28" t="s">
        <v>51</v>
      </c>
      <c r="E4404" s="30">
        <v>1</v>
      </c>
      <c r="F4404" s="30">
        <v>1200</v>
      </c>
      <c r="G4404" s="30">
        <f t="shared" si="357"/>
        <v>1400</v>
      </c>
      <c r="H4404" s="30">
        <f t="shared" si="358"/>
        <v>2200</v>
      </c>
      <c r="I4404" s="212"/>
      <c r="J4404" s="212"/>
      <c r="K4404" s="212"/>
    </row>
    <row r="4405" spans="1:11" customFormat="1" ht="31" outlineLevel="1">
      <c r="A4405" s="91"/>
      <c r="B4405" s="53" t="s">
        <v>5412</v>
      </c>
      <c r="C4405" s="50" t="s">
        <v>5413</v>
      </c>
      <c r="D4405" s="28" t="s">
        <v>271</v>
      </c>
      <c r="E4405" s="30">
        <v>1</v>
      </c>
      <c r="F4405" s="30">
        <v>14700</v>
      </c>
      <c r="G4405" s="30">
        <f t="shared" si="357"/>
        <v>17600</v>
      </c>
      <c r="H4405" s="30">
        <f t="shared" si="358"/>
        <v>26500</v>
      </c>
      <c r="I4405" s="212"/>
      <c r="J4405" s="212"/>
      <c r="K4405" s="212"/>
    </row>
    <row r="4406" spans="1:11" customFormat="1" ht="31" outlineLevel="1">
      <c r="A4406" s="91"/>
      <c r="B4406" s="53" t="s">
        <v>5282</v>
      </c>
      <c r="C4406" s="50" t="s">
        <v>5283</v>
      </c>
      <c r="D4406" s="28" t="s">
        <v>271</v>
      </c>
      <c r="E4406" s="30">
        <v>1</v>
      </c>
      <c r="F4406" s="30">
        <v>1200</v>
      </c>
      <c r="G4406" s="30">
        <f t="shared" si="357"/>
        <v>1400</v>
      </c>
      <c r="H4406" s="30">
        <f t="shared" si="358"/>
        <v>2200</v>
      </c>
      <c r="I4406" s="212"/>
      <c r="J4406" s="212"/>
      <c r="K4406" s="212"/>
    </row>
    <row r="4407" spans="1:11" customFormat="1" ht="31" outlineLevel="1">
      <c r="A4407" s="91"/>
      <c r="B4407" s="53" t="s">
        <v>5238</v>
      </c>
      <c r="C4407" s="50" t="s">
        <v>5239</v>
      </c>
      <c r="D4407" s="28" t="s">
        <v>271</v>
      </c>
      <c r="E4407" s="30">
        <v>1</v>
      </c>
      <c r="F4407" s="30">
        <v>1410</v>
      </c>
      <c r="G4407" s="30">
        <f t="shared" si="357"/>
        <v>1700</v>
      </c>
      <c r="H4407" s="30">
        <f t="shared" si="358"/>
        <v>2500</v>
      </c>
      <c r="I4407" s="212"/>
      <c r="J4407" s="212"/>
      <c r="K4407" s="212"/>
    </row>
    <row r="4408" spans="1:11" customFormat="1" ht="31" outlineLevel="1">
      <c r="A4408" s="91"/>
      <c r="B4408" s="53" t="s">
        <v>5379</v>
      </c>
      <c r="C4408" s="50" t="s">
        <v>5380</v>
      </c>
      <c r="D4408" s="28" t="s">
        <v>271</v>
      </c>
      <c r="E4408" s="30">
        <v>1</v>
      </c>
      <c r="F4408" s="30">
        <v>2500</v>
      </c>
      <c r="G4408" s="30">
        <f t="shared" si="357"/>
        <v>3000</v>
      </c>
      <c r="H4408" s="30">
        <f t="shared" si="358"/>
        <v>4500</v>
      </c>
      <c r="I4408" s="212"/>
      <c r="J4408" s="212"/>
      <c r="K4408" s="212"/>
    </row>
    <row r="4409" spans="1:11" customFormat="1" ht="31" outlineLevel="1">
      <c r="A4409" s="91"/>
      <c r="B4409" s="53" t="s">
        <v>5363</v>
      </c>
      <c r="C4409" s="50" t="s">
        <v>5364</v>
      </c>
      <c r="D4409" s="28" t="s">
        <v>271</v>
      </c>
      <c r="E4409" s="30">
        <v>1</v>
      </c>
      <c r="F4409" s="30">
        <v>2800</v>
      </c>
      <c r="G4409" s="30">
        <f t="shared" si="357"/>
        <v>3400</v>
      </c>
      <c r="H4409" s="30">
        <f t="shared" si="358"/>
        <v>5000</v>
      </c>
      <c r="I4409" s="212"/>
      <c r="J4409" s="212"/>
      <c r="K4409" s="212"/>
    </row>
    <row r="4410" spans="1:11" customFormat="1" ht="31" outlineLevel="1">
      <c r="A4410" s="91"/>
      <c r="B4410" s="53" t="s">
        <v>5294</v>
      </c>
      <c r="C4410" s="50" t="s">
        <v>5295</v>
      </c>
      <c r="D4410" s="28" t="s">
        <v>271</v>
      </c>
      <c r="E4410" s="30">
        <v>1</v>
      </c>
      <c r="F4410" s="30">
        <v>1200</v>
      </c>
      <c r="G4410" s="30">
        <f t="shared" si="357"/>
        <v>1400</v>
      </c>
      <c r="H4410" s="30">
        <f t="shared" si="358"/>
        <v>2200</v>
      </c>
      <c r="I4410" s="212"/>
      <c r="J4410" s="212"/>
      <c r="K4410" s="212"/>
    </row>
    <row r="4411" spans="1:11" customFormat="1" outlineLevel="1">
      <c r="A4411" s="91"/>
      <c r="B4411" s="53" t="s">
        <v>5311</v>
      </c>
      <c r="C4411" s="50" t="s">
        <v>5312</v>
      </c>
      <c r="D4411" s="28" t="s">
        <v>271</v>
      </c>
      <c r="E4411" s="30">
        <v>1</v>
      </c>
      <c r="F4411" s="30">
        <v>5500</v>
      </c>
      <c r="G4411" s="30">
        <f t="shared" si="357"/>
        <v>6600</v>
      </c>
      <c r="H4411" s="30">
        <f t="shared" si="358"/>
        <v>9900</v>
      </c>
      <c r="I4411" s="212"/>
      <c r="J4411" s="212"/>
      <c r="K4411" s="212"/>
    </row>
    <row r="4412" spans="1:11" customFormat="1" outlineLevel="1">
      <c r="A4412" s="91"/>
      <c r="B4412" s="53" t="s">
        <v>5346</v>
      </c>
      <c r="C4412" s="50" t="s">
        <v>5347</v>
      </c>
      <c r="D4412" s="28" t="s">
        <v>271</v>
      </c>
      <c r="E4412" s="30">
        <v>1</v>
      </c>
      <c r="F4412" s="30">
        <v>6000</v>
      </c>
      <c r="G4412" s="30">
        <f t="shared" si="357"/>
        <v>7200</v>
      </c>
      <c r="H4412" s="30">
        <f t="shared" si="358"/>
        <v>10800</v>
      </c>
      <c r="I4412" s="212"/>
      <c r="J4412" s="212"/>
      <c r="K4412" s="212"/>
    </row>
    <row r="4413" spans="1:11" customFormat="1" outlineLevel="1">
      <c r="A4413" s="91"/>
      <c r="B4413" s="53" t="s">
        <v>5348</v>
      </c>
      <c r="C4413" s="50" t="s">
        <v>5349</v>
      </c>
      <c r="D4413" s="28" t="s">
        <v>271</v>
      </c>
      <c r="E4413" s="30">
        <v>1</v>
      </c>
      <c r="F4413" s="30">
        <v>6000</v>
      </c>
      <c r="G4413" s="30">
        <f t="shared" si="357"/>
        <v>7200</v>
      </c>
      <c r="H4413" s="30">
        <f t="shared" si="358"/>
        <v>10800</v>
      </c>
      <c r="I4413" s="212"/>
      <c r="J4413" s="212"/>
      <c r="K4413" s="212"/>
    </row>
    <row r="4414" spans="1:11" customFormat="1" outlineLevel="1">
      <c r="A4414" s="91"/>
      <c r="B4414" s="53" t="s">
        <v>5398</v>
      </c>
      <c r="C4414" s="50" t="s">
        <v>5399</v>
      </c>
      <c r="D4414" s="28" t="s">
        <v>271</v>
      </c>
      <c r="E4414" s="30">
        <v>1</v>
      </c>
      <c r="F4414" s="30">
        <v>10000</v>
      </c>
      <c r="G4414" s="30">
        <f t="shared" si="357"/>
        <v>12000</v>
      </c>
      <c r="H4414" s="30">
        <f t="shared" si="358"/>
        <v>18000</v>
      </c>
      <c r="I4414" s="212"/>
      <c r="J4414" s="212"/>
      <c r="K4414" s="212"/>
    </row>
    <row r="4415" spans="1:11" customFormat="1" outlineLevel="1">
      <c r="A4415" s="91"/>
      <c r="B4415" s="53" t="s">
        <v>5377</v>
      </c>
      <c r="C4415" s="50" t="s">
        <v>5378</v>
      </c>
      <c r="D4415" s="28" t="s">
        <v>271</v>
      </c>
      <c r="E4415" s="30">
        <v>1</v>
      </c>
      <c r="F4415" s="30">
        <v>5300</v>
      </c>
      <c r="G4415" s="30">
        <f t="shared" si="357"/>
        <v>6400</v>
      </c>
      <c r="H4415" s="30">
        <f t="shared" si="358"/>
        <v>9500</v>
      </c>
      <c r="I4415" s="212"/>
      <c r="J4415" s="212"/>
      <c r="K4415" s="212"/>
    </row>
    <row r="4416" spans="1:11" customFormat="1" outlineLevel="1">
      <c r="A4416" s="91"/>
      <c r="B4416" s="53" t="s">
        <v>2597</v>
      </c>
      <c r="C4416" s="50" t="s">
        <v>2598</v>
      </c>
      <c r="D4416" s="28" t="s">
        <v>271</v>
      </c>
      <c r="E4416" s="30">
        <v>1</v>
      </c>
      <c r="F4416" s="30">
        <v>5000</v>
      </c>
      <c r="G4416" s="30">
        <f t="shared" si="357"/>
        <v>6000</v>
      </c>
      <c r="H4416" s="30">
        <f t="shared" si="358"/>
        <v>9000</v>
      </c>
      <c r="I4416" s="212"/>
      <c r="J4416" s="212"/>
      <c r="K4416" s="212"/>
    </row>
    <row r="4417" spans="1:11" customFormat="1">
      <c r="A4417" s="45">
        <v>3354</v>
      </c>
      <c r="B4417" s="67" t="s">
        <v>5414</v>
      </c>
      <c r="C4417" s="47" t="s">
        <v>6165</v>
      </c>
      <c r="D4417" s="67" t="s">
        <v>530</v>
      </c>
      <c r="E4417" s="67">
        <v>1</v>
      </c>
      <c r="F4417" s="72">
        <f>SUM(F4418:F4435)</f>
        <v>77410</v>
      </c>
      <c r="G4417" s="72">
        <f>SUM(G4418:G4435)</f>
        <v>92800</v>
      </c>
      <c r="H4417" s="72">
        <f>SUM(H4418:H4435)</f>
        <v>139500</v>
      </c>
      <c r="I4417" s="212"/>
      <c r="J4417" s="212"/>
      <c r="K4417" s="212"/>
    </row>
    <row r="4418" spans="1:11" customFormat="1" outlineLevel="1">
      <c r="A4418" s="28"/>
      <c r="B4418" s="28" t="s">
        <v>5415</v>
      </c>
      <c r="C4418" s="29" t="s">
        <v>5416</v>
      </c>
      <c r="D4418" s="28" t="s">
        <v>271</v>
      </c>
      <c r="E4418" s="30">
        <v>1</v>
      </c>
      <c r="F4418" s="30">
        <v>12000</v>
      </c>
      <c r="G4418" s="30">
        <f t="shared" ref="G4418" si="359">ROUND(F4418*1.2,-2)</f>
        <v>14400</v>
      </c>
      <c r="H4418" s="30">
        <f t="shared" ref="H4418" si="360">ROUND(F4418*1.8,-2)</f>
        <v>21600</v>
      </c>
      <c r="I4418" s="212"/>
      <c r="J4418" s="212"/>
      <c r="K4418" s="212"/>
    </row>
    <row r="4419" spans="1:11" customFormat="1" outlineLevel="1">
      <c r="A4419" s="28"/>
      <c r="B4419" s="28" t="s">
        <v>5417</v>
      </c>
      <c r="C4419" s="29" t="s">
        <v>5418</v>
      </c>
      <c r="D4419" s="28" t="s">
        <v>271</v>
      </c>
      <c r="E4419" s="30">
        <v>1</v>
      </c>
      <c r="F4419" s="30">
        <v>10000</v>
      </c>
      <c r="G4419" s="30">
        <f t="shared" ref="G4419:G4435" si="361">ROUND(F4419*1.2,-2)</f>
        <v>12000</v>
      </c>
      <c r="H4419" s="30">
        <f t="shared" ref="H4419:H4435" si="362">ROUND(F4419*1.8,-2)</f>
        <v>18000</v>
      </c>
      <c r="I4419" s="212"/>
      <c r="J4419" s="212"/>
      <c r="K4419" s="212"/>
    </row>
    <row r="4420" spans="1:11" customFormat="1" outlineLevel="1">
      <c r="A4420" s="28"/>
      <c r="B4420" s="28" t="s">
        <v>5419</v>
      </c>
      <c r="C4420" s="29" t="s">
        <v>5420</v>
      </c>
      <c r="D4420" s="28" t="s">
        <v>51</v>
      </c>
      <c r="E4420" s="30">
        <v>1</v>
      </c>
      <c r="F4420" s="30">
        <v>2800</v>
      </c>
      <c r="G4420" s="30">
        <f t="shared" si="361"/>
        <v>3400</v>
      </c>
      <c r="H4420" s="30">
        <f t="shared" si="362"/>
        <v>5000</v>
      </c>
      <c r="I4420" s="212"/>
      <c r="J4420" s="212"/>
      <c r="K4420" s="212"/>
    </row>
    <row r="4421" spans="1:11" customFormat="1" outlineLevel="1">
      <c r="A4421" s="28"/>
      <c r="B4421" s="28" t="s">
        <v>5421</v>
      </c>
      <c r="C4421" s="29" t="s">
        <v>5422</v>
      </c>
      <c r="D4421" s="28" t="s">
        <v>51</v>
      </c>
      <c r="E4421" s="30">
        <v>1</v>
      </c>
      <c r="F4421" s="30">
        <v>1000</v>
      </c>
      <c r="G4421" s="30">
        <f t="shared" si="361"/>
        <v>1200</v>
      </c>
      <c r="H4421" s="30">
        <f t="shared" si="362"/>
        <v>1800</v>
      </c>
      <c r="I4421" s="212"/>
      <c r="J4421" s="212"/>
      <c r="K4421" s="212"/>
    </row>
    <row r="4422" spans="1:11" customFormat="1" ht="31" outlineLevel="1">
      <c r="A4422" s="49"/>
      <c r="B4422" s="49" t="s">
        <v>5974</v>
      </c>
      <c r="C4422" s="50" t="s">
        <v>5973</v>
      </c>
      <c r="D4422" s="49" t="s">
        <v>271</v>
      </c>
      <c r="E4422" s="51">
        <v>1</v>
      </c>
      <c r="F4422" s="30">
        <v>1500</v>
      </c>
      <c r="G4422" s="30">
        <f t="shared" si="361"/>
        <v>1800</v>
      </c>
      <c r="H4422" s="30">
        <f t="shared" si="362"/>
        <v>2700</v>
      </c>
      <c r="I4422" s="212"/>
      <c r="J4422" s="212"/>
      <c r="K4422" s="212"/>
    </row>
    <row r="4423" spans="1:11" customFormat="1" outlineLevel="1">
      <c r="A4423" s="49"/>
      <c r="B4423" s="49" t="s">
        <v>5234</v>
      </c>
      <c r="C4423" s="50" t="s">
        <v>5235</v>
      </c>
      <c r="D4423" s="49" t="s">
        <v>271</v>
      </c>
      <c r="E4423" s="51">
        <v>1</v>
      </c>
      <c r="F4423" s="30">
        <v>810</v>
      </c>
      <c r="G4423" s="30">
        <f t="shared" si="361"/>
        <v>1000</v>
      </c>
      <c r="H4423" s="30">
        <f t="shared" si="362"/>
        <v>1500</v>
      </c>
      <c r="I4423" s="212"/>
      <c r="J4423" s="212"/>
      <c r="K4423" s="212"/>
    </row>
    <row r="4424" spans="1:11" customFormat="1" outlineLevel="1">
      <c r="A4424" s="28"/>
      <c r="B4424" s="28" t="s">
        <v>5423</v>
      </c>
      <c r="C4424" s="29" t="s">
        <v>5424</v>
      </c>
      <c r="D4424" s="28" t="s">
        <v>271</v>
      </c>
      <c r="E4424" s="30">
        <v>1</v>
      </c>
      <c r="F4424" s="30">
        <v>1400</v>
      </c>
      <c r="G4424" s="30">
        <f t="shared" si="361"/>
        <v>1700</v>
      </c>
      <c r="H4424" s="30">
        <f t="shared" si="362"/>
        <v>2500</v>
      </c>
      <c r="I4424" s="212"/>
      <c r="J4424" s="212"/>
      <c r="K4424" s="212"/>
    </row>
    <row r="4425" spans="1:11" customFormat="1" ht="31" outlineLevel="1">
      <c r="A4425" s="28"/>
      <c r="B4425" s="28" t="s">
        <v>5412</v>
      </c>
      <c r="C4425" s="29" t="s">
        <v>5413</v>
      </c>
      <c r="D4425" s="28" t="s">
        <v>271</v>
      </c>
      <c r="E4425" s="30">
        <v>1</v>
      </c>
      <c r="F4425" s="30">
        <v>14700</v>
      </c>
      <c r="G4425" s="30">
        <f t="shared" si="361"/>
        <v>17600</v>
      </c>
      <c r="H4425" s="30">
        <f t="shared" si="362"/>
        <v>26500</v>
      </c>
      <c r="I4425" s="212"/>
      <c r="J4425" s="212"/>
      <c r="K4425" s="212"/>
    </row>
    <row r="4426" spans="1:11" customFormat="1" outlineLevel="1">
      <c r="A4426" s="49"/>
      <c r="B4426" s="49" t="s">
        <v>5274</v>
      </c>
      <c r="C4426" s="50" t="s">
        <v>5275</v>
      </c>
      <c r="D4426" s="49" t="s">
        <v>271</v>
      </c>
      <c r="E4426" s="51">
        <v>1</v>
      </c>
      <c r="F4426" s="30">
        <v>1100</v>
      </c>
      <c r="G4426" s="30">
        <f t="shared" si="361"/>
        <v>1300</v>
      </c>
      <c r="H4426" s="30">
        <f t="shared" si="362"/>
        <v>2000</v>
      </c>
      <c r="I4426" s="212"/>
      <c r="J4426" s="212"/>
      <c r="K4426" s="212"/>
    </row>
    <row r="4427" spans="1:11" customFormat="1" outlineLevel="1">
      <c r="A4427" s="49"/>
      <c r="B4427" s="49" t="s">
        <v>5278</v>
      </c>
      <c r="C4427" s="50" t="s">
        <v>5279</v>
      </c>
      <c r="D4427" s="49" t="s">
        <v>271</v>
      </c>
      <c r="E4427" s="51">
        <v>1</v>
      </c>
      <c r="F4427" s="30">
        <v>1100</v>
      </c>
      <c r="G4427" s="30">
        <f t="shared" si="361"/>
        <v>1300</v>
      </c>
      <c r="H4427" s="30">
        <f t="shared" si="362"/>
        <v>2000</v>
      </c>
      <c r="I4427" s="212"/>
      <c r="J4427" s="212"/>
      <c r="K4427" s="212"/>
    </row>
    <row r="4428" spans="1:11" customFormat="1" outlineLevel="1">
      <c r="A4428" s="49"/>
      <c r="B4428" s="49" t="s">
        <v>5425</v>
      </c>
      <c r="C4428" s="50" t="s">
        <v>5426</v>
      </c>
      <c r="D4428" s="49" t="s">
        <v>271</v>
      </c>
      <c r="E4428" s="51">
        <v>1</v>
      </c>
      <c r="F4428" s="30">
        <v>1100</v>
      </c>
      <c r="G4428" s="30">
        <f t="shared" si="361"/>
        <v>1300</v>
      </c>
      <c r="H4428" s="30">
        <f t="shared" si="362"/>
        <v>2000</v>
      </c>
      <c r="I4428" s="212"/>
      <c r="J4428" s="212"/>
      <c r="K4428" s="212"/>
    </row>
    <row r="4429" spans="1:11" customFormat="1" ht="31" outlineLevel="1">
      <c r="A4429" s="28"/>
      <c r="B4429" s="28" t="s">
        <v>5282</v>
      </c>
      <c r="C4429" s="29" t="s">
        <v>5283</v>
      </c>
      <c r="D4429" s="28" t="s">
        <v>271</v>
      </c>
      <c r="E4429" s="30">
        <v>1</v>
      </c>
      <c r="F4429" s="30">
        <v>1200</v>
      </c>
      <c r="G4429" s="30">
        <f t="shared" si="361"/>
        <v>1400</v>
      </c>
      <c r="H4429" s="30">
        <f t="shared" si="362"/>
        <v>2200</v>
      </c>
      <c r="I4429" s="212"/>
      <c r="J4429" s="212"/>
      <c r="K4429" s="212"/>
    </row>
    <row r="4430" spans="1:11" customFormat="1" ht="31" outlineLevel="1">
      <c r="A4430" s="28"/>
      <c r="B4430" s="28" t="s">
        <v>5294</v>
      </c>
      <c r="C4430" s="29" t="s">
        <v>5295</v>
      </c>
      <c r="D4430" s="28" t="s">
        <v>271</v>
      </c>
      <c r="E4430" s="30">
        <v>1</v>
      </c>
      <c r="F4430" s="30">
        <v>1200</v>
      </c>
      <c r="G4430" s="30">
        <f t="shared" si="361"/>
        <v>1400</v>
      </c>
      <c r="H4430" s="30">
        <f t="shared" si="362"/>
        <v>2200</v>
      </c>
      <c r="I4430" s="212"/>
      <c r="J4430" s="212"/>
      <c r="K4430" s="212"/>
    </row>
    <row r="4431" spans="1:11" customFormat="1" outlineLevel="1">
      <c r="A4431" s="28"/>
      <c r="B4431" s="28" t="s">
        <v>5311</v>
      </c>
      <c r="C4431" s="29" t="s">
        <v>5312</v>
      </c>
      <c r="D4431" s="28" t="s">
        <v>271</v>
      </c>
      <c r="E4431" s="30">
        <v>1</v>
      </c>
      <c r="F4431" s="30">
        <v>5500</v>
      </c>
      <c r="G4431" s="30">
        <f t="shared" si="361"/>
        <v>6600</v>
      </c>
      <c r="H4431" s="30">
        <f t="shared" si="362"/>
        <v>9900</v>
      </c>
      <c r="I4431" s="212"/>
      <c r="J4431" s="212"/>
      <c r="K4431" s="212"/>
    </row>
    <row r="4432" spans="1:11" customFormat="1" outlineLevel="1">
      <c r="A4432" s="28"/>
      <c r="B4432" s="28" t="s">
        <v>5319</v>
      </c>
      <c r="C4432" s="29" t="s">
        <v>5320</v>
      </c>
      <c r="D4432" s="28" t="s">
        <v>271</v>
      </c>
      <c r="E4432" s="30">
        <v>1</v>
      </c>
      <c r="F4432" s="30">
        <v>6000</v>
      </c>
      <c r="G4432" s="30">
        <f t="shared" si="361"/>
        <v>7200</v>
      </c>
      <c r="H4432" s="30">
        <f t="shared" si="362"/>
        <v>10800</v>
      </c>
      <c r="I4432" s="212"/>
      <c r="J4432" s="212"/>
      <c r="K4432" s="212"/>
    </row>
    <row r="4433" spans="1:11" customFormat="1" ht="31" outlineLevel="1">
      <c r="A4433" s="28"/>
      <c r="B4433" s="28" t="s">
        <v>5427</v>
      </c>
      <c r="C4433" s="29" t="s">
        <v>5428</v>
      </c>
      <c r="D4433" s="28" t="s">
        <v>271</v>
      </c>
      <c r="E4433" s="30">
        <v>1</v>
      </c>
      <c r="F4433" s="30">
        <v>6000</v>
      </c>
      <c r="G4433" s="30">
        <f t="shared" si="361"/>
        <v>7200</v>
      </c>
      <c r="H4433" s="30">
        <f t="shared" si="362"/>
        <v>10800</v>
      </c>
      <c r="I4433" s="212"/>
      <c r="J4433" s="212"/>
      <c r="K4433" s="212"/>
    </row>
    <row r="4434" spans="1:11" customFormat="1" outlineLevel="1">
      <c r="A4434" s="28"/>
      <c r="B4434" s="28" t="s">
        <v>5429</v>
      </c>
      <c r="C4434" s="29" t="s">
        <v>5430</v>
      </c>
      <c r="D4434" s="28" t="s">
        <v>51</v>
      </c>
      <c r="E4434" s="30">
        <v>1</v>
      </c>
      <c r="F4434" s="30">
        <v>5000</v>
      </c>
      <c r="G4434" s="30">
        <f t="shared" si="361"/>
        <v>6000</v>
      </c>
      <c r="H4434" s="30">
        <f t="shared" si="362"/>
        <v>9000</v>
      </c>
      <c r="I4434" s="212"/>
      <c r="J4434" s="212"/>
      <c r="K4434" s="212"/>
    </row>
    <row r="4435" spans="1:11" customFormat="1" outlineLevel="1">
      <c r="A4435" s="28"/>
      <c r="B4435" s="28" t="s">
        <v>2597</v>
      </c>
      <c r="C4435" s="29" t="s">
        <v>2598</v>
      </c>
      <c r="D4435" s="28" t="s">
        <v>271</v>
      </c>
      <c r="E4435" s="30">
        <v>1</v>
      </c>
      <c r="F4435" s="30">
        <v>5000</v>
      </c>
      <c r="G4435" s="30">
        <f t="shared" si="361"/>
        <v>6000</v>
      </c>
      <c r="H4435" s="30">
        <f t="shared" si="362"/>
        <v>9000</v>
      </c>
      <c r="I4435" s="212"/>
      <c r="J4435" s="212"/>
      <c r="K4435" s="212"/>
    </row>
    <row r="4436" spans="1:11" customFormat="1">
      <c r="A4436" s="45">
        <v>3355</v>
      </c>
      <c r="B4436" s="67" t="s">
        <v>5431</v>
      </c>
      <c r="C4436" s="47" t="s">
        <v>6166</v>
      </c>
      <c r="D4436" s="67" t="s">
        <v>530</v>
      </c>
      <c r="E4436" s="67">
        <v>1</v>
      </c>
      <c r="F4436" s="72">
        <f>SUM(F4437:F4458)</f>
        <v>87910</v>
      </c>
      <c r="G4436" s="72">
        <f>SUM(G4437:G4458)</f>
        <v>105400</v>
      </c>
      <c r="H4436" s="72">
        <f>SUM(H4437:H4458)</f>
        <v>158400</v>
      </c>
      <c r="I4436" s="212"/>
      <c r="J4436" s="212"/>
      <c r="K4436" s="212"/>
    </row>
    <row r="4437" spans="1:11" customFormat="1" outlineLevel="1">
      <c r="A4437" s="28"/>
      <c r="B4437" s="28" t="s">
        <v>5415</v>
      </c>
      <c r="C4437" s="29" t="s">
        <v>5416</v>
      </c>
      <c r="D4437" s="28" t="s">
        <v>271</v>
      </c>
      <c r="E4437" s="30">
        <v>1</v>
      </c>
      <c r="F4437" s="30">
        <v>12000</v>
      </c>
      <c r="G4437" s="30">
        <f t="shared" ref="G4437" si="363">ROUND(F4437*1.2,-2)</f>
        <v>14400</v>
      </c>
      <c r="H4437" s="30">
        <f t="shared" ref="H4437" si="364">ROUND(F4437*1.8,-2)</f>
        <v>21600</v>
      </c>
      <c r="I4437" s="212"/>
      <c r="J4437" s="212"/>
      <c r="K4437" s="212"/>
    </row>
    <row r="4438" spans="1:11" customFormat="1" outlineLevel="1">
      <c r="A4438" s="28"/>
      <c r="B4438" s="28" t="s">
        <v>5419</v>
      </c>
      <c r="C4438" s="29" t="s">
        <v>5420</v>
      </c>
      <c r="D4438" s="28" t="s">
        <v>51</v>
      </c>
      <c r="E4438" s="30">
        <v>1</v>
      </c>
      <c r="F4438" s="30">
        <v>2800</v>
      </c>
      <c r="G4438" s="30">
        <f t="shared" ref="G4438:G4458" si="365">ROUND(F4438*1.2,-2)</f>
        <v>3400</v>
      </c>
      <c r="H4438" s="30">
        <f t="shared" ref="H4438:H4458" si="366">ROUND(F4438*1.8,-2)</f>
        <v>5000</v>
      </c>
      <c r="I4438" s="212"/>
      <c r="J4438" s="212"/>
      <c r="K4438" s="212"/>
    </row>
    <row r="4439" spans="1:11" customFormat="1" outlineLevel="1">
      <c r="A4439" s="28"/>
      <c r="B4439" s="28" t="s">
        <v>5423</v>
      </c>
      <c r="C4439" s="29" t="s">
        <v>5424</v>
      </c>
      <c r="D4439" s="28" t="s">
        <v>271</v>
      </c>
      <c r="E4439" s="30">
        <v>1</v>
      </c>
      <c r="F4439" s="30">
        <v>1400</v>
      </c>
      <c r="G4439" s="30">
        <f t="shared" si="365"/>
        <v>1700</v>
      </c>
      <c r="H4439" s="30">
        <f t="shared" si="366"/>
        <v>2500</v>
      </c>
      <c r="I4439" s="212"/>
      <c r="J4439" s="212"/>
      <c r="K4439" s="212"/>
    </row>
    <row r="4440" spans="1:11" customFormat="1" outlineLevel="1">
      <c r="A4440" s="28"/>
      <c r="B4440" s="28" t="s">
        <v>5421</v>
      </c>
      <c r="C4440" s="29" t="s">
        <v>5422</v>
      </c>
      <c r="D4440" s="28" t="s">
        <v>51</v>
      </c>
      <c r="E4440" s="30">
        <v>1</v>
      </c>
      <c r="F4440" s="30">
        <v>1000</v>
      </c>
      <c r="G4440" s="30">
        <f t="shared" si="365"/>
        <v>1200</v>
      </c>
      <c r="H4440" s="30">
        <f t="shared" si="366"/>
        <v>1800</v>
      </c>
      <c r="I4440" s="212"/>
      <c r="J4440" s="212"/>
      <c r="K4440" s="212"/>
    </row>
    <row r="4441" spans="1:11" customFormat="1" ht="31" outlineLevel="1">
      <c r="A4441" s="28"/>
      <c r="B4441" s="28" t="s">
        <v>5412</v>
      </c>
      <c r="C4441" s="29" t="s">
        <v>5413</v>
      </c>
      <c r="D4441" s="28" t="s">
        <v>271</v>
      </c>
      <c r="E4441" s="30">
        <v>1</v>
      </c>
      <c r="F4441" s="30">
        <v>14700</v>
      </c>
      <c r="G4441" s="30">
        <f t="shared" si="365"/>
        <v>17600</v>
      </c>
      <c r="H4441" s="30">
        <f t="shared" si="366"/>
        <v>26500</v>
      </c>
      <c r="I4441" s="212"/>
      <c r="J4441" s="212"/>
      <c r="K4441" s="212"/>
    </row>
    <row r="4442" spans="1:11" customFormat="1" outlineLevel="1">
      <c r="A4442" s="28"/>
      <c r="B4442" s="28" t="s">
        <v>5429</v>
      </c>
      <c r="C4442" s="29" t="s">
        <v>5430</v>
      </c>
      <c r="D4442" s="28" t="s">
        <v>51</v>
      </c>
      <c r="E4442" s="30">
        <v>1</v>
      </c>
      <c r="F4442" s="30">
        <v>5000</v>
      </c>
      <c r="G4442" s="30">
        <f t="shared" si="365"/>
        <v>6000</v>
      </c>
      <c r="H4442" s="30">
        <f t="shared" si="366"/>
        <v>9000</v>
      </c>
      <c r="I4442" s="212"/>
      <c r="J4442" s="212"/>
      <c r="K4442" s="212"/>
    </row>
    <row r="4443" spans="1:11" customFormat="1" ht="31" outlineLevel="1">
      <c r="A4443" s="49"/>
      <c r="B4443" s="49" t="s">
        <v>5974</v>
      </c>
      <c r="C4443" s="50" t="s">
        <v>5973</v>
      </c>
      <c r="D4443" s="49" t="s">
        <v>271</v>
      </c>
      <c r="E4443" s="51">
        <v>1</v>
      </c>
      <c r="F4443" s="30">
        <v>1500</v>
      </c>
      <c r="G4443" s="30">
        <f t="shared" si="365"/>
        <v>1800</v>
      </c>
      <c r="H4443" s="30">
        <f t="shared" si="366"/>
        <v>2700</v>
      </c>
      <c r="I4443" s="212"/>
      <c r="J4443" s="212"/>
      <c r="K4443" s="212"/>
    </row>
    <row r="4444" spans="1:11" customFormat="1" outlineLevel="1">
      <c r="A4444" s="28"/>
      <c r="B4444" s="49" t="s">
        <v>5234</v>
      </c>
      <c r="C4444" s="50" t="s">
        <v>5235</v>
      </c>
      <c r="D4444" s="49" t="s">
        <v>271</v>
      </c>
      <c r="E4444" s="51">
        <v>1</v>
      </c>
      <c r="F4444" s="30">
        <v>810</v>
      </c>
      <c r="G4444" s="30">
        <f t="shared" si="365"/>
        <v>1000</v>
      </c>
      <c r="H4444" s="30">
        <f t="shared" si="366"/>
        <v>1500</v>
      </c>
      <c r="I4444" s="212"/>
      <c r="J4444" s="212"/>
      <c r="K4444" s="212"/>
    </row>
    <row r="4445" spans="1:11" customFormat="1" outlineLevel="1">
      <c r="A4445" s="93"/>
      <c r="B4445" s="49" t="s">
        <v>5274</v>
      </c>
      <c r="C4445" s="50" t="s">
        <v>5275</v>
      </c>
      <c r="D4445" s="49" t="s">
        <v>271</v>
      </c>
      <c r="E4445" s="51">
        <v>1</v>
      </c>
      <c r="F4445" s="30">
        <v>1100</v>
      </c>
      <c r="G4445" s="30">
        <f t="shared" si="365"/>
        <v>1300</v>
      </c>
      <c r="H4445" s="30">
        <f t="shared" si="366"/>
        <v>2000</v>
      </c>
      <c r="I4445" s="212"/>
      <c r="J4445" s="212"/>
      <c r="K4445" s="212"/>
    </row>
    <row r="4446" spans="1:11" customFormat="1" outlineLevel="1">
      <c r="A4446" s="49"/>
      <c r="B4446" s="49" t="s">
        <v>5278</v>
      </c>
      <c r="C4446" s="50" t="s">
        <v>5279</v>
      </c>
      <c r="D4446" s="49" t="s">
        <v>271</v>
      </c>
      <c r="E4446" s="51">
        <v>1</v>
      </c>
      <c r="F4446" s="30">
        <v>1100</v>
      </c>
      <c r="G4446" s="30">
        <f t="shared" si="365"/>
        <v>1300</v>
      </c>
      <c r="H4446" s="30">
        <f t="shared" si="366"/>
        <v>2000</v>
      </c>
      <c r="I4446" s="212"/>
      <c r="J4446" s="212"/>
      <c r="K4446" s="212"/>
    </row>
    <row r="4447" spans="1:11" customFormat="1" outlineLevel="1">
      <c r="A4447" s="49"/>
      <c r="B4447" s="49" t="s">
        <v>5425</v>
      </c>
      <c r="C4447" s="50" t="s">
        <v>5426</v>
      </c>
      <c r="D4447" s="49" t="s">
        <v>271</v>
      </c>
      <c r="E4447" s="51">
        <v>1</v>
      </c>
      <c r="F4447" s="30">
        <v>1100</v>
      </c>
      <c r="G4447" s="30">
        <f t="shared" si="365"/>
        <v>1300</v>
      </c>
      <c r="H4447" s="30">
        <f t="shared" si="366"/>
        <v>2000</v>
      </c>
      <c r="I4447" s="212"/>
      <c r="J4447" s="212"/>
      <c r="K4447" s="212"/>
    </row>
    <row r="4448" spans="1:11" customFormat="1" ht="31" outlineLevel="1">
      <c r="A4448" s="28"/>
      <c r="B4448" s="28" t="s">
        <v>5282</v>
      </c>
      <c r="C4448" s="29" t="s">
        <v>5283</v>
      </c>
      <c r="D4448" s="28" t="s">
        <v>271</v>
      </c>
      <c r="E4448" s="30">
        <v>1</v>
      </c>
      <c r="F4448" s="30">
        <v>1200</v>
      </c>
      <c r="G4448" s="30">
        <f t="shared" si="365"/>
        <v>1400</v>
      </c>
      <c r="H4448" s="30">
        <f t="shared" si="366"/>
        <v>2200</v>
      </c>
      <c r="I4448" s="212"/>
      <c r="J4448" s="212"/>
      <c r="K4448" s="212"/>
    </row>
    <row r="4449" spans="1:11" customFormat="1" ht="31" outlineLevel="1">
      <c r="A4449" s="28"/>
      <c r="B4449" s="28" t="s">
        <v>5294</v>
      </c>
      <c r="C4449" s="29" t="s">
        <v>5295</v>
      </c>
      <c r="D4449" s="28" t="s">
        <v>271</v>
      </c>
      <c r="E4449" s="30">
        <v>1</v>
      </c>
      <c r="F4449" s="30">
        <v>1200</v>
      </c>
      <c r="G4449" s="30">
        <f t="shared" si="365"/>
        <v>1400</v>
      </c>
      <c r="H4449" s="30">
        <f t="shared" si="366"/>
        <v>2200</v>
      </c>
      <c r="I4449" s="212"/>
      <c r="J4449" s="212"/>
      <c r="K4449" s="212"/>
    </row>
    <row r="4450" spans="1:11" customFormat="1" ht="31" outlineLevel="1">
      <c r="A4450" s="28"/>
      <c r="B4450" s="28" t="s">
        <v>5332</v>
      </c>
      <c r="C4450" s="29" t="s">
        <v>5333</v>
      </c>
      <c r="D4450" s="28" t="s">
        <v>271</v>
      </c>
      <c r="E4450" s="30">
        <v>1</v>
      </c>
      <c r="F4450" s="30">
        <v>2600</v>
      </c>
      <c r="G4450" s="30">
        <f t="shared" si="365"/>
        <v>3100</v>
      </c>
      <c r="H4450" s="30">
        <f t="shared" si="366"/>
        <v>4700</v>
      </c>
      <c r="I4450" s="212"/>
      <c r="J4450" s="212"/>
      <c r="K4450" s="212"/>
    </row>
    <row r="4451" spans="1:11" customFormat="1" ht="31" outlineLevel="1">
      <c r="A4451" s="28"/>
      <c r="B4451" s="28" t="s">
        <v>5330</v>
      </c>
      <c r="C4451" s="29" t="s">
        <v>5331</v>
      </c>
      <c r="D4451" s="28" t="s">
        <v>271</v>
      </c>
      <c r="E4451" s="30">
        <v>1</v>
      </c>
      <c r="F4451" s="30">
        <v>2800</v>
      </c>
      <c r="G4451" s="30">
        <f t="shared" si="365"/>
        <v>3400</v>
      </c>
      <c r="H4451" s="30">
        <f t="shared" si="366"/>
        <v>5000</v>
      </c>
      <c r="I4451" s="212"/>
      <c r="J4451" s="212"/>
      <c r="K4451" s="212"/>
    </row>
    <row r="4452" spans="1:11" customFormat="1" ht="31" outlineLevel="1">
      <c r="A4452" s="28"/>
      <c r="B4452" s="28" t="s">
        <v>5432</v>
      </c>
      <c r="C4452" s="29" t="s">
        <v>5433</v>
      </c>
      <c r="D4452" s="28" t="s">
        <v>271</v>
      </c>
      <c r="E4452" s="30">
        <v>1</v>
      </c>
      <c r="F4452" s="30">
        <v>2100</v>
      </c>
      <c r="G4452" s="30">
        <f t="shared" si="365"/>
        <v>2500</v>
      </c>
      <c r="H4452" s="30">
        <f t="shared" si="366"/>
        <v>3800</v>
      </c>
      <c r="I4452" s="212"/>
      <c r="J4452" s="212"/>
      <c r="K4452" s="212"/>
    </row>
    <row r="4453" spans="1:11" customFormat="1" outlineLevel="1">
      <c r="A4453" s="28"/>
      <c r="B4453" s="28" t="s">
        <v>5311</v>
      </c>
      <c r="C4453" s="29" t="s">
        <v>5312</v>
      </c>
      <c r="D4453" s="28" t="s">
        <v>271</v>
      </c>
      <c r="E4453" s="30">
        <v>1</v>
      </c>
      <c r="F4453" s="30">
        <v>5500</v>
      </c>
      <c r="G4453" s="30">
        <f t="shared" si="365"/>
        <v>6600</v>
      </c>
      <c r="H4453" s="30">
        <f t="shared" si="366"/>
        <v>9900</v>
      </c>
      <c r="I4453" s="212"/>
      <c r="J4453" s="212"/>
      <c r="K4453" s="212"/>
    </row>
    <row r="4454" spans="1:11" customFormat="1" outlineLevel="1">
      <c r="A4454" s="28"/>
      <c r="B4454" s="28" t="s">
        <v>5319</v>
      </c>
      <c r="C4454" s="29" t="s">
        <v>5320</v>
      </c>
      <c r="D4454" s="28" t="s">
        <v>271</v>
      </c>
      <c r="E4454" s="30">
        <v>1</v>
      </c>
      <c r="F4454" s="30">
        <v>6000</v>
      </c>
      <c r="G4454" s="30">
        <f t="shared" si="365"/>
        <v>7200</v>
      </c>
      <c r="H4454" s="30">
        <f t="shared" si="366"/>
        <v>10800</v>
      </c>
      <c r="I4454" s="212"/>
      <c r="J4454" s="212"/>
      <c r="K4454" s="212"/>
    </row>
    <row r="4455" spans="1:11" customFormat="1" outlineLevel="1">
      <c r="A4455" s="28"/>
      <c r="B4455" s="28" t="s">
        <v>5334</v>
      </c>
      <c r="C4455" s="29" t="s">
        <v>5335</v>
      </c>
      <c r="D4455" s="28" t="s">
        <v>271</v>
      </c>
      <c r="E4455" s="30">
        <v>1</v>
      </c>
      <c r="F4455" s="30">
        <v>5500</v>
      </c>
      <c r="G4455" s="30">
        <f t="shared" si="365"/>
        <v>6600</v>
      </c>
      <c r="H4455" s="30">
        <f t="shared" si="366"/>
        <v>9900</v>
      </c>
      <c r="I4455" s="212"/>
      <c r="J4455" s="212"/>
      <c r="K4455" s="212"/>
    </row>
    <row r="4456" spans="1:11" customFormat="1" outlineLevel="1">
      <c r="A4456" s="28"/>
      <c r="B4456" s="28" t="s">
        <v>5317</v>
      </c>
      <c r="C4456" s="29" t="s">
        <v>5318</v>
      </c>
      <c r="D4456" s="28" t="s">
        <v>271</v>
      </c>
      <c r="E4456" s="30">
        <v>1</v>
      </c>
      <c r="F4456" s="30">
        <v>3500</v>
      </c>
      <c r="G4456" s="30">
        <f t="shared" si="365"/>
        <v>4200</v>
      </c>
      <c r="H4456" s="30">
        <f t="shared" si="366"/>
        <v>6300</v>
      </c>
      <c r="I4456" s="212"/>
      <c r="J4456" s="212"/>
      <c r="K4456" s="212"/>
    </row>
    <row r="4457" spans="1:11" customFormat="1" outlineLevel="1">
      <c r="A4457" s="49"/>
      <c r="B4457" s="28" t="s">
        <v>5417</v>
      </c>
      <c r="C4457" s="29" t="s">
        <v>5418</v>
      </c>
      <c r="D4457" s="28" t="s">
        <v>271</v>
      </c>
      <c r="E4457" s="30">
        <v>1</v>
      </c>
      <c r="F4457" s="30">
        <v>10000</v>
      </c>
      <c r="G4457" s="30">
        <f t="shared" si="365"/>
        <v>12000</v>
      </c>
      <c r="H4457" s="30">
        <f t="shared" si="366"/>
        <v>18000</v>
      </c>
      <c r="I4457" s="212"/>
      <c r="J4457" s="212"/>
      <c r="K4457" s="212"/>
    </row>
    <row r="4458" spans="1:11" customFormat="1" outlineLevel="1">
      <c r="A4458" s="28"/>
      <c r="B4458" s="28" t="s">
        <v>2597</v>
      </c>
      <c r="C4458" s="29" t="s">
        <v>2598</v>
      </c>
      <c r="D4458" s="28" t="s">
        <v>271</v>
      </c>
      <c r="E4458" s="30">
        <v>1</v>
      </c>
      <c r="F4458" s="30">
        <v>5000</v>
      </c>
      <c r="G4458" s="30">
        <f t="shared" si="365"/>
        <v>6000</v>
      </c>
      <c r="H4458" s="30">
        <f t="shared" si="366"/>
        <v>9000</v>
      </c>
      <c r="I4458" s="212"/>
      <c r="J4458" s="212"/>
      <c r="K4458" s="212"/>
    </row>
    <row r="4459" spans="1:11" customFormat="1">
      <c r="A4459" s="45">
        <v>3356</v>
      </c>
      <c r="B4459" s="67" t="s">
        <v>5434</v>
      </c>
      <c r="C4459" s="47" t="s">
        <v>6167</v>
      </c>
      <c r="D4459" s="67" t="s">
        <v>530</v>
      </c>
      <c r="E4459" s="67">
        <v>1</v>
      </c>
      <c r="F4459" s="72">
        <f>SUM(F4460:F4484)</f>
        <v>103400</v>
      </c>
      <c r="G4459" s="72">
        <f>SUM(G4460:G4484)</f>
        <v>124000</v>
      </c>
      <c r="H4459" s="72">
        <f>SUM(H4460:H4484)</f>
        <v>186300</v>
      </c>
      <c r="I4459" s="212"/>
      <c r="J4459" s="212"/>
      <c r="K4459" s="212"/>
    </row>
    <row r="4460" spans="1:11" customFormat="1" outlineLevel="1">
      <c r="A4460" s="28"/>
      <c r="B4460" s="28" t="s">
        <v>5435</v>
      </c>
      <c r="C4460" s="29" t="s">
        <v>5436</v>
      </c>
      <c r="D4460" s="28" t="s">
        <v>271</v>
      </c>
      <c r="E4460" s="30">
        <v>1</v>
      </c>
      <c r="F4460" s="30">
        <v>12000</v>
      </c>
      <c r="G4460" s="30">
        <f t="shared" ref="G4460" si="367">ROUND(F4460*1.2,-2)</f>
        <v>14400</v>
      </c>
      <c r="H4460" s="30">
        <f t="shared" ref="H4460" si="368">ROUND(F4460*1.8,-2)</f>
        <v>21600</v>
      </c>
      <c r="I4460" s="212"/>
      <c r="J4460" s="212"/>
      <c r="K4460" s="212"/>
    </row>
    <row r="4461" spans="1:11" customFormat="1" ht="31" outlineLevel="1">
      <c r="A4461" s="49"/>
      <c r="B4461" s="49" t="s">
        <v>5974</v>
      </c>
      <c r="C4461" s="50" t="s">
        <v>5973</v>
      </c>
      <c r="D4461" s="49" t="s">
        <v>271</v>
      </c>
      <c r="E4461" s="51">
        <v>1</v>
      </c>
      <c r="F4461" s="30">
        <v>1500</v>
      </c>
      <c r="G4461" s="30">
        <f t="shared" ref="G4461:G4484" si="369">ROUND(F4461*1.2,-2)</f>
        <v>1800</v>
      </c>
      <c r="H4461" s="30">
        <f t="shared" ref="H4461:H4484" si="370">ROUND(F4461*1.8,-2)</f>
        <v>2700</v>
      </c>
      <c r="I4461" s="212"/>
      <c r="J4461" s="212"/>
      <c r="K4461" s="212"/>
    </row>
    <row r="4462" spans="1:11" customFormat="1" outlineLevel="1">
      <c r="A4462" s="49"/>
      <c r="B4462" s="49" t="s">
        <v>5234</v>
      </c>
      <c r="C4462" s="50" t="s">
        <v>5235</v>
      </c>
      <c r="D4462" s="49" t="s">
        <v>271</v>
      </c>
      <c r="E4462" s="51">
        <v>1</v>
      </c>
      <c r="F4462" s="30">
        <v>810</v>
      </c>
      <c r="G4462" s="30">
        <f t="shared" si="369"/>
        <v>1000</v>
      </c>
      <c r="H4462" s="30">
        <f t="shared" si="370"/>
        <v>1500</v>
      </c>
      <c r="I4462" s="212"/>
      <c r="J4462" s="212"/>
      <c r="K4462" s="212"/>
    </row>
    <row r="4463" spans="1:11" customFormat="1" outlineLevel="1">
      <c r="A4463" s="49"/>
      <c r="B4463" s="49" t="s">
        <v>5278</v>
      </c>
      <c r="C4463" s="50" t="s">
        <v>5279</v>
      </c>
      <c r="D4463" s="49" t="s">
        <v>271</v>
      </c>
      <c r="E4463" s="51">
        <v>1</v>
      </c>
      <c r="F4463" s="30">
        <v>1100</v>
      </c>
      <c r="G4463" s="30">
        <f t="shared" si="369"/>
        <v>1300</v>
      </c>
      <c r="H4463" s="30">
        <f t="shared" si="370"/>
        <v>2000</v>
      </c>
      <c r="I4463" s="212"/>
      <c r="J4463" s="212"/>
      <c r="K4463" s="212"/>
    </row>
    <row r="4464" spans="1:11" customFormat="1" ht="31" outlineLevel="1">
      <c r="A4464" s="49"/>
      <c r="B4464" s="49" t="s">
        <v>5262</v>
      </c>
      <c r="C4464" s="50" t="s">
        <v>5263</v>
      </c>
      <c r="D4464" s="49" t="s">
        <v>271</v>
      </c>
      <c r="E4464" s="51">
        <v>1</v>
      </c>
      <c r="F4464" s="30">
        <v>1000</v>
      </c>
      <c r="G4464" s="30">
        <f t="shared" si="369"/>
        <v>1200</v>
      </c>
      <c r="H4464" s="30">
        <f t="shared" si="370"/>
        <v>1800</v>
      </c>
      <c r="I4464" s="212"/>
      <c r="J4464" s="212"/>
      <c r="K4464" s="212"/>
    </row>
    <row r="4465" spans="1:11" customFormat="1" ht="31" outlineLevel="1">
      <c r="A4465" s="49"/>
      <c r="B4465" s="49" t="s">
        <v>5264</v>
      </c>
      <c r="C4465" s="50" t="s">
        <v>5265</v>
      </c>
      <c r="D4465" s="49" t="s">
        <v>271</v>
      </c>
      <c r="E4465" s="51">
        <v>1</v>
      </c>
      <c r="F4465" s="30">
        <v>1200</v>
      </c>
      <c r="G4465" s="30">
        <f t="shared" si="369"/>
        <v>1400</v>
      </c>
      <c r="H4465" s="30">
        <f t="shared" si="370"/>
        <v>2200</v>
      </c>
      <c r="I4465" s="212"/>
      <c r="J4465" s="212"/>
      <c r="K4465" s="212"/>
    </row>
    <row r="4466" spans="1:11" customFormat="1" outlineLevel="1">
      <c r="A4466" s="49"/>
      <c r="B4466" s="49" t="s">
        <v>5274</v>
      </c>
      <c r="C4466" s="50" t="s">
        <v>5275</v>
      </c>
      <c r="D4466" s="49" t="s">
        <v>271</v>
      </c>
      <c r="E4466" s="51">
        <v>1</v>
      </c>
      <c r="F4466" s="30">
        <v>1100</v>
      </c>
      <c r="G4466" s="30">
        <f t="shared" si="369"/>
        <v>1300</v>
      </c>
      <c r="H4466" s="30">
        <f t="shared" si="370"/>
        <v>2000</v>
      </c>
      <c r="I4466" s="212"/>
      <c r="J4466" s="212"/>
      <c r="K4466" s="212"/>
    </row>
    <row r="4467" spans="1:11" customFormat="1" outlineLevel="1">
      <c r="A4467" s="49"/>
      <c r="B4467" s="49" t="s">
        <v>5441</v>
      </c>
      <c r="C4467" s="50" t="s">
        <v>5442</v>
      </c>
      <c r="D4467" s="49" t="s">
        <v>271</v>
      </c>
      <c r="E4467" s="51">
        <v>1</v>
      </c>
      <c r="F4467" s="30">
        <v>1600</v>
      </c>
      <c r="G4467" s="30">
        <f t="shared" si="369"/>
        <v>1900</v>
      </c>
      <c r="H4467" s="30">
        <f t="shared" si="370"/>
        <v>2900</v>
      </c>
      <c r="I4467" s="212"/>
      <c r="J4467" s="212"/>
      <c r="K4467" s="212"/>
    </row>
    <row r="4468" spans="1:11" customFormat="1" outlineLevel="1">
      <c r="A4468" s="49"/>
      <c r="B4468" s="49" t="s">
        <v>5242</v>
      </c>
      <c r="C4468" s="50" t="s">
        <v>5243</v>
      </c>
      <c r="D4468" s="49" t="s">
        <v>271</v>
      </c>
      <c r="E4468" s="51">
        <v>1</v>
      </c>
      <c r="F4468" s="30">
        <v>900</v>
      </c>
      <c r="G4468" s="30">
        <f t="shared" si="369"/>
        <v>1100</v>
      </c>
      <c r="H4468" s="30">
        <f t="shared" si="370"/>
        <v>1600</v>
      </c>
      <c r="I4468" s="212"/>
      <c r="J4468" s="212"/>
      <c r="K4468" s="212"/>
    </row>
    <row r="4469" spans="1:11" customFormat="1" ht="31" outlineLevel="1">
      <c r="A4469" s="49"/>
      <c r="B4469" s="49" t="s">
        <v>5246</v>
      </c>
      <c r="C4469" s="50" t="s">
        <v>5247</v>
      </c>
      <c r="D4469" s="49" t="s">
        <v>271</v>
      </c>
      <c r="E4469" s="51">
        <v>1</v>
      </c>
      <c r="F4469" s="30">
        <v>1600</v>
      </c>
      <c r="G4469" s="30">
        <f t="shared" si="369"/>
        <v>1900</v>
      </c>
      <c r="H4469" s="30">
        <f t="shared" si="370"/>
        <v>2900</v>
      </c>
      <c r="I4469" s="212"/>
      <c r="J4469" s="212"/>
      <c r="K4469" s="212"/>
    </row>
    <row r="4470" spans="1:11" customFormat="1" ht="31" outlineLevel="1">
      <c r="A4470" s="49"/>
      <c r="B4470" s="49" t="s">
        <v>5252</v>
      </c>
      <c r="C4470" s="50" t="s">
        <v>5253</v>
      </c>
      <c r="D4470" s="49" t="s">
        <v>271</v>
      </c>
      <c r="E4470" s="51">
        <v>1</v>
      </c>
      <c r="F4470" s="30">
        <v>1990</v>
      </c>
      <c r="G4470" s="30">
        <f t="shared" si="369"/>
        <v>2400</v>
      </c>
      <c r="H4470" s="30">
        <f t="shared" si="370"/>
        <v>3600</v>
      </c>
      <c r="I4470" s="212"/>
      <c r="J4470" s="212"/>
      <c r="K4470" s="212"/>
    </row>
    <row r="4471" spans="1:11" customFormat="1" ht="31" outlineLevel="1">
      <c r="A4471" s="49"/>
      <c r="B4471" s="49" t="s">
        <v>5250</v>
      </c>
      <c r="C4471" s="50" t="s">
        <v>5251</v>
      </c>
      <c r="D4471" s="49" t="s">
        <v>271</v>
      </c>
      <c r="E4471" s="51">
        <v>1</v>
      </c>
      <c r="F4471" s="30">
        <v>2100</v>
      </c>
      <c r="G4471" s="30">
        <f t="shared" si="369"/>
        <v>2500</v>
      </c>
      <c r="H4471" s="30">
        <f t="shared" si="370"/>
        <v>3800</v>
      </c>
      <c r="I4471" s="212"/>
      <c r="J4471" s="212"/>
      <c r="K4471" s="212"/>
    </row>
    <row r="4472" spans="1:11" customFormat="1" ht="31" outlineLevel="1">
      <c r="A4472" s="49"/>
      <c r="B4472" s="49" t="s">
        <v>5256</v>
      </c>
      <c r="C4472" s="50" t="s">
        <v>5257</v>
      </c>
      <c r="D4472" s="49" t="s">
        <v>271</v>
      </c>
      <c r="E4472" s="51">
        <v>1</v>
      </c>
      <c r="F4472" s="30">
        <v>2300</v>
      </c>
      <c r="G4472" s="30">
        <f t="shared" si="369"/>
        <v>2800</v>
      </c>
      <c r="H4472" s="30">
        <f t="shared" si="370"/>
        <v>4100</v>
      </c>
      <c r="I4472" s="212"/>
      <c r="J4472" s="212"/>
      <c r="K4472" s="212"/>
    </row>
    <row r="4473" spans="1:11" customFormat="1" ht="31" outlineLevel="1">
      <c r="A4473" s="28"/>
      <c r="B4473" s="28" t="s">
        <v>5254</v>
      </c>
      <c r="C4473" s="29" t="s">
        <v>5255</v>
      </c>
      <c r="D4473" s="28" t="s">
        <v>271</v>
      </c>
      <c r="E4473" s="30">
        <v>1</v>
      </c>
      <c r="F4473" s="30">
        <v>2300</v>
      </c>
      <c r="G4473" s="30">
        <f t="shared" si="369"/>
        <v>2800</v>
      </c>
      <c r="H4473" s="30">
        <f t="shared" si="370"/>
        <v>4100</v>
      </c>
      <c r="I4473" s="212"/>
      <c r="J4473" s="212"/>
      <c r="K4473" s="212"/>
    </row>
    <row r="4474" spans="1:11" customFormat="1" ht="31" outlineLevel="1">
      <c r="A4474" s="28"/>
      <c r="B4474" s="28" t="s">
        <v>5294</v>
      </c>
      <c r="C4474" s="29" t="s">
        <v>5295</v>
      </c>
      <c r="D4474" s="28" t="s">
        <v>271</v>
      </c>
      <c r="E4474" s="30">
        <v>1</v>
      </c>
      <c r="F4474" s="30">
        <v>1200</v>
      </c>
      <c r="G4474" s="30">
        <f t="shared" si="369"/>
        <v>1400</v>
      </c>
      <c r="H4474" s="30">
        <f t="shared" si="370"/>
        <v>2200</v>
      </c>
      <c r="I4474" s="212"/>
      <c r="J4474" s="212"/>
      <c r="K4474" s="212"/>
    </row>
    <row r="4475" spans="1:11" customFormat="1" outlineLevel="1">
      <c r="A4475" s="28"/>
      <c r="B4475" s="28" t="s">
        <v>5305</v>
      </c>
      <c r="C4475" s="29" t="s">
        <v>5306</v>
      </c>
      <c r="D4475" s="28" t="s">
        <v>271</v>
      </c>
      <c r="E4475" s="30">
        <v>1</v>
      </c>
      <c r="F4475" s="30">
        <v>2100</v>
      </c>
      <c r="G4475" s="30">
        <f t="shared" si="369"/>
        <v>2500</v>
      </c>
      <c r="H4475" s="30">
        <f t="shared" si="370"/>
        <v>3800</v>
      </c>
      <c r="I4475" s="212"/>
      <c r="J4475" s="212"/>
      <c r="K4475" s="212"/>
    </row>
    <row r="4476" spans="1:11" customFormat="1" outlineLevel="1">
      <c r="A4476" s="28"/>
      <c r="B4476" s="28" t="s">
        <v>5303</v>
      </c>
      <c r="C4476" s="29" t="s">
        <v>5304</v>
      </c>
      <c r="D4476" s="28" t="s">
        <v>271</v>
      </c>
      <c r="E4476" s="30">
        <v>1</v>
      </c>
      <c r="F4476" s="30">
        <v>8000</v>
      </c>
      <c r="G4476" s="30">
        <f t="shared" si="369"/>
        <v>9600</v>
      </c>
      <c r="H4476" s="30">
        <f t="shared" si="370"/>
        <v>14400</v>
      </c>
      <c r="I4476" s="212"/>
      <c r="J4476" s="212"/>
      <c r="K4476" s="212"/>
    </row>
    <row r="4477" spans="1:11" customFormat="1" outlineLevel="1">
      <c r="A4477" s="28"/>
      <c r="B4477" s="28" t="s">
        <v>5311</v>
      </c>
      <c r="C4477" s="29" t="s">
        <v>5312</v>
      </c>
      <c r="D4477" s="28" t="s">
        <v>271</v>
      </c>
      <c r="E4477" s="30">
        <v>1</v>
      </c>
      <c r="F4477" s="30">
        <v>5500</v>
      </c>
      <c r="G4477" s="30">
        <f t="shared" si="369"/>
        <v>6600</v>
      </c>
      <c r="H4477" s="30">
        <f t="shared" si="370"/>
        <v>9900</v>
      </c>
      <c r="I4477" s="212"/>
      <c r="J4477" s="212"/>
      <c r="K4477" s="212"/>
    </row>
    <row r="4478" spans="1:11" customFormat="1" outlineLevel="1">
      <c r="A4478" s="28"/>
      <c r="B4478" s="28" t="s">
        <v>5309</v>
      </c>
      <c r="C4478" s="29" t="s">
        <v>5310</v>
      </c>
      <c r="D4478" s="28" t="s">
        <v>271</v>
      </c>
      <c r="E4478" s="30">
        <v>1</v>
      </c>
      <c r="F4478" s="30">
        <v>5500</v>
      </c>
      <c r="G4478" s="30">
        <f t="shared" si="369"/>
        <v>6600</v>
      </c>
      <c r="H4478" s="30">
        <f t="shared" si="370"/>
        <v>9900</v>
      </c>
      <c r="I4478" s="212"/>
      <c r="J4478" s="212"/>
      <c r="K4478" s="212"/>
    </row>
    <row r="4479" spans="1:11" customFormat="1" outlineLevel="1">
      <c r="A4479" s="28"/>
      <c r="B4479" s="28" t="s">
        <v>5439</v>
      </c>
      <c r="C4479" s="29" t="s">
        <v>5440</v>
      </c>
      <c r="D4479" s="28" t="s">
        <v>271</v>
      </c>
      <c r="E4479" s="30">
        <v>1</v>
      </c>
      <c r="F4479" s="30">
        <v>7000</v>
      </c>
      <c r="G4479" s="30">
        <f t="shared" si="369"/>
        <v>8400</v>
      </c>
      <c r="H4479" s="30">
        <f t="shared" si="370"/>
        <v>12600</v>
      </c>
      <c r="I4479" s="212"/>
      <c r="J4479" s="212"/>
      <c r="K4479" s="212"/>
    </row>
    <row r="4480" spans="1:11" customFormat="1" outlineLevel="1">
      <c r="A4480" s="28"/>
      <c r="B4480" s="28" t="s">
        <v>3420</v>
      </c>
      <c r="C4480" s="29" t="s">
        <v>3421</v>
      </c>
      <c r="D4480" s="28" t="s">
        <v>271</v>
      </c>
      <c r="E4480" s="30">
        <v>1</v>
      </c>
      <c r="F4480" s="30">
        <v>10000</v>
      </c>
      <c r="G4480" s="30">
        <f t="shared" si="369"/>
        <v>12000</v>
      </c>
      <c r="H4480" s="30">
        <f t="shared" si="370"/>
        <v>18000</v>
      </c>
      <c r="I4480" s="212"/>
      <c r="J4480" s="212"/>
      <c r="K4480" s="212"/>
    </row>
    <row r="4481" spans="1:67" customFormat="1" outlineLevel="1">
      <c r="A4481" s="28"/>
      <c r="B4481" s="28" t="s">
        <v>5437</v>
      </c>
      <c r="C4481" s="29" t="s">
        <v>5438</v>
      </c>
      <c r="D4481" s="28" t="s">
        <v>271</v>
      </c>
      <c r="E4481" s="30">
        <v>1</v>
      </c>
      <c r="F4481" s="30">
        <v>8200</v>
      </c>
      <c r="G4481" s="30">
        <f t="shared" si="369"/>
        <v>9800</v>
      </c>
      <c r="H4481" s="30">
        <f t="shared" si="370"/>
        <v>14800</v>
      </c>
      <c r="I4481" s="212"/>
      <c r="J4481" s="212"/>
      <c r="K4481" s="212"/>
    </row>
    <row r="4482" spans="1:67" customFormat="1" outlineLevel="1">
      <c r="A4482" s="28"/>
      <c r="B4482" s="28" t="s">
        <v>5443</v>
      </c>
      <c r="C4482" s="29" t="s">
        <v>5444</v>
      </c>
      <c r="D4482" s="28" t="s">
        <v>271</v>
      </c>
      <c r="E4482" s="30">
        <v>1</v>
      </c>
      <c r="F4482" s="30">
        <v>9400</v>
      </c>
      <c r="G4482" s="30">
        <f t="shared" si="369"/>
        <v>11300</v>
      </c>
      <c r="H4482" s="30">
        <f t="shared" si="370"/>
        <v>16900</v>
      </c>
      <c r="I4482" s="212"/>
      <c r="J4482" s="212"/>
      <c r="K4482" s="212"/>
    </row>
    <row r="4483" spans="1:67" customFormat="1" outlineLevel="1">
      <c r="A4483" s="28"/>
      <c r="B4483" s="28" t="s">
        <v>5445</v>
      </c>
      <c r="C4483" s="29" t="s">
        <v>5446</v>
      </c>
      <c r="D4483" s="28" t="s">
        <v>271</v>
      </c>
      <c r="E4483" s="30">
        <v>1</v>
      </c>
      <c r="F4483" s="30">
        <v>10000</v>
      </c>
      <c r="G4483" s="30">
        <f t="shared" si="369"/>
        <v>12000</v>
      </c>
      <c r="H4483" s="30">
        <f t="shared" si="370"/>
        <v>18000</v>
      </c>
      <c r="I4483" s="212"/>
      <c r="J4483" s="212"/>
      <c r="K4483" s="212"/>
    </row>
    <row r="4484" spans="1:67" customFormat="1" outlineLevel="1">
      <c r="A4484" s="28"/>
      <c r="B4484" s="28" t="s">
        <v>2597</v>
      </c>
      <c r="C4484" s="29" t="s">
        <v>2598</v>
      </c>
      <c r="D4484" s="28" t="s">
        <v>271</v>
      </c>
      <c r="E4484" s="30">
        <v>1</v>
      </c>
      <c r="F4484" s="30">
        <v>5000</v>
      </c>
      <c r="G4484" s="30">
        <f t="shared" si="369"/>
        <v>6000</v>
      </c>
      <c r="H4484" s="30">
        <f t="shared" si="370"/>
        <v>9000</v>
      </c>
      <c r="I4484" s="212"/>
      <c r="J4484" s="212"/>
      <c r="K4484" s="212"/>
    </row>
    <row r="4485" spans="1:67" s="156" customFormat="1">
      <c r="A4485" s="45">
        <v>3357</v>
      </c>
      <c r="B4485" s="67" t="s">
        <v>5447</v>
      </c>
      <c r="C4485" s="47" t="s">
        <v>6168</v>
      </c>
      <c r="D4485" s="67" t="s">
        <v>530</v>
      </c>
      <c r="E4485" s="67">
        <v>1</v>
      </c>
      <c r="F4485" s="72">
        <f>SUM(F4486:F4490)</f>
        <v>37300</v>
      </c>
      <c r="G4485" s="72">
        <f>SUM(G4486:G4490)</f>
        <v>44800</v>
      </c>
      <c r="H4485" s="72">
        <f>SUM(H4486:H4490)</f>
        <v>67100</v>
      </c>
      <c r="I4485" s="212"/>
      <c r="J4485" s="212"/>
      <c r="K4485" s="212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/>
      <c r="BE4485"/>
      <c r="BF4485"/>
      <c r="BG4485"/>
      <c r="BH4485"/>
      <c r="BI4485"/>
      <c r="BJ4485"/>
      <c r="BK4485"/>
      <c r="BL4485"/>
      <c r="BM4485"/>
      <c r="BN4485"/>
      <c r="BO4485"/>
    </row>
    <row r="4486" spans="1:67" s="156" customFormat="1" outlineLevel="1">
      <c r="A4486" s="28"/>
      <c r="B4486" s="28" t="s">
        <v>5448</v>
      </c>
      <c r="C4486" s="29" t="s">
        <v>5449</v>
      </c>
      <c r="D4486" s="28" t="s">
        <v>271</v>
      </c>
      <c r="E4486" s="30">
        <v>1</v>
      </c>
      <c r="F4486" s="30">
        <v>12000</v>
      </c>
      <c r="G4486" s="30">
        <f>ROUND(F4486*1.2,-2)</f>
        <v>14400</v>
      </c>
      <c r="H4486" s="30">
        <f>ROUND(F4486*1.8,-2)</f>
        <v>21600</v>
      </c>
      <c r="I4486" s="212"/>
      <c r="J4486" s="212"/>
      <c r="K4486" s="212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/>
      <c r="BE4486"/>
      <c r="BF4486"/>
      <c r="BG4486"/>
      <c r="BH4486"/>
      <c r="BI4486"/>
      <c r="BJ4486"/>
      <c r="BK4486"/>
      <c r="BL4486"/>
      <c r="BM4486"/>
      <c r="BN4486"/>
      <c r="BO4486"/>
    </row>
    <row r="4487" spans="1:67" customFormat="1" outlineLevel="1">
      <c r="A4487" s="28"/>
      <c r="B4487" s="28" t="s">
        <v>5450</v>
      </c>
      <c r="C4487" s="29" t="s">
        <v>5451</v>
      </c>
      <c r="D4487" s="28" t="s">
        <v>271</v>
      </c>
      <c r="E4487" s="30">
        <v>1</v>
      </c>
      <c r="F4487" s="30">
        <v>2300</v>
      </c>
      <c r="G4487" s="30">
        <f>ROUND(F4487*1.2,-2)</f>
        <v>2800</v>
      </c>
      <c r="H4487" s="30">
        <f>ROUND(F4487*1.8,-2)</f>
        <v>4100</v>
      </c>
      <c r="I4487" s="212"/>
      <c r="J4487" s="212"/>
      <c r="K4487" s="212"/>
    </row>
    <row r="4488" spans="1:67" customFormat="1" outlineLevel="1">
      <c r="A4488" s="28"/>
      <c r="B4488" s="28" t="s">
        <v>5303</v>
      </c>
      <c r="C4488" s="29" t="s">
        <v>5304</v>
      </c>
      <c r="D4488" s="28" t="s">
        <v>271</v>
      </c>
      <c r="E4488" s="30">
        <v>1</v>
      </c>
      <c r="F4488" s="30">
        <v>8000</v>
      </c>
      <c r="G4488" s="30">
        <f>ROUND(F4488*1.2,-2)</f>
        <v>9600</v>
      </c>
      <c r="H4488" s="30">
        <f>ROUND(F4488*1.8,-2)</f>
        <v>14400</v>
      </c>
      <c r="I4488" s="212"/>
      <c r="J4488" s="212"/>
      <c r="K4488" s="212"/>
    </row>
    <row r="4489" spans="1:67" s="156" customFormat="1" outlineLevel="1">
      <c r="A4489" s="28"/>
      <c r="B4489" s="28" t="s">
        <v>5452</v>
      </c>
      <c r="C4489" s="29" t="s">
        <v>5453</v>
      </c>
      <c r="D4489" s="28" t="s">
        <v>271</v>
      </c>
      <c r="E4489" s="30">
        <v>1</v>
      </c>
      <c r="F4489" s="30">
        <v>10000</v>
      </c>
      <c r="G4489" s="30">
        <f>ROUND(F4489*1.2,-2)</f>
        <v>12000</v>
      </c>
      <c r="H4489" s="30">
        <f>ROUND(F4489*1.8,-2)</f>
        <v>18000</v>
      </c>
      <c r="I4489" s="212"/>
      <c r="J4489" s="212"/>
      <c r="K4489" s="212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/>
      <c r="BE4489"/>
      <c r="BF4489"/>
      <c r="BG4489"/>
      <c r="BH4489"/>
      <c r="BI4489"/>
      <c r="BJ4489"/>
      <c r="BK4489"/>
      <c r="BL4489"/>
      <c r="BM4489"/>
      <c r="BN4489"/>
      <c r="BO4489"/>
    </row>
    <row r="4490" spans="1:67" customFormat="1" outlineLevel="1">
      <c r="A4490" s="28"/>
      <c r="B4490" s="28" t="s">
        <v>2597</v>
      </c>
      <c r="C4490" s="29" t="s">
        <v>2598</v>
      </c>
      <c r="D4490" s="28" t="s">
        <v>271</v>
      </c>
      <c r="E4490" s="30">
        <v>1</v>
      </c>
      <c r="F4490" s="30">
        <v>5000</v>
      </c>
      <c r="G4490" s="30">
        <f>ROUND(F4490*1.2,-2)</f>
        <v>6000</v>
      </c>
      <c r="H4490" s="30">
        <f>ROUND(F4490*1.8,-2)</f>
        <v>9000</v>
      </c>
      <c r="I4490" s="212"/>
      <c r="J4490" s="212"/>
      <c r="K4490" s="212"/>
    </row>
    <row r="4491" spans="1:67" customFormat="1">
      <c r="A4491" s="45">
        <v>3358</v>
      </c>
      <c r="B4491" s="67" t="s">
        <v>5454</v>
      </c>
      <c r="C4491" s="47" t="s">
        <v>6169</v>
      </c>
      <c r="D4491" s="67" t="s">
        <v>530</v>
      </c>
      <c r="E4491" s="67">
        <v>1</v>
      </c>
      <c r="F4491" s="72">
        <f>SUM(F4492:F4501)</f>
        <v>47610</v>
      </c>
      <c r="G4491" s="72">
        <f>SUM(G4492:G4501)</f>
        <v>57100</v>
      </c>
      <c r="H4491" s="72">
        <f>SUM(H4492:H4501)</f>
        <v>85800</v>
      </c>
      <c r="I4491" s="212"/>
      <c r="J4491" s="212"/>
      <c r="K4491" s="212"/>
    </row>
    <row r="4492" spans="1:67" customFormat="1" outlineLevel="1">
      <c r="A4492" s="28"/>
      <c r="B4492" s="28" t="s">
        <v>5455</v>
      </c>
      <c r="C4492" s="29" t="s">
        <v>5456</v>
      </c>
      <c r="D4492" s="28" t="s">
        <v>271</v>
      </c>
      <c r="E4492" s="30">
        <v>1</v>
      </c>
      <c r="F4492" s="30">
        <v>12000</v>
      </c>
      <c r="G4492" s="30">
        <f t="shared" ref="G4492" si="371">ROUND(F4492*1.2,-2)</f>
        <v>14400</v>
      </c>
      <c r="H4492" s="30">
        <f t="shared" ref="H4492" si="372">ROUND(F4492*1.8,-2)</f>
        <v>21600</v>
      </c>
      <c r="I4492" s="212"/>
      <c r="J4492" s="212"/>
      <c r="K4492" s="212"/>
    </row>
    <row r="4493" spans="1:67" customFormat="1" ht="31" outlineLevel="1">
      <c r="A4493" s="49"/>
      <c r="B4493" s="49" t="s">
        <v>5974</v>
      </c>
      <c r="C4493" s="50" t="s">
        <v>5973</v>
      </c>
      <c r="D4493" s="49" t="s">
        <v>271</v>
      </c>
      <c r="E4493" s="51">
        <v>1</v>
      </c>
      <c r="F4493" s="30">
        <v>1500</v>
      </c>
      <c r="G4493" s="30">
        <f t="shared" ref="G4493:G4501" si="373">ROUND(F4493*1.2,-2)</f>
        <v>1800</v>
      </c>
      <c r="H4493" s="30">
        <f t="shared" ref="H4493:H4501" si="374">ROUND(F4493*1.8,-2)</f>
        <v>2700</v>
      </c>
      <c r="I4493" s="212"/>
      <c r="J4493" s="212"/>
      <c r="K4493" s="212"/>
    </row>
    <row r="4494" spans="1:67" customFormat="1" outlineLevel="1">
      <c r="A4494" s="49"/>
      <c r="B4494" s="49" t="s">
        <v>5234</v>
      </c>
      <c r="C4494" s="50" t="s">
        <v>5235</v>
      </c>
      <c r="D4494" s="49" t="s">
        <v>271</v>
      </c>
      <c r="E4494" s="51">
        <v>1</v>
      </c>
      <c r="F4494" s="30">
        <v>810</v>
      </c>
      <c r="G4494" s="30">
        <f t="shared" si="373"/>
        <v>1000</v>
      </c>
      <c r="H4494" s="30">
        <f t="shared" si="374"/>
        <v>1500</v>
      </c>
      <c r="I4494" s="212"/>
      <c r="J4494" s="212"/>
      <c r="K4494" s="212"/>
    </row>
    <row r="4495" spans="1:67" customFormat="1" ht="31" outlineLevel="1">
      <c r="A4495" s="28"/>
      <c r="B4495" s="28" t="s">
        <v>5294</v>
      </c>
      <c r="C4495" s="29" t="s">
        <v>5295</v>
      </c>
      <c r="D4495" s="28" t="s">
        <v>271</v>
      </c>
      <c r="E4495" s="30">
        <v>1</v>
      </c>
      <c r="F4495" s="30">
        <v>1200</v>
      </c>
      <c r="G4495" s="30">
        <f t="shared" si="373"/>
        <v>1400</v>
      </c>
      <c r="H4495" s="30">
        <f t="shared" si="374"/>
        <v>2200</v>
      </c>
      <c r="I4495" s="212"/>
      <c r="J4495" s="212"/>
      <c r="K4495" s="212"/>
    </row>
    <row r="4496" spans="1:67" customFormat="1" outlineLevel="1">
      <c r="A4496" s="49"/>
      <c r="B4496" s="49" t="s">
        <v>5278</v>
      </c>
      <c r="C4496" s="50" t="s">
        <v>5279</v>
      </c>
      <c r="D4496" s="49" t="s">
        <v>271</v>
      </c>
      <c r="E4496" s="51">
        <v>1</v>
      </c>
      <c r="F4496" s="30">
        <v>1100</v>
      </c>
      <c r="G4496" s="30">
        <f t="shared" si="373"/>
        <v>1300</v>
      </c>
      <c r="H4496" s="30">
        <f t="shared" si="374"/>
        <v>2000</v>
      </c>
      <c r="I4496" s="212"/>
      <c r="J4496" s="212"/>
      <c r="K4496" s="212"/>
    </row>
    <row r="4497" spans="1:11" customFormat="1" outlineLevel="1">
      <c r="A4497" s="28"/>
      <c r="B4497" s="28" t="s">
        <v>5439</v>
      </c>
      <c r="C4497" s="29" t="s">
        <v>5440</v>
      </c>
      <c r="D4497" s="28" t="s">
        <v>271</v>
      </c>
      <c r="E4497" s="30">
        <v>1</v>
      </c>
      <c r="F4497" s="30">
        <v>7000</v>
      </c>
      <c r="G4497" s="30">
        <f t="shared" si="373"/>
        <v>8400</v>
      </c>
      <c r="H4497" s="30">
        <f t="shared" si="374"/>
        <v>12600</v>
      </c>
      <c r="I4497" s="212"/>
      <c r="J4497" s="212"/>
      <c r="K4497" s="212"/>
    </row>
    <row r="4498" spans="1:11" customFormat="1" outlineLevel="1">
      <c r="A4498" s="28"/>
      <c r="B4498" s="28" t="s">
        <v>5309</v>
      </c>
      <c r="C4498" s="29" t="s">
        <v>5310</v>
      </c>
      <c r="D4498" s="28" t="s">
        <v>271</v>
      </c>
      <c r="E4498" s="30">
        <v>1</v>
      </c>
      <c r="F4498" s="30">
        <v>5500</v>
      </c>
      <c r="G4498" s="30">
        <f t="shared" si="373"/>
        <v>6600</v>
      </c>
      <c r="H4498" s="30">
        <f t="shared" si="374"/>
        <v>9900</v>
      </c>
      <c r="I4498" s="212"/>
      <c r="J4498" s="212"/>
      <c r="K4498" s="212"/>
    </row>
    <row r="4499" spans="1:11" customFormat="1" outlineLevel="1">
      <c r="A4499" s="28"/>
      <c r="B4499" s="28" t="s">
        <v>5317</v>
      </c>
      <c r="C4499" s="29" t="s">
        <v>5318</v>
      </c>
      <c r="D4499" s="28" t="s">
        <v>271</v>
      </c>
      <c r="E4499" s="30">
        <v>1</v>
      </c>
      <c r="F4499" s="30">
        <v>3500</v>
      </c>
      <c r="G4499" s="30">
        <f t="shared" si="373"/>
        <v>4200</v>
      </c>
      <c r="H4499" s="30">
        <f t="shared" si="374"/>
        <v>6300</v>
      </c>
      <c r="I4499" s="212"/>
      <c r="J4499" s="212"/>
      <c r="K4499" s="212"/>
    </row>
    <row r="4500" spans="1:11" customFormat="1" outlineLevel="1">
      <c r="A4500" s="28"/>
      <c r="B4500" s="28" t="s">
        <v>5457</v>
      </c>
      <c r="C4500" s="29" t="s">
        <v>5458</v>
      </c>
      <c r="D4500" s="28" t="s">
        <v>271</v>
      </c>
      <c r="E4500" s="30">
        <v>1</v>
      </c>
      <c r="F4500" s="30">
        <v>10000</v>
      </c>
      <c r="G4500" s="30">
        <f t="shared" si="373"/>
        <v>12000</v>
      </c>
      <c r="H4500" s="30">
        <f t="shared" si="374"/>
        <v>18000</v>
      </c>
      <c r="I4500" s="212"/>
      <c r="J4500" s="212"/>
      <c r="K4500" s="212"/>
    </row>
    <row r="4501" spans="1:11" customFormat="1" outlineLevel="1">
      <c r="A4501" s="28"/>
      <c r="B4501" s="28" t="s">
        <v>2597</v>
      </c>
      <c r="C4501" s="29" t="s">
        <v>2598</v>
      </c>
      <c r="D4501" s="28" t="s">
        <v>271</v>
      </c>
      <c r="E4501" s="30">
        <v>1</v>
      </c>
      <c r="F4501" s="30">
        <v>5000</v>
      </c>
      <c r="G4501" s="30">
        <f t="shared" si="373"/>
        <v>6000</v>
      </c>
      <c r="H4501" s="30">
        <f t="shared" si="374"/>
        <v>9000</v>
      </c>
      <c r="I4501" s="212"/>
      <c r="J4501" s="212"/>
      <c r="K4501" s="212"/>
    </row>
    <row r="4502" spans="1:11" customFormat="1">
      <c r="A4502" s="45">
        <v>3359</v>
      </c>
      <c r="B4502" s="67" t="s">
        <v>5459</v>
      </c>
      <c r="C4502" s="47" t="s">
        <v>6170</v>
      </c>
      <c r="D4502" s="67" t="s">
        <v>530</v>
      </c>
      <c r="E4502" s="67">
        <v>1</v>
      </c>
      <c r="F4502" s="72">
        <f>SUM(F4503:F4525)</f>
        <v>79250</v>
      </c>
      <c r="G4502" s="72">
        <f>SUM(G4503:G4525)</f>
        <v>95200</v>
      </c>
      <c r="H4502" s="72">
        <f>SUM(H4503:H4525)</f>
        <v>142700</v>
      </c>
      <c r="I4502" s="212"/>
      <c r="J4502" s="212"/>
      <c r="K4502" s="212"/>
    </row>
    <row r="4503" spans="1:11" customFormat="1" outlineLevel="1">
      <c r="A4503" s="28"/>
      <c r="B4503" s="28" t="s">
        <v>5460</v>
      </c>
      <c r="C4503" s="29" t="s">
        <v>5461</v>
      </c>
      <c r="D4503" s="28" t="s">
        <v>271</v>
      </c>
      <c r="E4503" s="30">
        <v>1</v>
      </c>
      <c r="F4503" s="30">
        <v>12000</v>
      </c>
      <c r="G4503" s="30">
        <f t="shared" ref="G4503" si="375">ROUND(F4503*1.2,-2)</f>
        <v>14400</v>
      </c>
      <c r="H4503" s="30">
        <f t="shared" ref="H4503" si="376">ROUND(F4503*1.8,-2)</f>
        <v>21600</v>
      </c>
      <c r="I4503" s="212"/>
      <c r="J4503" s="212"/>
      <c r="K4503" s="212"/>
    </row>
    <row r="4504" spans="1:11" customFormat="1" ht="31" outlineLevel="1">
      <c r="A4504" s="49"/>
      <c r="B4504" s="49" t="s">
        <v>5974</v>
      </c>
      <c r="C4504" s="50" t="s">
        <v>5973</v>
      </c>
      <c r="D4504" s="49" t="s">
        <v>271</v>
      </c>
      <c r="E4504" s="51">
        <v>1</v>
      </c>
      <c r="F4504" s="30">
        <v>1500</v>
      </c>
      <c r="G4504" s="30">
        <f t="shared" ref="G4504:G4525" si="377">ROUND(F4504*1.2,-2)</f>
        <v>1800</v>
      </c>
      <c r="H4504" s="30">
        <f t="shared" ref="H4504:H4525" si="378">ROUND(F4504*1.8,-2)</f>
        <v>2700</v>
      </c>
      <c r="I4504" s="212"/>
      <c r="J4504" s="212"/>
      <c r="K4504" s="212"/>
    </row>
    <row r="4505" spans="1:11" customFormat="1" outlineLevel="1">
      <c r="A4505" s="49"/>
      <c r="B4505" s="49" t="s">
        <v>5234</v>
      </c>
      <c r="C4505" s="50" t="s">
        <v>5235</v>
      </c>
      <c r="D4505" s="49" t="s">
        <v>271</v>
      </c>
      <c r="E4505" s="51">
        <v>1</v>
      </c>
      <c r="F4505" s="30">
        <v>810</v>
      </c>
      <c r="G4505" s="30">
        <f t="shared" si="377"/>
        <v>1000</v>
      </c>
      <c r="H4505" s="30">
        <f t="shared" si="378"/>
        <v>1500</v>
      </c>
      <c r="I4505" s="212"/>
      <c r="J4505" s="212"/>
      <c r="K4505" s="212"/>
    </row>
    <row r="4506" spans="1:11" customFormat="1" outlineLevel="1">
      <c r="A4506" s="49"/>
      <c r="B4506" s="49" t="s">
        <v>5274</v>
      </c>
      <c r="C4506" s="50" t="s">
        <v>5275</v>
      </c>
      <c r="D4506" s="49" t="s">
        <v>271</v>
      </c>
      <c r="E4506" s="51">
        <v>1</v>
      </c>
      <c r="F4506" s="30">
        <v>1100</v>
      </c>
      <c r="G4506" s="30">
        <f t="shared" si="377"/>
        <v>1300</v>
      </c>
      <c r="H4506" s="30">
        <f t="shared" si="378"/>
        <v>2000</v>
      </c>
      <c r="I4506" s="212"/>
      <c r="J4506" s="212"/>
      <c r="K4506" s="212"/>
    </row>
    <row r="4507" spans="1:11" customFormat="1" outlineLevel="1">
      <c r="A4507" s="49"/>
      <c r="B4507" s="49" t="s">
        <v>5242</v>
      </c>
      <c r="C4507" s="50" t="s">
        <v>5243</v>
      </c>
      <c r="D4507" s="49" t="s">
        <v>271</v>
      </c>
      <c r="E4507" s="51">
        <v>1</v>
      </c>
      <c r="F4507" s="30">
        <v>900</v>
      </c>
      <c r="G4507" s="30">
        <f t="shared" si="377"/>
        <v>1100</v>
      </c>
      <c r="H4507" s="30">
        <f t="shared" si="378"/>
        <v>1600</v>
      </c>
      <c r="I4507" s="212"/>
      <c r="J4507" s="212"/>
      <c r="K4507" s="212"/>
    </row>
    <row r="4508" spans="1:11" customFormat="1" ht="31" outlineLevel="1">
      <c r="A4508" s="49"/>
      <c r="B4508" s="49" t="s">
        <v>5262</v>
      </c>
      <c r="C4508" s="50" t="s">
        <v>5263</v>
      </c>
      <c r="D4508" s="49" t="s">
        <v>271</v>
      </c>
      <c r="E4508" s="51">
        <v>1</v>
      </c>
      <c r="F4508" s="30">
        <v>1000</v>
      </c>
      <c r="G4508" s="30">
        <f t="shared" si="377"/>
        <v>1200</v>
      </c>
      <c r="H4508" s="30">
        <f t="shared" si="378"/>
        <v>1800</v>
      </c>
      <c r="I4508" s="212"/>
      <c r="J4508" s="212"/>
      <c r="K4508" s="212"/>
    </row>
    <row r="4509" spans="1:11" customFormat="1" ht="31" outlineLevel="1">
      <c r="A4509" s="49"/>
      <c r="B4509" s="49" t="s">
        <v>5264</v>
      </c>
      <c r="C4509" s="50" t="s">
        <v>5265</v>
      </c>
      <c r="D4509" s="49" t="s">
        <v>271</v>
      </c>
      <c r="E4509" s="51">
        <v>1</v>
      </c>
      <c r="F4509" s="30">
        <v>1200</v>
      </c>
      <c r="G4509" s="30">
        <f t="shared" si="377"/>
        <v>1400</v>
      </c>
      <c r="H4509" s="30">
        <f t="shared" si="378"/>
        <v>2200</v>
      </c>
      <c r="I4509" s="212"/>
      <c r="J4509" s="212"/>
      <c r="K4509" s="212"/>
    </row>
    <row r="4510" spans="1:11" customFormat="1" outlineLevel="1">
      <c r="A4510" s="49"/>
      <c r="B4510" s="49" t="s">
        <v>5268</v>
      </c>
      <c r="C4510" s="50" t="s">
        <v>5269</v>
      </c>
      <c r="D4510" s="49" t="s">
        <v>271</v>
      </c>
      <c r="E4510" s="51">
        <v>1</v>
      </c>
      <c r="F4510" s="30">
        <v>1100</v>
      </c>
      <c r="G4510" s="30">
        <f t="shared" si="377"/>
        <v>1300</v>
      </c>
      <c r="H4510" s="30">
        <f t="shared" si="378"/>
        <v>2000</v>
      </c>
      <c r="I4510" s="212"/>
      <c r="J4510" s="212"/>
      <c r="K4510" s="212"/>
    </row>
    <row r="4511" spans="1:11" customFormat="1" ht="31" outlineLevel="1">
      <c r="A4511" s="49"/>
      <c r="B4511" s="49" t="s">
        <v>5286</v>
      </c>
      <c r="C4511" s="50" t="s">
        <v>5287</v>
      </c>
      <c r="D4511" s="49" t="s">
        <v>271</v>
      </c>
      <c r="E4511" s="51">
        <v>1</v>
      </c>
      <c r="F4511" s="30">
        <v>900</v>
      </c>
      <c r="G4511" s="30">
        <f t="shared" si="377"/>
        <v>1100</v>
      </c>
      <c r="H4511" s="30">
        <f t="shared" si="378"/>
        <v>1600</v>
      </c>
      <c r="I4511" s="212"/>
      <c r="J4511" s="212"/>
      <c r="K4511" s="212"/>
    </row>
    <row r="4512" spans="1:11" customFormat="1" ht="31" outlineLevel="1">
      <c r="A4512" s="49"/>
      <c r="B4512" s="49" t="s">
        <v>5272</v>
      </c>
      <c r="C4512" s="50" t="s">
        <v>5273</v>
      </c>
      <c r="D4512" s="49" t="s">
        <v>271</v>
      </c>
      <c r="E4512" s="51">
        <v>1</v>
      </c>
      <c r="F4512" s="30">
        <v>1400</v>
      </c>
      <c r="G4512" s="30">
        <f t="shared" si="377"/>
        <v>1700</v>
      </c>
      <c r="H4512" s="30">
        <f t="shared" si="378"/>
        <v>2500</v>
      </c>
      <c r="I4512" s="212"/>
      <c r="J4512" s="212"/>
      <c r="K4512" s="212"/>
    </row>
    <row r="4513" spans="1:67" customFormat="1" ht="31" outlineLevel="1">
      <c r="A4513" s="49"/>
      <c r="B4513" s="49" t="s">
        <v>5355</v>
      </c>
      <c r="C4513" s="50" t="s">
        <v>5356</v>
      </c>
      <c r="D4513" s="49" t="s">
        <v>271</v>
      </c>
      <c r="E4513" s="51">
        <v>1</v>
      </c>
      <c r="F4513" s="30">
        <v>4200</v>
      </c>
      <c r="G4513" s="30">
        <f t="shared" si="377"/>
        <v>5000</v>
      </c>
      <c r="H4513" s="30">
        <f t="shared" si="378"/>
        <v>7600</v>
      </c>
      <c r="I4513" s="212"/>
      <c r="J4513" s="212"/>
      <c r="K4513" s="212"/>
    </row>
    <row r="4514" spans="1:67" customFormat="1" ht="31" outlineLevel="1">
      <c r="A4514" s="28"/>
      <c r="B4514" s="28" t="s">
        <v>5365</v>
      </c>
      <c r="C4514" s="29" t="s">
        <v>5366</v>
      </c>
      <c r="D4514" s="28" t="s">
        <v>271</v>
      </c>
      <c r="E4514" s="30">
        <v>1</v>
      </c>
      <c r="F4514" s="30">
        <v>3050</v>
      </c>
      <c r="G4514" s="30">
        <f t="shared" si="377"/>
        <v>3700</v>
      </c>
      <c r="H4514" s="30">
        <f t="shared" si="378"/>
        <v>5500</v>
      </c>
      <c r="I4514" s="212"/>
      <c r="J4514" s="212"/>
      <c r="K4514" s="212"/>
    </row>
    <row r="4515" spans="1:67" customFormat="1" ht="31" outlineLevel="1">
      <c r="A4515" s="28"/>
      <c r="B4515" s="28" t="s">
        <v>5363</v>
      </c>
      <c r="C4515" s="29" t="s">
        <v>5364</v>
      </c>
      <c r="D4515" s="28" t="s">
        <v>271</v>
      </c>
      <c r="E4515" s="30">
        <v>1</v>
      </c>
      <c r="F4515" s="30">
        <v>2800</v>
      </c>
      <c r="G4515" s="30">
        <f t="shared" si="377"/>
        <v>3400</v>
      </c>
      <c r="H4515" s="30">
        <f t="shared" si="378"/>
        <v>5000</v>
      </c>
      <c r="I4515" s="212"/>
      <c r="J4515" s="212"/>
      <c r="K4515" s="212"/>
    </row>
    <row r="4516" spans="1:67" customFormat="1" ht="31" outlineLevel="1">
      <c r="A4516" s="28"/>
      <c r="B4516" s="28" t="s">
        <v>5462</v>
      </c>
      <c r="C4516" s="29" t="s">
        <v>5463</v>
      </c>
      <c r="D4516" s="28" t="s">
        <v>271</v>
      </c>
      <c r="E4516" s="30">
        <v>1</v>
      </c>
      <c r="F4516" s="30">
        <v>2500</v>
      </c>
      <c r="G4516" s="30">
        <f t="shared" si="377"/>
        <v>3000</v>
      </c>
      <c r="H4516" s="30">
        <f t="shared" si="378"/>
        <v>4500</v>
      </c>
      <c r="I4516" s="212"/>
      <c r="J4516" s="212"/>
      <c r="K4516" s="212"/>
    </row>
    <row r="4517" spans="1:67" customFormat="1" outlineLevel="1">
      <c r="A4517" s="49"/>
      <c r="B4517" s="49" t="s">
        <v>5290</v>
      </c>
      <c r="C4517" s="50" t="s">
        <v>5291</v>
      </c>
      <c r="D4517" s="49" t="s">
        <v>271</v>
      </c>
      <c r="E4517" s="51">
        <v>1</v>
      </c>
      <c r="F4517" s="30">
        <v>3300</v>
      </c>
      <c r="G4517" s="30">
        <f t="shared" si="377"/>
        <v>4000</v>
      </c>
      <c r="H4517" s="30">
        <f t="shared" si="378"/>
        <v>5900</v>
      </c>
      <c r="I4517" s="212"/>
      <c r="J4517" s="212"/>
      <c r="K4517" s="212"/>
    </row>
    <row r="4518" spans="1:67" customFormat="1" outlineLevel="1">
      <c r="A4518" s="49"/>
      <c r="B4518" s="49" t="s">
        <v>5464</v>
      </c>
      <c r="C4518" s="50" t="s">
        <v>5465</v>
      </c>
      <c r="D4518" s="49" t="s">
        <v>271</v>
      </c>
      <c r="E4518" s="51">
        <v>1</v>
      </c>
      <c r="F4518" s="30">
        <v>4990</v>
      </c>
      <c r="G4518" s="30">
        <f t="shared" si="377"/>
        <v>6000</v>
      </c>
      <c r="H4518" s="30">
        <f t="shared" si="378"/>
        <v>9000</v>
      </c>
      <c r="I4518" s="212"/>
      <c r="J4518" s="212"/>
      <c r="K4518" s="212"/>
    </row>
    <row r="4519" spans="1:67" customFormat="1" ht="31" outlineLevel="1">
      <c r="A4519" s="49"/>
      <c r="B4519" s="49" t="s">
        <v>5266</v>
      </c>
      <c r="C4519" s="50" t="s">
        <v>5267</v>
      </c>
      <c r="D4519" s="49" t="s">
        <v>271</v>
      </c>
      <c r="E4519" s="51">
        <v>1</v>
      </c>
      <c r="F4519" s="30">
        <v>900</v>
      </c>
      <c r="G4519" s="30">
        <f t="shared" si="377"/>
        <v>1100</v>
      </c>
      <c r="H4519" s="30">
        <f t="shared" si="378"/>
        <v>1600</v>
      </c>
      <c r="I4519" s="212"/>
      <c r="J4519" s="212"/>
      <c r="K4519" s="212"/>
    </row>
    <row r="4520" spans="1:67" customFormat="1" outlineLevel="1">
      <c r="A4520" s="28"/>
      <c r="B4520" s="28" t="s">
        <v>5322</v>
      </c>
      <c r="C4520" s="29" t="s">
        <v>5323</v>
      </c>
      <c r="D4520" s="28" t="s">
        <v>271</v>
      </c>
      <c r="E4520" s="30">
        <v>1</v>
      </c>
      <c r="F4520" s="30">
        <v>10500</v>
      </c>
      <c r="G4520" s="30">
        <f t="shared" si="377"/>
        <v>12600</v>
      </c>
      <c r="H4520" s="30">
        <f t="shared" si="378"/>
        <v>18900</v>
      </c>
      <c r="I4520" s="212"/>
      <c r="J4520" s="212"/>
      <c r="K4520" s="212"/>
    </row>
    <row r="4521" spans="1:67" customFormat="1" outlineLevel="1">
      <c r="A4521" s="28"/>
      <c r="B4521" s="28" t="s">
        <v>5324</v>
      </c>
      <c r="C4521" s="29" t="s">
        <v>5325</v>
      </c>
      <c r="D4521" s="28" t="s">
        <v>271</v>
      </c>
      <c r="E4521" s="30">
        <v>1</v>
      </c>
      <c r="F4521" s="30">
        <v>1100</v>
      </c>
      <c r="G4521" s="30">
        <f t="shared" si="377"/>
        <v>1300</v>
      </c>
      <c r="H4521" s="30">
        <f t="shared" si="378"/>
        <v>2000</v>
      </c>
      <c r="I4521" s="212"/>
      <c r="J4521" s="212"/>
      <c r="K4521" s="212"/>
    </row>
    <row r="4522" spans="1:67" customFormat="1" ht="31" outlineLevel="1">
      <c r="A4522" s="28"/>
      <c r="B4522" s="28" t="s">
        <v>5326</v>
      </c>
      <c r="C4522" s="29" t="s">
        <v>5327</v>
      </c>
      <c r="D4522" s="28" t="s">
        <v>271</v>
      </c>
      <c r="E4522" s="30">
        <v>1</v>
      </c>
      <c r="F4522" s="30">
        <v>2500</v>
      </c>
      <c r="G4522" s="30">
        <f t="shared" si="377"/>
        <v>3000</v>
      </c>
      <c r="H4522" s="30">
        <f t="shared" si="378"/>
        <v>4500</v>
      </c>
      <c r="I4522" s="212"/>
      <c r="J4522" s="212"/>
      <c r="K4522" s="212"/>
    </row>
    <row r="4523" spans="1:67" customFormat="1" ht="31" outlineLevel="1">
      <c r="A4523" s="28"/>
      <c r="B4523" s="28" t="s">
        <v>5466</v>
      </c>
      <c r="C4523" s="29" t="s">
        <v>5467</v>
      </c>
      <c r="D4523" s="28" t="s">
        <v>271</v>
      </c>
      <c r="E4523" s="30">
        <v>1</v>
      </c>
      <c r="F4523" s="30">
        <v>6500</v>
      </c>
      <c r="G4523" s="30">
        <f t="shared" si="377"/>
        <v>7800</v>
      </c>
      <c r="H4523" s="30">
        <f t="shared" si="378"/>
        <v>11700</v>
      </c>
      <c r="I4523" s="212"/>
      <c r="J4523" s="212"/>
      <c r="K4523" s="212"/>
    </row>
    <row r="4524" spans="1:67" customFormat="1" outlineLevel="1">
      <c r="A4524" s="28"/>
      <c r="B4524" s="28" t="s">
        <v>5468</v>
      </c>
      <c r="C4524" s="29" t="s">
        <v>5469</v>
      </c>
      <c r="D4524" s="28" t="s">
        <v>271</v>
      </c>
      <c r="E4524" s="30">
        <v>1</v>
      </c>
      <c r="F4524" s="30">
        <v>10000</v>
      </c>
      <c r="G4524" s="30">
        <f t="shared" si="377"/>
        <v>12000</v>
      </c>
      <c r="H4524" s="30">
        <f t="shared" si="378"/>
        <v>18000</v>
      </c>
      <c r="I4524" s="212"/>
      <c r="J4524" s="212"/>
      <c r="K4524" s="212"/>
    </row>
    <row r="4525" spans="1:67" customFormat="1" outlineLevel="1">
      <c r="A4525" s="28"/>
      <c r="B4525" s="28" t="s">
        <v>2597</v>
      </c>
      <c r="C4525" s="29" t="s">
        <v>2598</v>
      </c>
      <c r="D4525" s="28" t="s">
        <v>271</v>
      </c>
      <c r="E4525" s="30">
        <v>1</v>
      </c>
      <c r="F4525" s="30">
        <v>5000</v>
      </c>
      <c r="G4525" s="30">
        <f t="shared" si="377"/>
        <v>6000</v>
      </c>
      <c r="H4525" s="30">
        <f t="shared" si="378"/>
        <v>9000</v>
      </c>
      <c r="I4525" s="212"/>
      <c r="J4525" s="212"/>
      <c r="K4525" s="212"/>
    </row>
    <row r="4526" spans="1:67" s="156" customFormat="1">
      <c r="A4526" s="45">
        <v>3360</v>
      </c>
      <c r="B4526" s="67" t="s">
        <v>5470</v>
      </c>
      <c r="C4526" s="47" t="s">
        <v>6171</v>
      </c>
      <c r="D4526" s="67" t="s">
        <v>530</v>
      </c>
      <c r="E4526" s="67">
        <v>1</v>
      </c>
      <c r="F4526" s="72">
        <f>SUM(F4527:F4555)</f>
        <v>88740</v>
      </c>
      <c r="G4526" s="72">
        <f>SUM(G4527:G4552)</f>
        <v>94100</v>
      </c>
      <c r="H4526" s="72">
        <f>SUM(H4527:H4552)</f>
        <v>140500</v>
      </c>
      <c r="I4526" s="212"/>
      <c r="J4526" s="212"/>
      <c r="K4526" s="212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/>
      <c r="BE4526"/>
      <c r="BF4526"/>
      <c r="BG4526"/>
      <c r="BH4526"/>
      <c r="BI4526"/>
      <c r="BJ4526"/>
      <c r="BK4526"/>
      <c r="BL4526"/>
      <c r="BM4526"/>
      <c r="BN4526"/>
      <c r="BO4526"/>
    </row>
    <row r="4527" spans="1:67" s="156" customFormat="1" outlineLevel="1">
      <c r="A4527" s="28"/>
      <c r="B4527" s="28" t="s">
        <v>5460</v>
      </c>
      <c r="C4527" s="29" t="s">
        <v>5461</v>
      </c>
      <c r="D4527" s="28" t="s">
        <v>271</v>
      </c>
      <c r="E4527" s="30">
        <v>1</v>
      </c>
      <c r="F4527" s="30">
        <v>12000</v>
      </c>
      <c r="G4527" s="30">
        <f t="shared" ref="G4527:G4555" si="379">ROUND(F4527*1.2,-2)</f>
        <v>14400</v>
      </c>
      <c r="H4527" s="30">
        <f t="shared" ref="H4527:H4555" si="380">ROUND(F4527*1.8,-2)</f>
        <v>21600</v>
      </c>
      <c r="I4527" s="212"/>
      <c r="J4527" s="212"/>
      <c r="K4527" s="212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/>
      <c r="BE4527"/>
      <c r="BF4527"/>
      <c r="BG4527"/>
      <c r="BH4527"/>
      <c r="BI4527"/>
      <c r="BJ4527"/>
      <c r="BK4527"/>
      <c r="BL4527"/>
      <c r="BM4527"/>
      <c r="BN4527"/>
      <c r="BO4527"/>
    </row>
    <row r="4528" spans="1:67" customFormat="1" ht="31" outlineLevel="1">
      <c r="A4528" s="49"/>
      <c r="B4528" s="49" t="s">
        <v>5974</v>
      </c>
      <c r="C4528" s="50" t="s">
        <v>5973</v>
      </c>
      <c r="D4528" s="49" t="s">
        <v>271</v>
      </c>
      <c r="E4528" s="51">
        <v>1</v>
      </c>
      <c r="F4528" s="30">
        <v>1500</v>
      </c>
      <c r="G4528" s="30">
        <f t="shared" si="379"/>
        <v>1800</v>
      </c>
      <c r="H4528" s="30">
        <f t="shared" si="380"/>
        <v>2700</v>
      </c>
      <c r="I4528" s="212"/>
      <c r="J4528" s="212"/>
      <c r="K4528" s="212"/>
    </row>
    <row r="4529" spans="1:11" customFormat="1" outlineLevel="1">
      <c r="A4529" s="49"/>
      <c r="B4529" s="49" t="s">
        <v>5234</v>
      </c>
      <c r="C4529" s="50" t="s">
        <v>5235</v>
      </c>
      <c r="D4529" s="49" t="s">
        <v>271</v>
      </c>
      <c r="E4529" s="51">
        <v>1</v>
      </c>
      <c r="F4529" s="30">
        <v>810</v>
      </c>
      <c r="G4529" s="30">
        <f t="shared" si="379"/>
        <v>1000</v>
      </c>
      <c r="H4529" s="30">
        <f t="shared" si="380"/>
        <v>1500</v>
      </c>
      <c r="I4529" s="212"/>
      <c r="J4529" s="212"/>
      <c r="K4529" s="212"/>
    </row>
    <row r="4530" spans="1:11" customFormat="1" outlineLevel="1">
      <c r="A4530" s="49"/>
      <c r="B4530" s="49" t="s">
        <v>5274</v>
      </c>
      <c r="C4530" s="50" t="s">
        <v>5275</v>
      </c>
      <c r="D4530" s="49" t="s">
        <v>271</v>
      </c>
      <c r="E4530" s="51">
        <v>1</v>
      </c>
      <c r="F4530" s="30">
        <v>1100</v>
      </c>
      <c r="G4530" s="30">
        <f t="shared" si="379"/>
        <v>1300</v>
      </c>
      <c r="H4530" s="30">
        <f t="shared" si="380"/>
        <v>2000</v>
      </c>
      <c r="I4530" s="212"/>
      <c r="J4530" s="212"/>
      <c r="K4530" s="212"/>
    </row>
    <row r="4531" spans="1:11" customFormat="1" outlineLevel="1">
      <c r="A4531" s="49"/>
      <c r="B4531" s="49" t="s">
        <v>5242</v>
      </c>
      <c r="C4531" s="50" t="s">
        <v>5243</v>
      </c>
      <c r="D4531" s="49" t="s">
        <v>271</v>
      </c>
      <c r="E4531" s="51">
        <v>1</v>
      </c>
      <c r="F4531" s="30">
        <v>900</v>
      </c>
      <c r="G4531" s="30">
        <f t="shared" si="379"/>
        <v>1100</v>
      </c>
      <c r="H4531" s="30">
        <f t="shared" si="380"/>
        <v>1600</v>
      </c>
      <c r="I4531" s="212"/>
      <c r="J4531" s="212"/>
      <c r="K4531" s="212"/>
    </row>
    <row r="4532" spans="1:11" customFormat="1" ht="31" outlineLevel="1">
      <c r="A4532" s="49"/>
      <c r="B4532" s="49" t="s">
        <v>5262</v>
      </c>
      <c r="C4532" s="50" t="s">
        <v>5263</v>
      </c>
      <c r="D4532" s="49" t="s">
        <v>271</v>
      </c>
      <c r="E4532" s="51">
        <v>1</v>
      </c>
      <c r="F4532" s="30">
        <v>1000</v>
      </c>
      <c r="G4532" s="30">
        <f t="shared" si="379"/>
        <v>1200</v>
      </c>
      <c r="H4532" s="30">
        <f t="shared" si="380"/>
        <v>1800</v>
      </c>
      <c r="I4532" s="212"/>
      <c r="J4532" s="212"/>
      <c r="K4532" s="212"/>
    </row>
    <row r="4533" spans="1:11" customFormat="1" ht="31" outlineLevel="1">
      <c r="A4533" s="49"/>
      <c r="B4533" s="49" t="s">
        <v>5264</v>
      </c>
      <c r="C4533" s="50" t="s">
        <v>5265</v>
      </c>
      <c r="D4533" s="49" t="s">
        <v>271</v>
      </c>
      <c r="E4533" s="51">
        <v>1</v>
      </c>
      <c r="F4533" s="30">
        <v>1200</v>
      </c>
      <c r="G4533" s="30">
        <f t="shared" si="379"/>
        <v>1400</v>
      </c>
      <c r="H4533" s="30">
        <f t="shared" si="380"/>
        <v>2200</v>
      </c>
      <c r="I4533" s="212"/>
      <c r="J4533" s="212"/>
      <c r="K4533" s="212"/>
    </row>
    <row r="4534" spans="1:11" customFormat="1" outlineLevel="1">
      <c r="A4534" s="49"/>
      <c r="B4534" s="49" t="s">
        <v>5268</v>
      </c>
      <c r="C4534" s="50" t="s">
        <v>5269</v>
      </c>
      <c r="D4534" s="49" t="s">
        <v>271</v>
      </c>
      <c r="E4534" s="51">
        <v>1</v>
      </c>
      <c r="F4534" s="30">
        <v>1100</v>
      </c>
      <c r="G4534" s="30">
        <f t="shared" si="379"/>
        <v>1300</v>
      </c>
      <c r="H4534" s="30">
        <f t="shared" si="380"/>
        <v>2000</v>
      </c>
      <c r="I4534" s="212"/>
      <c r="J4534" s="212"/>
      <c r="K4534" s="212"/>
    </row>
    <row r="4535" spans="1:11" customFormat="1" ht="31" outlineLevel="1">
      <c r="A4535" s="49"/>
      <c r="B4535" s="49" t="s">
        <v>5286</v>
      </c>
      <c r="C4535" s="50" t="s">
        <v>5287</v>
      </c>
      <c r="D4535" s="49" t="s">
        <v>271</v>
      </c>
      <c r="E4535" s="51">
        <v>1</v>
      </c>
      <c r="F4535" s="30">
        <v>900</v>
      </c>
      <c r="G4535" s="30">
        <f t="shared" si="379"/>
        <v>1100</v>
      </c>
      <c r="H4535" s="30">
        <f t="shared" si="380"/>
        <v>1600</v>
      </c>
      <c r="I4535" s="212"/>
      <c r="J4535" s="212"/>
      <c r="K4535" s="212"/>
    </row>
    <row r="4536" spans="1:11" customFormat="1" ht="31" outlineLevel="1">
      <c r="A4536" s="49"/>
      <c r="B4536" s="49" t="s">
        <v>5272</v>
      </c>
      <c r="C4536" s="50" t="s">
        <v>5273</v>
      </c>
      <c r="D4536" s="49" t="s">
        <v>271</v>
      </c>
      <c r="E4536" s="51">
        <v>1</v>
      </c>
      <c r="F4536" s="30">
        <v>1400</v>
      </c>
      <c r="G4536" s="30">
        <f t="shared" si="379"/>
        <v>1700</v>
      </c>
      <c r="H4536" s="30">
        <f t="shared" si="380"/>
        <v>2500</v>
      </c>
      <c r="I4536" s="212"/>
      <c r="J4536" s="212"/>
      <c r="K4536" s="212"/>
    </row>
    <row r="4537" spans="1:11" customFormat="1" ht="31" outlineLevel="1">
      <c r="A4537" s="28"/>
      <c r="B4537" s="28" t="s">
        <v>5471</v>
      </c>
      <c r="C4537" s="29" t="s">
        <v>5472</v>
      </c>
      <c r="D4537" s="28" t="s">
        <v>271</v>
      </c>
      <c r="E4537" s="30">
        <v>1</v>
      </c>
      <c r="F4537" s="30">
        <v>2300</v>
      </c>
      <c r="G4537" s="30">
        <f t="shared" si="379"/>
        <v>2800</v>
      </c>
      <c r="H4537" s="30">
        <f t="shared" si="380"/>
        <v>4100</v>
      </c>
      <c r="I4537" s="212"/>
      <c r="J4537" s="212"/>
      <c r="K4537" s="212"/>
    </row>
    <row r="4538" spans="1:11" customFormat="1" ht="31" outlineLevel="1">
      <c r="A4538" s="28"/>
      <c r="B4538" s="28" t="s">
        <v>5473</v>
      </c>
      <c r="C4538" s="29" t="s">
        <v>5474</v>
      </c>
      <c r="D4538" s="28" t="s">
        <v>271</v>
      </c>
      <c r="E4538" s="30">
        <v>1</v>
      </c>
      <c r="F4538" s="30">
        <v>2300</v>
      </c>
      <c r="G4538" s="30">
        <f t="shared" si="379"/>
        <v>2800</v>
      </c>
      <c r="H4538" s="30">
        <f t="shared" si="380"/>
        <v>4100</v>
      </c>
      <c r="I4538" s="212"/>
      <c r="J4538" s="212"/>
      <c r="K4538" s="212"/>
    </row>
    <row r="4539" spans="1:11" customFormat="1" ht="31" outlineLevel="1">
      <c r="A4539" s="28"/>
      <c r="B4539" s="28" t="s">
        <v>5475</v>
      </c>
      <c r="C4539" s="29" t="s">
        <v>5476</v>
      </c>
      <c r="D4539" s="28" t="s">
        <v>271</v>
      </c>
      <c r="E4539" s="30">
        <v>1</v>
      </c>
      <c r="F4539" s="30">
        <v>2300</v>
      </c>
      <c r="G4539" s="30">
        <f t="shared" si="379"/>
        <v>2800</v>
      </c>
      <c r="H4539" s="30">
        <f t="shared" si="380"/>
        <v>4100</v>
      </c>
      <c r="I4539" s="212"/>
      <c r="J4539" s="212"/>
      <c r="K4539" s="212"/>
    </row>
    <row r="4540" spans="1:11" customFormat="1" ht="31" outlineLevel="1">
      <c r="A4540" s="28"/>
      <c r="B4540" s="28" t="s">
        <v>5477</v>
      </c>
      <c r="C4540" s="29" t="s">
        <v>5478</v>
      </c>
      <c r="D4540" s="28" t="s">
        <v>271</v>
      </c>
      <c r="E4540" s="30">
        <v>1</v>
      </c>
      <c r="F4540" s="30">
        <v>2500</v>
      </c>
      <c r="G4540" s="30">
        <f t="shared" si="379"/>
        <v>3000</v>
      </c>
      <c r="H4540" s="30">
        <f t="shared" si="380"/>
        <v>4500</v>
      </c>
      <c r="I4540" s="212"/>
      <c r="J4540" s="212"/>
      <c r="K4540" s="212"/>
    </row>
    <row r="4541" spans="1:11" customFormat="1" ht="31" outlineLevel="1">
      <c r="A4541" s="28"/>
      <c r="B4541" s="28" t="s">
        <v>5479</v>
      </c>
      <c r="C4541" s="29" t="s">
        <v>5480</v>
      </c>
      <c r="D4541" s="28" t="s">
        <v>271</v>
      </c>
      <c r="E4541" s="30">
        <v>1</v>
      </c>
      <c r="F4541" s="30">
        <v>1800</v>
      </c>
      <c r="G4541" s="30">
        <f t="shared" si="379"/>
        <v>2200</v>
      </c>
      <c r="H4541" s="30">
        <f t="shared" si="380"/>
        <v>3200</v>
      </c>
      <c r="I4541" s="212"/>
      <c r="J4541" s="212"/>
      <c r="K4541" s="212"/>
    </row>
    <row r="4542" spans="1:11" customFormat="1" ht="31" outlineLevel="1">
      <c r="A4542" s="28"/>
      <c r="B4542" s="28" t="s">
        <v>5481</v>
      </c>
      <c r="C4542" s="29" t="s">
        <v>5482</v>
      </c>
      <c r="D4542" s="28" t="s">
        <v>271</v>
      </c>
      <c r="E4542" s="30">
        <v>1</v>
      </c>
      <c r="F4542" s="30">
        <v>1800</v>
      </c>
      <c r="G4542" s="30">
        <f t="shared" si="379"/>
        <v>2200</v>
      </c>
      <c r="H4542" s="30">
        <f t="shared" si="380"/>
        <v>3200</v>
      </c>
      <c r="I4542" s="212"/>
      <c r="J4542" s="212"/>
      <c r="K4542" s="212"/>
    </row>
    <row r="4543" spans="1:11" customFormat="1" outlineLevel="1">
      <c r="A4543" s="28"/>
      <c r="B4543" s="28" t="s">
        <v>5487</v>
      </c>
      <c r="C4543" s="29" t="s">
        <v>5488</v>
      </c>
      <c r="D4543" s="28" t="s">
        <v>271</v>
      </c>
      <c r="E4543" s="30">
        <v>1</v>
      </c>
      <c r="F4543" s="30">
        <v>2800</v>
      </c>
      <c r="G4543" s="30">
        <f t="shared" si="379"/>
        <v>3400</v>
      </c>
      <c r="H4543" s="30">
        <f t="shared" si="380"/>
        <v>5000</v>
      </c>
      <c r="I4543" s="212"/>
      <c r="J4543" s="212"/>
      <c r="K4543" s="212"/>
    </row>
    <row r="4544" spans="1:11" customFormat="1" ht="31" outlineLevel="1">
      <c r="A4544" s="28"/>
      <c r="B4544" s="49" t="s">
        <v>5489</v>
      </c>
      <c r="C4544" s="29" t="s">
        <v>5490</v>
      </c>
      <c r="D4544" s="28" t="s">
        <v>271</v>
      </c>
      <c r="E4544" s="30">
        <v>1</v>
      </c>
      <c r="F4544" s="30">
        <v>6100</v>
      </c>
      <c r="G4544" s="30">
        <f t="shared" si="379"/>
        <v>7300</v>
      </c>
      <c r="H4544" s="30">
        <f t="shared" si="380"/>
        <v>11000</v>
      </c>
      <c r="I4544" s="212"/>
      <c r="J4544" s="212"/>
      <c r="K4544" s="212"/>
    </row>
    <row r="4545" spans="1:67" customFormat="1" outlineLevel="1">
      <c r="A4545" s="28"/>
      <c r="B4545" s="28" t="s">
        <v>5491</v>
      </c>
      <c r="C4545" s="29" t="s">
        <v>5492</v>
      </c>
      <c r="D4545" s="28" t="s">
        <v>271</v>
      </c>
      <c r="E4545" s="30">
        <v>1</v>
      </c>
      <c r="F4545" s="30">
        <v>3000</v>
      </c>
      <c r="G4545" s="30">
        <f t="shared" si="379"/>
        <v>3600</v>
      </c>
      <c r="H4545" s="30">
        <f t="shared" si="380"/>
        <v>5400</v>
      </c>
      <c r="I4545" s="212"/>
      <c r="J4545" s="212"/>
      <c r="K4545" s="212"/>
    </row>
    <row r="4546" spans="1:67" customFormat="1" ht="31" outlineLevel="1">
      <c r="A4546" s="28"/>
      <c r="B4546" s="28" t="s">
        <v>5307</v>
      </c>
      <c r="C4546" s="29" t="s">
        <v>5308</v>
      </c>
      <c r="D4546" s="28" t="s">
        <v>271</v>
      </c>
      <c r="E4546" s="30">
        <v>1</v>
      </c>
      <c r="F4546" s="30">
        <v>3150</v>
      </c>
      <c r="G4546" s="30">
        <f t="shared" si="379"/>
        <v>3800</v>
      </c>
      <c r="H4546" s="30">
        <f t="shared" si="380"/>
        <v>5700</v>
      </c>
      <c r="I4546" s="212"/>
      <c r="J4546" s="212"/>
      <c r="K4546" s="212"/>
    </row>
    <row r="4547" spans="1:67" customFormat="1" ht="31" outlineLevel="1">
      <c r="A4547" s="28"/>
      <c r="B4547" s="28" t="s">
        <v>5462</v>
      </c>
      <c r="C4547" s="29" t="s">
        <v>5463</v>
      </c>
      <c r="D4547" s="28" t="s">
        <v>271</v>
      </c>
      <c r="E4547" s="30">
        <v>1</v>
      </c>
      <c r="F4547" s="30">
        <v>2500</v>
      </c>
      <c r="G4547" s="30">
        <f t="shared" si="379"/>
        <v>3000</v>
      </c>
      <c r="H4547" s="30">
        <f t="shared" si="380"/>
        <v>4500</v>
      </c>
      <c r="I4547" s="212"/>
      <c r="J4547" s="212"/>
      <c r="K4547" s="212"/>
    </row>
    <row r="4548" spans="1:67" customFormat="1" ht="31" outlineLevel="1">
      <c r="A4548" s="28"/>
      <c r="B4548" s="28" t="s">
        <v>5493</v>
      </c>
      <c r="C4548" s="29" t="s">
        <v>5494</v>
      </c>
      <c r="D4548" s="28" t="s">
        <v>271</v>
      </c>
      <c r="E4548" s="30">
        <v>1</v>
      </c>
      <c r="F4548" s="30">
        <v>2300</v>
      </c>
      <c r="G4548" s="30">
        <f t="shared" si="379"/>
        <v>2800</v>
      </c>
      <c r="H4548" s="30">
        <f t="shared" si="380"/>
        <v>4100</v>
      </c>
      <c r="I4548" s="212"/>
      <c r="J4548" s="212"/>
      <c r="K4548" s="212"/>
    </row>
    <row r="4549" spans="1:67" customFormat="1" outlineLevel="1">
      <c r="A4549" s="28"/>
      <c r="B4549" s="28" t="s">
        <v>5495</v>
      </c>
      <c r="C4549" s="29" t="s">
        <v>5496</v>
      </c>
      <c r="D4549" s="28" t="s">
        <v>271</v>
      </c>
      <c r="E4549" s="30">
        <v>1</v>
      </c>
      <c r="F4549" s="30">
        <v>1900</v>
      </c>
      <c r="G4549" s="30">
        <f t="shared" si="379"/>
        <v>2300</v>
      </c>
      <c r="H4549" s="30">
        <f t="shared" si="380"/>
        <v>3400</v>
      </c>
      <c r="I4549" s="212"/>
      <c r="J4549" s="212"/>
      <c r="K4549" s="212"/>
    </row>
    <row r="4550" spans="1:67" customFormat="1" ht="31" outlineLevel="1">
      <c r="A4550" s="28"/>
      <c r="B4550" s="28" t="s">
        <v>5497</v>
      </c>
      <c r="C4550" s="29" t="s">
        <v>5498</v>
      </c>
      <c r="D4550" s="28" t="s">
        <v>271</v>
      </c>
      <c r="E4550" s="30">
        <v>1</v>
      </c>
      <c r="F4550" s="30">
        <v>6500</v>
      </c>
      <c r="G4550" s="30">
        <f t="shared" si="379"/>
        <v>7800</v>
      </c>
      <c r="H4550" s="30">
        <f t="shared" si="380"/>
        <v>11700</v>
      </c>
      <c r="I4550" s="212"/>
      <c r="J4550" s="212"/>
      <c r="K4550" s="212"/>
    </row>
    <row r="4551" spans="1:67" s="156" customFormat="1" outlineLevel="1">
      <c r="A4551" s="28"/>
      <c r="B4551" s="28" t="s">
        <v>5468</v>
      </c>
      <c r="C4551" s="29" t="s">
        <v>5469</v>
      </c>
      <c r="D4551" s="28" t="s">
        <v>271</v>
      </c>
      <c r="E4551" s="30">
        <v>1</v>
      </c>
      <c r="F4551" s="30">
        <v>10000</v>
      </c>
      <c r="G4551" s="30">
        <f t="shared" si="379"/>
        <v>12000</v>
      </c>
      <c r="H4551" s="30">
        <f t="shared" si="380"/>
        <v>18000</v>
      </c>
      <c r="I4551" s="212"/>
      <c r="J4551" s="212"/>
      <c r="K4551" s="212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/>
      <c r="BE4551"/>
      <c r="BF4551"/>
      <c r="BG4551"/>
      <c r="BH4551"/>
      <c r="BI4551"/>
      <c r="BJ4551"/>
      <c r="BK4551"/>
      <c r="BL4551"/>
      <c r="BM4551"/>
      <c r="BN4551"/>
      <c r="BO4551"/>
    </row>
    <row r="4552" spans="1:67" customFormat="1" outlineLevel="1">
      <c r="A4552" s="28"/>
      <c r="B4552" s="28" t="s">
        <v>2597</v>
      </c>
      <c r="C4552" s="29" t="s">
        <v>2598</v>
      </c>
      <c r="D4552" s="28" t="s">
        <v>271</v>
      </c>
      <c r="E4552" s="30">
        <v>1</v>
      </c>
      <c r="F4552" s="30">
        <v>5000</v>
      </c>
      <c r="G4552" s="30">
        <f t="shared" si="379"/>
        <v>6000</v>
      </c>
      <c r="H4552" s="30">
        <f t="shared" si="380"/>
        <v>9000</v>
      </c>
      <c r="I4552" s="212"/>
      <c r="J4552" s="212"/>
      <c r="K4552" s="212"/>
    </row>
    <row r="4553" spans="1:67" s="156" customFormat="1" ht="31" outlineLevel="1">
      <c r="A4553" s="28"/>
      <c r="B4553" s="28" t="s">
        <v>4469</v>
      </c>
      <c r="C4553" s="29" t="s">
        <v>4470</v>
      </c>
      <c r="D4553" s="28" t="s">
        <v>271</v>
      </c>
      <c r="E4553" s="30">
        <v>1</v>
      </c>
      <c r="F4553" s="30">
        <v>3500</v>
      </c>
      <c r="G4553" s="30">
        <f t="shared" si="379"/>
        <v>4200</v>
      </c>
      <c r="H4553" s="30">
        <f t="shared" si="380"/>
        <v>6300</v>
      </c>
      <c r="I4553" s="212"/>
      <c r="J4553" s="212"/>
      <c r="K4553" s="212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/>
      <c r="BE4553"/>
      <c r="BF4553"/>
      <c r="BG4553"/>
      <c r="BH4553"/>
      <c r="BI4553"/>
      <c r="BJ4553"/>
      <c r="BK4553"/>
      <c r="BL4553"/>
      <c r="BM4553"/>
      <c r="BN4553"/>
      <c r="BO4553"/>
    </row>
    <row r="4554" spans="1:67" s="156" customFormat="1" ht="31" outlineLevel="1">
      <c r="A4554" s="28"/>
      <c r="B4554" s="28" t="s">
        <v>4465</v>
      </c>
      <c r="C4554" s="29" t="s">
        <v>7848</v>
      </c>
      <c r="D4554" s="28" t="s">
        <v>271</v>
      </c>
      <c r="E4554" s="30">
        <v>1</v>
      </c>
      <c r="F4554" s="30">
        <v>3580</v>
      </c>
      <c r="G4554" s="30">
        <f t="shared" si="379"/>
        <v>4300</v>
      </c>
      <c r="H4554" s="30">
        <f t="shared" si="380"/>
        <v>6400</v>
      </c>
      <c r="I4554" s="212"/>
      <c r="J4554" s="212"/>
      <c r="K4554" s="212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/>
      <c r="BE4554"/>
      <c r="BF4554"/>
      <c r="BG4554"/>
      <c r="BH4554"/>
      <c r="BI4554"/>
      <c r="BJ4554"/>
      <c r="BK4554"/>
      <c r="BL4554"/>
      <c r="BM4554"/>
      <c r="BN4554"/>
      <c r="BO4554"/>
    </row>
    <row r="4555" spans="1:67" s="156" customFormat="1" ht="31" outlineLevel="1">
      <c r="A4555" s="28"/>
      <c r="B4555" s="28" t="s">
        <v>4457</v>
      </c>
      <c r="C4555" s="29" t="s">
        <v>4458</v>
      </c>
      <c r="D4555" s="28" t="s">
        <v>271</v>
      </c>
      <c r="E4555" s="30">
        <v>1</v>
      </c>
      <c r="F4555" s="30">
        <v>3500</v>
      </c>
      <c r="G4555" s="30">
        <f t="shared" si="379"/>
        <v>4200</v>
      </c>
      <c r="H4555" s="30">
        <f t="shared" si="380"/>
        <v>6300</v>
      </c>
      <c r="I4555" s="212"/>
      <c r="J4555" s="212"/>
      <c r="K4555" s="212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/>
      <c r="BE4555"/>
      <c r="BF4555"/>
      <c r="BG4555"/>
      <c r="BH4555"/>
      <c r="BI4555"/>
      <c r="BJ4555"/>
      <c r="BK4555"/>
      <c r="BL4555"/>
      <c r="BM4555"/>
      <c r="BN4555"/>
      <c r="BO4555"/>
    </row>
    <row r="4556" spans="1:67" s="156" customFormat="1">
      <c r="A4556" s="45">
        <v>3361</v>
      </c>
      <c r="B4556" s="67" t="s">
        <v>5499</v>
      </c>
      <c r="C4556" s="47" t="s">
        <v>6172</v>
      </c>
      <c r="D4556" s="67" t="s">
        <v>530</v>
      </c>
      <c r="E4556" s="67">
        <v>1</v>
      </c>
      <c r="F4556" s="72">
        <f>SUM(F4557:F4590)+F4588*2+F4589*2+F4590*2</f>
        <v>131500</v>
      </c>
      <c r="G4556" s="72">
        <f>SUM(G4557:G4590)+G4588*2+G4589*2+G4590*2</f>
        <v>158100</v>
      </c>
      <c r="H4556" s="72">
        <f>SUM(H4557:H4590)+H4588*2+H4589*2+H4590*2</f>
        <v>236400</v>
      </c>
      <c r="I4556" s="212"/>
      <c r="J4556" s="212"/>
      <c r="K4556" s="212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/>
      <c r="BE4556"/>
      <c r="BF4556"/>
      <c r="BG4556"/>
      <c r="BH4556"/>
      <c r="BI4556"/>
      <c r="BJ4556"/>
      <c r="BK4556"/>
      <c r="BL4556"/>
      <c r="BM4556"/>
      <c r="BN4556"/>
      <c r="BO4556"/>
    </row>
    <row r="4557" spans="1:67" s="156" customFormat="1" outlineLevel="1">
      <c r="A4557" s="28"/>
      <c r="B4557" s="28" t="s">
        <v>5460</v>
      </c>
      <c r="C4557" s="29" t="s">
        <v>5461</v>
      </c>
      <c r="D4557" s="28" t="s">
        <v>271</v>
      </c>
      <c r="E4557" s="30">
        <v>1</v>
      </c>
      <c r="F4557" s="30">
        <v>12000</v>
      </c>
      <c r="G4557" s="30">
        <f t="shared" ref="G4557:G4590" si="381">ROUND(F4557*1.2,-2)</f>
        <v>14400</v>
      </c>
      <c r="H4557" s="30">
        <f t="shared" ref="H4557:H4590" si="382">ROUND(F4557*1.8,-2)</f>
        <v>21600</v>
      </c>
      <c r="I4557" s="212"/>
      <c r="J4557" s="212"/>
      <c r="K4557" s="212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</row>
    <row r="4558" spans="1:67" customFormat="1" ht="31" outlineLevel="1">
      <c r="A4558" s="49"/>
      <c r="B4558" s="49" t="s">
        <v>5974</v>
      </c>
      <c r="C4558" s="50" t="s">
        <v>5973</v>
      </c>
      <c r="D4558" s="49" t="s">
        <v>271</v>
      </c>
      <c r="E4558" s="51">
        <v>1</v>
      </c>
      <c r="F4558" s="30">
        <v>1500</v>
      </c>
      <c r="G4558" s="30">
        <f t="shared" si="381"/>
        <v>1800</v>
      </c>
      <c r="H4558" s="30">
        <f t="shared" si="382"/>
        <v>2700</v>
      </c>
      <c r="I4558" s="212"/>
      <c r="J4558" s="212"/>
      <c r="K4558" s="212"/>
    </row>
    <row r="4559" spans="1:67" customFormat="1" outlineLevel="1">
      <c r="A4559" s="49"/>
      <c r="B4559" s="49" t="s">
        <v>5234</v>
      </c>
      <c r="C4559" s="50" t="s">
        <v>5235</v>
      </c>
      <c r="D4559" s="49" t="s">
        <v>271</v>
      </c>
      <c r="E4559" s="51">
        <v>1</v>
      </c>
      <c r="F4559" s="30">
        <v>810</v>
      </c>
      <c r="G4559" s="30">
        <f t="shared" si="381"/>
        <v>1000</v>
      </c>
      <c r="H4559" s="30">
        <f t="shared" si="382"/>
        <v>1500</v>
      </c>
      <c r="I4559" s="212"/>
      <c r="J4559" s="212"/>
      <c r="K4559" s="212"/>
    </row>
    <row r="4560" spans="1:67" customFormat="1" outlineLevel="1">
      <c r="A4560" s="49"/>
      <c r="B4560" s="49" t="s">
        <v>5274</v>
      </c>
      <c r="C4560" s="50" t="s">
        <v>5275</v>
      </c>
      <c r="D4560" s="49" t="s">
        <v>271</v>
      </c>
      <c r="E4560" s="51">
        <v>1</v>
      </c>
      <c r="F4560" s="30">
        <v>1100</v>
      </c>
      <c r="G4560" s="30">
        <f t="shared" si="381"/>
        <v>1300</v>
      </c>
      <c r="H4560" s="30">
        <f t="shared" si="382"/>
        <v>2000</v>
      </c>
      <c r="I4560" s="212"/>
      <c r="J4560" s="212"/>
      <c r="K4560" s="212"/>
    </row>
    <row r="4561" spans="1:11" customFormat="1" outlineLevel="1">
      <c r="A4561" s="49"/>
      <c r="B4561" s="49" t="s">
        <v>5242</v>
      </c>
      <c r="C4561" s="50" t="s">
        <v>5243</v>
      </c>
      <c r="D4561" s="49" t="s">
        <v>271</v>
      </c>
      <c r="E4561" s="51">
        <v>1</v>
      </c>
      <c r="F4561" s="30">
        <v>900</v>
      </c>
      <c r="G4561" s="30">
        <f t="shared" si="381"/>
        <v>1100</v>
      </c>
      <c r="H4561" s="30">
        <f t="shared" si="382"/>
        <v>1600</v>
      </c>
      <c r="I4561" s="212"/>
      <c r="J4561" s="212"/>
      <c r="K4561" s="212"/>
    </row>
    <row r="4562" spans="1:11" customFormat="1" ht="31" outlineLevel="1">
      <c r="A4562" s="49"/>
      <c r="B4562" s="49" t="s">
        <v>5262</v>
      </c>
      <c r="C4562" s="50" t="s">
        <v>5263</v>
      </c>
      <c r="D4562" s="49" t="s">
        <v>271</v>
      </c>
      <c r="E4562" s="51">
        <v>1</v>
      </c>
      <c r="F4562" s="30">
        <v>1000</v>
      </c>
      <c r="G4562" s="30">
        <f t="shared" si="381"/>
        <v>1200</v>
      </c>
      <c r="H4562" s="30">
        <f t="shared" si="382"/>
        <v>1800</v>
      </c>
      <c r="I4562" s="212"/>
      <c r="J4562" s="212"/>
      <c r="K4562" s="212"/>
    </row>
    <row r="4563" spans="1:11" customFormat="1" ht="31" outlineLevel="1">
      <c r="A4563" s="49"/>
      <c r="B4563" s="49" t="s">
        <v>5264</v>
      </c>
      <c r="C4563" s="50" t="s">
        <v>5265</v>
      </c>
      <c r="D4563" s="49" t="s">
        <v>271</v>
      </c>
      <c r="E4563" s="51">
        <v>1</v>
      </c>
      <c r="F4563" s="30">
        <v>1200</v>
      </c>
      <c r="G4563" s="30">
        <f t="shared" si="381"/>
        <v>1400</v>
      </c>
      <c r="H4563" s="30">
        <f t="shared" si="382"/>
        <v>2200</v>
      </c>
      <c r="I4563" s="212"/>
      <c r="J4563" s="212"/>
      <c r="K4563" s="212"/>
    </row>
    <row r="4564" spans="1:11" customFormat="1" outlineLevel="1">
      <c r="A4564" s="49"/>
      <c r="B4564" s="49" t="s">
        <v>5268</v>
      </c>
      <c r="C4564" s="50" t="s">
        <v>5269</v>
      </c>
      <c r="D4564" s="49" t="s">
        <v>271</v>
      </c>
      <c r="E4564" s="51">
        <v>1</v>
      </c>
      <c r="F4564" s="30">
        <v>1100</v>
      </c>
      <c r="G4564" s="30">
        <f t="shared" si="381"/>
        <v>1300</v>
      </c>
      <c r="H4564" s="30">
        <f t="shared" si="382"/>
        <v>2000</v>
      </c>
      <c r="I4564" s="212"/>
      <c r="J4564" s="212"/>
      <c r="K4564" s="212"/>
    </row>
    <row r="4565" spans="1:11" customFormat="1" ht="31" outlineLevel="1">
      <c r="A4565" s="49"/>
      <c r="B4565" s="49" t="s">
        <v>5286</v>
      </c>
      <c r="C4565" s="50" t="s">
        <v>5287</v>
      </c>
      <c r="D4565" s="49" t="s">
        <v>271</v>
      </c>
      <c r="E4565" s="51">
        <v>1</v>
      </c>
      <c r="F4565" s="30">
        <v>900</v>
      </c>
      <c r="G4565" s="30">
        <f t="shared" si="381"/>
        <v>1100</v>
      </c>
      <c r="H4565" s="30">
        <f t="shared" si="382"/>
        <v>1600</v>
      </c>
      <c r="I4565" s="212"/>
      <c r="J4565" s="212"/>
      <c r="K4565" s="212"/>
    </row>
    <row r="4566" spans="1:11" customFormat="1" ht="31" outlineLevel="1">
      <c r="A4566" s="49"/>
      <c r="B4566" s="49" t="s">
        <v>5272</v>
      </c>
      <c r="C4566" s="50" t="s">
        <v>5273</v>
      </c>
      <c r="D4566" s="49" t="s">
        <v>271</v>
      </c>
      <c r="E4566" s="51">
        <v>1</v>
      </c>
      <c r="F4566" s="30">
        <v>1400</v>
      </c>
      <c r="G4566" s="30">
        <f t="shared" si="381"/>
        <v>1700</v>
      </c>
      <c r="H4566" s="30">
        <f t="shared" si="382"/>
        <v>2500</v>
      </c>
      <c r="I4566" s="212"/>
      <c r="J4566" s="212"/>
      <c r="K4566" s="212"/>
    </row>
    <row r="4567" spans="1:11" customFormat="1" ht="31" outlineLevel="1">
      <c r="A4567" s="28"/>
      <c r="B4567" s="28" t="s">
        <v>5307</v>
      </c>
      <c r="C4567" s="29" t="s">
        <v>5308</v>
      </c>
      <c r="D4567" s="28" t="s">
        <v>271</v>
      </c>
      <c r="E4567" s="30">
        <v>1</v>
      </c>
      <c r="F4567" s="30">
        <v>3150</v>
      </c>
      <c r="G4567" s="30">
        <f t="shared" si="381"/>
        <v>3800</v>
      </c>
      <c r="H4567" s="30">
        <f t="shared" si="382"/>
        <v>5700</v>
      </c>
      <c r="I4567" s="212"/>
      <c r="J4567" s="212"/>
      <c r="K4567" s="212"/>
    </row>
    <row r="4568" spans="1:11" customFormat="1" ht="31" outlineLevel="1">
      <c r="A4568" s="28"/>
      <c r="B4568" s="28" t="s">
        <v>5471</v>
      </c>
      <c r="C4568" s="29" t="s">
        <v>5472</v>
      </c>
      <c r="D4568" s="28" t="s">
        <v>271</v>
      </c>
      <c r="E4568" s="30">
        <v>1</v>
      </c>
      <c r="F4568" s="30">
        <v>2300</v>
      </c>
      <c r="G4568" s="30">
        <f t="shared" si="381"/>
        <v>2800</v>
      </c>
      <c r="H4568" s="30">
        <f t="shared" si="382"/>
        <v>4100</v>
      </c>
      <c r="I4568" s="212"/>
      <c r="J4568" s="212"/>
      <c r="K4568" s="212"/>
    </row>
    <row r="4569" spans="1:11" customFormat="1" ht="31" outlineLevel="1">
      <c r="A4569" s="28"/>
      <c r="B4569" s="28" t="s">
        <v>5473</v>
      </c>
      <c r="C4569" s="29" t="s">
        <v>5474</v>
      </c>
      <c r="D4569" s="28" t="s">
        <v>271</v>
      </c>
      <c r="E4569" s="30">
        <v>1</v>
      </c>
      <c r="F4569" s="30">
        <v>2300</v>
      </c>
      <c r="G4569" s="30">
        <f t="shared" si="381"/>
        <v>2800</v>
      </c>
      <c r="H4569" s="30">
        <f t="shared" si="382"/>
        <v>4100</v>
      </c>
      <c r="I4569" s="212"/>
      <c r="J4569" s="212"/>
      <c r="K4569" s="212"/>
    </row>
    <row r="4570" spans="1:11" customFormat="1" ht="31" outlineLevel="1">
      <c r="A4570" s="28"/>
      <c r="B4570" s="28" t="s">
        <v>5475</v>
      </c>
      <c r="C4570" s="29" t="s">
        <v>5476</v>
      </c>
      <c r="D4570" s="28" t="s">
        <v>271</v>
      </c>
      <c r="E4570" s="30">
        <v>1</v>
      </c>
      <c r="F4570" s="30">
        <v>2300</v>
      </c>
      <c r="G4570" s="30">
        <f t="shared" si="381"/>
        <v>2800</v>
      </c>
      <c r="H4570" s="30">
        <f t="shared" si="382"/>
        <v>4100</v>
      </c>
      <c r="I4570" s="212"/>
      <c r="J4570" s="212"/>
      <c r="K4570" s="212"/>
    </row>
    <row r="4571" spans="1:11" customFormat="1" ht="31" outlineLevel="1">
      <c r="A4571" s="28"/>
      <c r="B4571" s="28" t="s">
        <v>5477</v>
      </c>
      <c r="C4571" s="29" t="s">
        <v>5478</v>
      </c>
      <c r="D4571" s="28" t="s">
        <v>271</v>
      </c>
      <c r="E4571" s="30">
        <v>1</v>
      </c>
      <c r="F4571" s="30">
        <v>2500</v>
      </c>
      <c r="G4571" s="30">
        <f t="shared" si="381"/>
        <v>3000</v>
      </c>
      <c r="H4571" s="30">
        <f t="shared" si="382"/>
        <v>4500</v>
      </c>
      <c r="I4571" s="212"/>
      <c r="J4571" s="212"/>
      <c r="K4571" s="212"/>
    </row>
    <row r="4572" spans="1:11" customFormat="1" ht="31" outlineLevel="1">
      <c r="A4572" s="28"/>
      <c r="B4572" s="28" t="s">
        <v>5479</v>
      </c>
      <c r="C4572" s="29" t="s">
        <v>5480</v>
      </c>
      <c r="D4572" s="28" t="s">
        <v>271</v>
      </c>
      <c r="E4572" s="30">
        <v>1</v>
      </c>
      <c r="F4572" s="30">
        <v>1800</v>
      </c>
      <c r="G4572" s="30">
        <f t="shared" si="381"/>
        <v>2200</v>
      </c>
      <c r="H4572" s="30">
        <f t="shared" si="382"/>
        <v>3200</v>
      </c>
      <c r="I4572" s="212"/>
      <c r="J4572" s="212"/>
      <c r="K4572" s="212"/>
    </row>
    <row r="4573" spans="1:11" customFormat="1" ht="31" outlineLevel="1">
      <c r="A4573" s="28"/>
      <c r="B4573" s="28" t="s">
        <v>5481</v>
      </c>
      <c r="C4573" s="29" t="s">
        <v>5482</v>
      </c>
      <c r="D4573" s="28" t="s">
        <v>271</v>
      </c>
      <c r="E4573" s="30">
        <v>1</v>
      </c>
      <c r="F4573" s="30">
        <v>1800</v>
      </c>
      <c r="G4573" s="30">
        <f t="shared" si="381"/>
        <v>2200</v>
      </c>
      <c r="H4573" s="30">
        <f t="shared" si="382"/>
        <v>3200</v>
      </c>
      <c r="I4573" s="212"/>
      <c r="J4573" s="212"/>
      <c r="K4573" s="212"/>
    </row>
    <row r="4574" spans="1:11" customFormat="1" ht="31" outlineLevel="1">
      <c r="A4574" s="28"/>
      <c r="B4574" s="28" t="s">
        <v>5483</v>
      </c>
      <c r="C4574" s="29" t="s">
        <v>5484</v>
      </c>
      <c r="D4574" s="28" t="s">
        <v>271</v>
      </c>
      <c r="E4574" s="30">
        <v>1</v>
      </c>
      <c r="F4574" s="30">
        <v>1800</v>
      </c>
      <c r="G4574" s="30">
        <f t="shared" si="381"/>
        <v>2200</v>
      </c>
      <c r="H4574" s="30">
        <f t="shared" si="382"/>
        <v>3200</v>
      </c>
      <c r="I4574" s="212"/>
      <c r="J4574" s="212"/>
      <c r="K4574" s="212"/>
    </row>
    <row r="4575" spans="1:11" customFormat="1" ht="31" outlineLevel="1">
      <c r="A4575" s="49"/>
      <c r="B4575" s="49" t="s">
        <v>5485</v>
      </c>
      <c r="C4575" s="50" t="s">
        <v>5486</v>
      </c>
      <c r="D4575" s="49" t="s">
        <v>271</v>
      </c>
      <c r="E4575" s="51">
        <v>1</v>
      </c>
      <c r="F4575" s="30">
        <v>3500</v>
      </c>
      <c r="G4575" s="30">
        <f t="shared" si="381"/>
        <v>4200</v>
      </c>
      <c r="H4575" s="30">
        <f t="shared" si="382"/>
        <v>6300</v>
      </c>
      <c r="I4575" s="212"/>
      <c r="J4575" s="212"/>
      <c r="K4575" s="212"/>
    </row>
    <row r="4576" spans="1:11" customFormat="1" outlineLevel="1">
      <c r="A4576" s="28"/>
      <c r="B4576" s="28" t="s">
        <v>5487</v>
      </c>
      <c r="C4576" s="29" t="s">
        <v>5488</v>
      </c>
      <c r="D4576" s="28" t="s">
        <v>271</v>
      </c>
      <c r="E4576" s="30">
        <v>1</v>
      </c>
      <c r="F4576" s="30">
        <v>2800</v>
      </c>
      <c r="G4576" s="30">
        <f t="shared" si="381"/>
        <v>3400</v>
      </c>
      <c r="H4576" s="30">
        <f t="shared" si="382"/>
        <v>5000</v>
      </c>
      <c r="I4576" s="212"/>
      <c r="J4576" s="212"/>
      <c r="K4576" s="212"/>
    </row>
    <row r="4577" spans="1:67" customFormat="1" ht="31" outlineLevel="1">
      <c r="A4577" s="28"/>
      <c r="B4577" s="49" t="s">
        <v>5489</v>
      </c>
      <c r="C4577" s="29" t="s">
        <v>5490</v>
      </c>
      <c r="D4577" s="28" t="s">
        <v>271</v>
      </c>
      <c r="E4577" s="30">
        <v>1</v>
      </c>
      <c r="F4577" s="30">
        <v>6100</v>
      </c>
      <c r="G4577" s="30">
        <f t="shared" si="381"/>
        <v>7300</v>
      </c>
      <c r="H4577" s="30">
        <f t="shared" si="382"/>
        <v>11000</v>
      </c>
      <c r="I4577" s="212"/>
      <c r="J4577" s="212"/>
      <c r="K4577" s="212"/>
    </row>
    <row r="4578" spans="1:67" customFormat="1" outlineLevel="1">
      <c r="A4578" s="28"/>
      <c r="B4578" s="28" t="s">
        <v>5491</v>
      </c>
      <c r="C4578" s="29" t="s">
        <v>5492</v>
      </c>
      <c r="D4578" s="28" t="s">
        <v>271</v>
      </c>
      <c r="E4578" s="30">
        <v>1</v>
      </c>
      <c r="F4578" s="30">
        <v>3000</v>
      </c>
      <c r="G4578" s="30">
        <f t="shared" si="381"/>
        <v>3600</v>
      </c>
      <c r="H4578" s="30">
        <f t="shared" si="382"/>
        <v>5400</v>
      </c>
      <c r="I4578" s="212"/>
      <c r="J4578" s="212"/>
      <c r="K4578" s="212"/>
    </row>
    <row r="4579" spans="1:67" customFormat="1" outlineLevel="1">
      <c r="A4579" s="28"/>
      <c r="B4579" s="28" t="s">
        <v>5500</v>
      </c>
      <c r="C4579" s="29" t="s">
        <v>5501</v>
      </c>
      <c r="D4579" s="28" t="s">
        <v>271</v>
      </c>
      <c r="E4579" s="30">
        <v>1</v>
      </c>
      <c r="F4579" s="30">
        <v>4700</v>
      </c>
      <c r="G4579" s="30">
        <f t="shared" si="381"/>
        <v>5600</v>
      </c>
      <c r="H4579" s="30">
        <f t="shared" si="382"/>
        <v>8500</v>
      </c>
      <c r="I4579" s="212"/>
      <c r="J4579" s="212"/>
      <c r="K4579" s="212"/>
    </row>
    <row r="4580" spans="1:67" customFormat="1" ht="31" outlineLevel="1">
      <c r="A4580" s="28"/>
      <c r="B4580" s="28" t="s">
        <v>5493</v>
      </c>
      <c r="C4580" s="29" t="s">
        <v>5494</v>
      </c>
      <c r="D4580" s="28" t="s">
        <v>271</v>
      </c>
      <c r="E4580" s="30">
        <v>1</v>
      </c>
      <c r="F4580" s="30">
        <v>2300</v>
      </c>
      <c r="G4580" s="30">
        <f t="shared" si="381"/>
        <v>2800</v>
      </c>
      <c r="H4580" s="30">
        <f t="shared" si="382"/>
        <v>4100</v>
      </c>
      <c r="I4580" s="212"/>
      <c r="J4580" s="212"/>
      <c r="K4580" s="212"/>
    </row>
    <row r="4581" spans="1:67" customFormat="1" outlineLevel="1">
      <c r="A4581" s="28"/>
      <c r="B4581" s="28" t="s">
        <v>5495</v>
      </c>
      <c r="C4581" s="29" t="s">
        <v>5496</v>
      </c>
      <c r="D4581" s="28" t="s">
        <v>271</v>
      </c>
      <c r="E4581" s="30">
        <v>1</v>
      </c>
      <c r="F4581" s="30">
        <v>1900</v>
      </c>
      <c r="G4581" s="30">
        <f t="shared" si="381"/>
        <v>2300</v>
      </c>
      <c r="H4581" s="30">
        <f t="shared" si="382"/>
        <v>3400</v>
      </c>
      <c r="I4581" s="212"/>
      <c r="J4581" s="212"/>
      <c r="K4581" s="212"/>
    </row>
    <row r="4582" spans="1:67" customFormat="1" ht="31" outlineLevel="1">
      <c r="A4582" s="28"/>
      <c r="B4582" s="28" t="s">
        <v>5497</v>
      </c>
      <c r="C4582" s="29" t="s">
        <v>5498</v>
      </c>
      <c r="D4582" s="28" t="s">
        <v>271</v>
      </c>
      <c r="E4582" s="30">
        <v>1</v>
      </c>
      <c r="F4582" s="30">
        <v>6500</v>
      </c>
      <c r="G4582" s="30">
        <f t="shared" si="381"/>
        <v>7800</v>
      </c>
      <c r="H4582" s="30">
        <f t="shared" si="382"/>
        <v>11700</v>
      </c>
      <c r="I4582" s="212"/>
      <c r="J4582" s="212"/>
      <c r="K4582" s="212"/>
    </row>
    <row r="4583" spans="1:67" customFormat="1" outlineLevel="1">
      <c r="A4583" s="28"/>
      <c r="B4583" s="28" t="s">
        <v>5322</v>
      </c>
      <c r="C4583" s="29" t="s">
        <v>5323</v>
      </c>
      <c r="D4583" s="28" t="s">
        <v>271</v>
      </c>
      <c r="E4583" s="30">
        <v>1</v>
      </c>
      <c r="F4583" s="30">
        <v>10500</v>
      </c>
      <c r="G4583" s="30">
        <f t="shared" si="381"/>
        <v>12600</v>
      </c>
      <c r="H4583" s="30">
        <f t="shared" si="382"/>
        <v>18900</v>
      </c>
      <c r="I4583" s="212"/>
      <c r="J4583" s="212"/>
      <c r="K4583" s="212"/>
    </row>
    <row r="4584" spans="1:67" customFormat="1" outlineLevel="1">
      <c r="A4584" s="28"/>
      <c r="B4584" s="28" t="s">
        <v>5324</v>
      </c>
      <c r="C4584" s="29" t="s">
        <v>5325</v>
      </c>
      <c r="D4584" s="28" t="s">
        <v>271</v>
      </c>
      <c r="E4584" s="30">
        <v>1</v>
      </c>
      <c r="F4584" s="30">
        <v>1100</v>
      </c>
      <c r="G4584" s="30">
        <f t="shared" si="381"/>
        <v>1300</v>
      </c>
      <c r="H4584" s="30">
        <f t="shared" si="382"/>
        <v>2000</v>
      </c>
      <c r="I4584" s="212"/>
      <c r="J4584" s="212"/>
      <c r="K4584" s="212"/>
    </row>
    <row r="4585" spans="1:67" customFormat="1" ht="31" outlineLevel="1">
      <c r="A4585" s="28"/>
      <c r="B4585" s="28" t="s">
        <v>5326</v>
      </c>
      <c r="C4585" s="29" t="s">
        <v>5327</v>
      </c>
      <c r="D4585" s="28" t="s">
        <v>271</v>
      </c>
      <c r="E4585" s="30">
        <v>1</v>
      </c>
      <c r="F4585" s="30">
        <v>2500</v>
      </c>
      <c r="G4585" s="30">
        <f t="shared" si="381"/>
        <v>3000</v>
      </c>
      <c r="H4585" s="30">
        <f t="shared" si="382"/>
        <v>4500</v>
      </c>
      <c r="I4585" s="212"/>
      <c r="J4585" s="212"/>
      <c r="K4585" s="212"/>
    </row>
    <row r="4586" spans="1:67" s="156" customFormat="1" outlineLevel="1">
      <c r="A4586" s="28"/>
      <c r="B4586" s="28" t="s">
        <v>5468</v>
      </c>
      <c r="C4586" s="29" t="s">
        <v>5469</v>
      </c>
      <c r="D4586" s="28" t="s">
        <v>271</v>
      </c>
      <c r="E4586" s="30">
        <v>1</v>
      </c>
      <c r="F4586" s="30">
        <v>10000</v>
      </c>
      <c r="G4586" s="30">
        <f t="shared" si="381"/>
        <v>12000</v>
      </c>
      <c r="H4586" s="30">
        <f t="shared" si="382"/>
        <v>18000</v>
      </c>
      <c r="I4586" s="212"/>
      <c r="J4586" s="212"/>
      <c r="K4586" s="212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/>
      <c r="BE4586"/>
      <c r="BF4586"/>
      <c r="BG4586"/>
      <c r="BH4586"/>
      <c r="BI4586"/>
      <c r="BJ4586"/>
      <c r="BK4586"/>
      <c r="BL4586"/>
      <c r="BM4586"/>
      <c r="BN4586"/>
      <c r="BO4586"/>
    </row>
    <row r="4587" spans="1:67" customFormat="1" outlineLevel="1">
      <c r="A4587" s="28"/>
      <c r="B4587" s="28" t="s">
        <v>2597</v>
      </c>
      <c r="C4587" s="29" t="s">
        <v>2598</v>
      </c>
      <c r="D4587" s="28" t="s">
        <v>271</v>
      </c>
      <c r="E4587" s="30">
        <v>1</v>
      </c>
      <c r="F4587" s="30">
        <v>5000</v>
      </c>
      <c r="G4587" s="30">
        <f t="shared" si="381"/>
        <v>6000</v>
      </c>
      <c r="H4587" s="30">
        <f t="shared" si="382"/>
        <v>9000</v>
      </c>
      <c r="I4587" s="212"/>
      <c r="J4587" s="212"/>
      <c r="K4587" s="212"/>
    </row>
    <row r="4588" spans="1:67" s="156" customFormat="1" ht="31" outlineLevel="1">
      <c r="A4588" s="28"/>
      <c r="B4588" s="28" t="s">
        <v>4469</v>
      </c>
      <c r="C4588" s="29" t="s">
        <v>4470</v>
      </c>
      <c r="D4588" s="28" t="s">
        <v>271</v>
      </c>
      <c r="E4588" s="30">
        <v>3</v>
      </c>
      <c r="F4588" s="30">
        <v>3500</v>
      </c>
      <c r="G4588" s="30">
        <f t="shared" si="381"/>
        <v>4200</v>
      </c>
      <c r="H4588" s="30">
        <f t="shared" si="382"/>
        <v>6300</v>
      </c>
      <c r="I4588" s="212"/>
      <c r="J4588" s="212"/>
      <c r="K4588" s="212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/>
      <c r="BE4588"/>
      <c r="BF4588"/>
      <c r="BG4588"/>
      <c r="BH4588"/>
      <c r="BI4588"/>
      <c r="BJ4588"/>
      <c r="BK4588"/>
      <c r="BL4588"/>
      <c r="BM4588"/>
      <c r="BN4588"/>
      <c r="BO4588"/>
    </row>
    <row r="4589" spans="1:67" s="156" customFormat="1" ht="31" outlineLevel="1">
      <c r="A4589" s="28"/>
      <c r="B4589" s="28" t="s">
        <v>4465</v>
      </c>
      <c r="C4589" s="29" t="s">
        <v>4466</v>
      </c>
      <c r="D4589" s="28" t="s">
        <v>271</v>
      </c>
      <c r="E4589" s="30">
        <v>3</v>
      </c>
      <c r="F4589" s="30">
        <v>3580</v>
      </c>
      <c r="G4589" s="30">
        <f t="shared" si="381"/>
        <v>4300</v>
      </c>
      <c r="H4589" s="30">
        <f t="shared" si="382"/>
        <v>6400</v>
      </c>
      <c r="I4589" s="212"/>
      <c r="J4589" s="212"/>
      <c r="K4589" s="212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/>
      <c r="BE4589"/>
      <c r="BF4589"/>
      <c r="BG4589"/>
      <c r="BH4589"/>
      <c r="BI4589"/>
      <c r="BJ4589"/>
      <c r="BK4589"/>
      <c r="BL4589"/>
      <c r="BM4589"/>
      <c r="BN4589"/>
      <c r="BO4589"/>
    </row>
    <row r="4590" spans="1:67" s="156" customFormat="1" ht="31" outlineLevel="1">
      <c r="A4590" s="28"/>
      <c r="B4590" s="28" t="s">
        <v>4457</v>
      </c>
      <c r="C4590" s="29" t="s">
        <v>4458</v>
      </c>
      <c r="D4590" s="28" t="s">
        <v>271</v>
      </c>
      <c r="E4590" s="30">
        <v>3</v>
      </c>
      <c r="F4590" s="30">
        <v>3500</v>
      </c>
      <c r="G4590" s="30">
        <f t="shared" si="381"/>
        <v>4200</v>
      </c>
      <c r="H4590" s="30">
        <f t="shared" si="382"/>
        <v>6300</v>
      </c>
      <c r="I4590" s="212"/>
      <c r="J4590" s="212"/>
      <c r="K4590" s="212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/>
      <c r="BE4590"/>
      <c r="BF4590"/>
      <c r="BG4590"/>
      <c r="BH4590"/>
      <c r="BI4590"/>
      <c r="BJ4590"/>
      <c r="BK4590"/>
      <c r="BL4590"/>
      <c r="BM4590"/>
      <c r="BN4590"/>
      <c r="BO4590"/>
    </row>
    <row r="4591" spans="1:67" customFormat="1">
      <c r="A4591" s="45">
        <v>3362</v>
      </c>
      <c r="B4591" s="67" t="s">
        <v>5502</v>
      </c>
      <c r="C4591" s="47" t="s">
        <v>6173</v>
      </c>
      <c r="D4591" s="67" t="s">
        <v>530</v>
      </c>
      <c r="E4591" s="67">
        <v>1</v>
      </c>
      <c r="F4591" s="72">
        <f>SUM(F4592:F4606)</f>
        <v>73420</v>
      </c>
      <c r="G4591" s="72">
        <f>SUM(G4592:G4606)</f>
        <v>88200</v>
      </c>
      <c r="H4591" s="72">
        <f>SUM(H4592:H4606)</f>
        <v>132200</v>
      </c>
      <c r="I4591" s="212"/>
      <c r="J4591" s="212"/>
      <c r="K4591" s="212"/>
    </row>
    <row r="4592" spans="1:67" customFormat="1" outlineLevel="1">
      <c r="A4592" s="28"/>
      <c r="B4592" s="28" t="s">
        <v>5503</v>
      </c>
      <c r="C4592" s="29" t="s">
        <v>5504</v>
      </c>
      <c r="D4592" s="28" t="s">
        <v>271</v>
      </c>
      <c r="E4592" s="30">
        <v>1</v>
      </c>
      <c r="F4592" s="30">
        <v>12000</v>
      </c>
      <c r="G4592" s="30">
        <f t="shared" ref="G4592:G4606" si="383">ROUND(F4592*1.2,-2)</f>
        <v>14400</v>
      </c>
      <c r="H4592" s="30">
        <f t="shared" ref="H4592:H4606" si="384">ROUND(F4592*1.8,-2)</f>
        <v>21600</v>
      </c>
      <c r="I4592" s="212"/>
      <c r="J4592" s="212"/>
      <c r="K4592" s="212"/>
    </row>
    <row r="4593" spans="1:67" customFormat="1" ht="31" outlineLevel="1">
      <c r="A4593" s="28"/>
      <c r="B4593" s="28" t="s">
        <v>5296</v>
      </c>
      <c r="C4593" s="29" t="s">
        <v>6150</v>
      </c>
      <c r="D4593" s="28" t="s">
        <v>271</v>
      </c>
      <c r="E4593" s="30">
        <v>1</v>
      </c>
      <c r="F4593" s="30">
        <v>12000</v>
      </c>
      <c r="G4593" s="30">
        <f t="shared" si="383"/>
        <v>14400</v>
      </c>
      <c r="H4593" s="30">
        <f t="shared" si="384"/>
        <v>21600</v>
      </c>
      <c r="I4593" s="212"/>
      <c r="J4593" s="212"/>
      <c r="K4593" s="212"/>
    </row>
    <row r="4594" spans="1:67" customFormat="1" ht="31" outlineLevel="1">
      <c r="A4594" s="49"/>
      <c r="B4594" s="49" t="s">
        <v>5974</v>
      </c>
      <c r="C4594" s="50" t="s">
        <v>5973</v>
      </c>
      <c r="D4594" s="49" t="s">
        <v>271</v>
      </c>
      <c r="E4594" s="51">
        <v>1</v>
      </c>
      <c r="F4594" s="30">
        <v>1500</v>
      </c>
      <c r="G4594" s="30">
        <f t="shared" si="383"/>
        <v>1800</v>
      </c>
      <c r="H4594" s="30">
        <f t="shared" si="384"/>
        <v>2700</v>
      </c>
      <c r="I4594" s="212"/>
      <c r="J4594" s="212"/>
      <c r="K4594" s="212"/>
    </row>
    <row r="4595" spans="1:67" customFormat="1" outlineLevel="1">
      <c r="A4595" s="49"/>
      <c r="B4595" s="49" t="s">
        <v>5234</v>
      </c>
      <c r="C4595" s="50" t="s">
        <v>5235</v>
      </c>
      <c r="D4595" s="49" t="s">
        <v>271</v>
      </c>
      <c r="E4595" s="51">
        <v>1</v>
      </c>
      <c r="F4595" s="30">
        <v>810</v>
      </c>
      <c r="G4595" s="30">
        <f t="shared" si="383"/>
        <v>1000</v>
      </c>
      <c r="H4595" s="30">
        <f t="shared" si="384"/>
        <v>1500</v>
      </c>
      <c r="I4595" s="212"/>
      <c r="J4595" s="212"/>
      <c r="K4595" s="212"/>
    </row>
    <row r="4596" spans="1:67" customFormat="1" ht="31" outlineLevel="1">
      <c r="A4596" s="49"/>
      <c r="B4596" s="49" t="s">
        <v>5256</v>
      </c>
      <c r="C4596" s="50" t="s">
        <v>5257</v>
      </c>
      <c r="D4596" s="49" t="s">
        <v>271</v>
      </c>
      <c r="E4596" s="51">
        <v>1</v>
      </c>
      <c r="F4596" s="30">
        <v>2300</v>
      </c>
      <c r="G4596" s="30">
        <f t="shared" si="383"/>
        <v>2800</v>
      </c>
      <c r="H4596" s="30">
        <f t="shared" si="384"/>
        <v>4100</v>
      </c>
      <c r="I4596" s="212"/>
      <c r="J4596" s="212"/>
      <c r="K4596" s="212"/>
    </row>
    <row r="4597" spans="1:67" customFormat="1" ht="31" outlineLevel="1">
      <c r="A4597" s="49"/>
      <c r="B4597" s="49" t="s">
        <v>5252</v>
      </c>
      <c r="C4597" s="50" t="s">
        <v>5253</v>
      </c>
      <c r="D4597" s="49" t="s">
        <v>271</v>
      </c>
      <c r="E4597" s="51">
        <v>1</v>
      </c>
      <c r="F4597" s="30">
        <v>1990</v>
      </c>
      <c r="G4597" s="30">
        <f t="shared" si="383"/>
        <v>2400</v>
      </c>
      <c r="H4597" s="30">
        <f t="shared" si="384"/>
        <v>3600</v>
      </c>
      <c r="I4597" s="212"/>
      <c r="J4597" s="212"/>
      <c r="K4597" s="212"/>
    </row>
    <row r="4598" spans="1:67" customFormat="1" ht="31" outlineLevel="1">
      <c r="A4598" s="49"/>
      <c r="B4598" s="49" t="s">
        <v>5250</v>
      </c>
      <c r="C4598" s="50" t="s">
        <v>5251</v>
      </c>
      <c r="D4598" s="49" t="s">
        <v>271</v>
      </c>
      <c r="E4598" s="51">
        <v>1</v>
      </c>
      <c r="F4598" s="30">
        <v>2100</v>
      </c>
      <c r="G4598" s="30">
        <f t="shared" si="383"/>
        <v>2500</v>
      </c>
      <c r="H4598" s="30">
        <f t="shared" si="384"/>
        <v>3800</v>
      </c>
      <c r="I4598" s="212"/>
      <c r="J4598" s="212"/>
      <c r="K4598" s="212"/>
    </row>
    <row r="4599" spans="1:67" customFormat="1" outlineLevel="1">
      <c r="A4599" s="49"/>
      <c r="B4599" s="49" t="s">
        <v>5505</v>
      </c>
      <c r="C4599" s="50" t="s">
        <v>5506</v>
      </c>
      <c r="D4599" s="49" t="s">
        <v>271</v>
      </c>
      <c r="E4599" s="51">
        <v>1</v>
      </c>
      <c r="F4599" s="30">
        <v>2170</v>
      </c>
      <c r="G4599" s="30">
        <f t="shared" si="383"/>
        <v>2600</v>
      </c>
      <c r="H4599" s="30">
        <f t="shared" si="384"/>
        <v>3900</v>
      </c>
      <c r="I4599" s="212"/>
      <c r="J4599" s="212"/>
      <c r="K4599" s="212"/>
    </row>
    <row r="4600" spans="1:67" customFormat="1" ht="31" outlineLevel="1">
      <c r="A4600" s="28"/>
      <c r="B4600" s="28" t="s">
        <v>5254</v>
      </c>
      <c r="C4600" s="29" t="s">
        <v>5255</v>
      </c>
      <c r="D4600" s="28" t="s">
        <v>271</v>
      </c>
      <c r="E4600" s="30">
        <v>1</v>
      </c>
      <c r="F4600" s="30">
        <v>2300</v>
      </c>
      <c r="G4600" s="30">
        <f t="shared" si="383"/>
        <v>2800</v>
      </c>
      <c r="H4600" s="30">
        <f t="shared" si="384"/>
        <v>4100</v>
      </c>
      <c r="I4600" s="212"/>
      <c r="J4600" s="212"/>
      <c r="K4600" s="212"/>
    </row>
    <row r="4601" spans="1:67" customFormat="1" ht="31" outlineLevel="1">
      <c r="A4601" s="28"/>
      <c r="B4601" s="28" t="s">
        <v>5511</v>
      </c>
      <c r="C4601" s="29" t="s">
        <v>5512</v>
      </c>
      <c r="D4601" s="28" t="s">
        <v>271</v>
      </c>
      <c r="E4601" s="30">
        <v>1</v>
      </c>
      <c r="F4601" s="30">
        <v>8400</v>
      </c>
      <c r="G4601" s="30">
        <f t="shared" si="383"/>
        <v>10100</v>
      </c>
      <c r="H4601" s="30">
        <f t="shared" si="384"/>
        <v>15100</v>
      </c>
      <c r="I4601" s="212"/>
      <c r="J4601" s="212"/>
      <c r="K4601" s="212"/>
    </row>
    <row r="4602" spans="1:67" customFormat="1" ht="31" outlineLevel="1">
      <c r="A4602" s="49"/>
      <c r="B4602" s="49" t="s">
        <v>5406</v>
      </c>
      <c r="C4602" s="50" t="s">
        <v>5407</v>
      </c>
      <c r="D4602" s="49" t="s">
        <v>271</v>
      </c>
      <c r="E4602" s="51">
        <v>1</v>
      </c>
      <c r="F4602" s="30">
        <v>2100</v>
      </c>
      <c r="G4602" s="30">
        <f t="shared" si="383"/>
        <v>2500</v>
      </c>
      <c r="H4602" s="30">
        <f t="shared" si="384"/>
        <v>3800</v>
      </c>
      <c r="I4602" s="212"/>
      <c r="J4602" s="212"/>
      <c r="K4602" s="212"/>
    </row>
    <row r="4603" spans="1:67" customFormat="1" outlineLevel="1">
      <c r="A4603" s="28"/>
      <c r="B4603" s="28" t="s">
        <v>5311</v>
      </c>
      <c r="C4603" s="29" t="s">
        <v>5312</v>
      </c>
      <c r="D4603" s="28" t="s">
        <v>271</v>
      </c>
      <c r="E4603" s="30">
        <v>1</v>
      </c>
      <c r="F4603" s="30">
        <v>5500</v>
      </c>
      <c r="G4603" s="30">
        <f t="shared" si="383"/>
        <v>6600</v>
      </c>
      <c r="H4603" s="30">
        <f t="shared" si="384"/>
        <v>9900</v>
      </c>
      <c r="I4603" s="212"/>
      <c r="J4603" s="212"/>
      <c r="K4603" s="212"/>
    </row>
    <row r="4604" spans="1:67" customFormat="1" outlineLevel="1">
      <c r="A4604" s="28"/>
      <c r="B4604" s="28" t="s">
        <v>5507</v>
      </c>
      <c r="C4604" s="29" t="s">
        <v>5508</v>
      </c>
      <c r="D4604" s="28" t="s">
        <v>271</v>
      </c>
      <c r="E4604" s="30">
        <v>1</v>
      </c>
      <c r="F4604" s="30">
        <v>5250</v>
      </c>
      <c r="G4604" s="30">
        <f t="shared" si="383"/>
        <v>6300</v>
      </c>
      <c r="H4604" s="30">
        <f t="shared" si="384"/>
        <v>9500</v>
      </c>
      <c r="I4604" s="212"/>
      <c r="J4604" s="212"/>
      <c r="K4604" s="212"/>
    </row>
    <row r="4605" spans="1:67" customFormat="1" outlineLevel="1">
      <c r="A4605" s="28"/>
      <c r="B4605" s="28" t="s">
        <v>5509</v>
      </c>
      <c r="C4605" s="29" t="s">
        <v>5510</v>
      </c>
      <c r="D4605" s="28" t="s">
        <v>271</v>
      </c>
      <c r="E4605" s="30">
        <v>1</v>
      </c>
      <c r="F4605" s="30">
        <v>10000</v>
      </c>
      <c r="G4605" s="30">
        <f t="shared" si="383"/>
        <v>12000</v>
      </c>
      <c r="H4605" s="30">
        <f t="shared" si="384"/>
        <v>18000</v>
      </c>
      <c r="I4605" s="212"/>
      <c r="J4605" s="212"/>
      <c r="K4605" s="212"/>
    </row>
    <row r="4606" spans="1:67" customFormat="1" outlineLevel="1">
      <c r="A4606" s="28"/>
      <c r="B4606" s="28" t="s">
        <v>2597</v>
      </c>
      <c r="C4606" s="29" t="s">
        <v>2598</v>
      </c>
      <c r="D4606" s="28" t="s">
        <v>271</v>
      </c>
      <c r="E4606" s="30">
        <v>1</v>
      </c>
      <c r="F4606" s="30">
        <v>5000</v>
      </c>
      <c r="G4606" s="30">
        <f t="shared" si="383"/>
        <v>6000</v>
      </c>
      <c r="H4606" s="30">
        <f t="shared" si="384"/>
        <v>9000</v>
      </c>
      <c r="I4606" s="212"/>
      <c r="J4606" s="212"/>
      <c r="K4606" s="212"/>
    </row>
    <row r="4607" spans="1:67" s="156" customFormat="1">
      <c r="A4607" s="45">
        <v>3363</v>
      </c>
      <c r="B4607" s="67" t="s">
        <v>5513</v>
      </c>
      <c r="C4607" s="47" t="s">
        <v>6174</v>
      </c>
      <c r="D4607" s="67" t="s">
        <v>530</v>
      </c>
      <c r="E4607" s="67">
        <v>1</v>
      </c>
      <c r="F4607" s="72">
        <f>SUM(F4608:F4624)</f>
        <v>79390</v>
      </c>
      <c r="G4607" s="72">
        <f>SUM(G4608:G4624)</f>
        <v>95300</v>
      </c>
      <c r="H4607" s="72">
        <f>SUM(H4608:H4624)</f>
        <v>142900</v>
      </c>
      <c r="I4607" s="212"/>
      <c r="J4607" s="212"/>
      <c r="K4607" s="212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/>
      <c r="BE4607"/>
      <c r="BF4607"/>
      <c r="BG4607"/>
      <c r="BH4607"/>
      <c r="BI4607"/>
      <c r="BJ4607"/>
      <c r="BK4607"/>
      <c r="BL4607"/>
      <c r="BM4607"/>
      <c r="BN4607"/>
      <c r="BO4607"/>
    </row>
    <row r="4608" spans="1:67" s="156" customFormat="1" outlineLevel="1">
      <c r="A4608" s="28"/>
      <c r="B4608" s="28" t="s">
        <v>5514</v>
      </c>
      <c r="C4608" s="29" t="s">
        <v>5515</v>
      </c>
      <c r="D4608" s="28" t="s">
        <v>271</v>
      </c>
      <c r="E4608" s="30">
        <v>1</v>
      </c>
      <c r="F4608" s="30">
        <v>12000</v>
      </c>
      <c r="G4608" s="30">
        <f t="shared" ref="G4608:G4624" si="385">ROUND(F4608*1.2,-2)</f>
        <v>14400</v>
      </c>
      <c r="H4608" s="30">
        <f t="shared" ref="H4608:H4624" si="386">ROUND(F4608*1.8,-2)</f>
        <v>21600</v>
      </c>
      <c r="I4608" s="212"/>
      <c r="J4608" s="212"/>
      <c r="K4608" s="212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/>
      <c r="BE4608"/>
      <c r="BF4608"/>
      <c r="BG4608"/>
      <c r="BH4608"/>
      <c r="BI4608"/>
      <c r="BJ4608"/>
      <c r="BK4608"/>
      <c r="BL4608"/>
      <c r="BM4608"/>
      <c r="BN4608"/>
      <c r="BO4608"/>
    </row>
    <row r="4609" spans="1:67" s="156" customFormat="1" ht="31" outlineLevel="1">
      <c r="A4609" s="28"/>
      <c r="B4609" s="28" t="s">
        <v>5296</v>
      </c>
      <c r="C4609" s="29" t="s">
        <v>6150</v>
      </c>
      <c r="D4609" s="28" t="s">
        <v>271</v>
      </c>
      <c r="E4609" s="30">
        <v>1</v>
      </c>
      <c r="F4609" s="30">
        <v>12000</v>
      </c>
      <c r="G4609" s="30">
        <f t="shared" si="385"/>
        <v>14400</v>
      </c>
      <c r="H4609" s="30">
        <f t="shared" si="386"/>
        <v>21600</v>
      </c>
      <c r="I4609" s="212"/>
      <c r="J4609" s="212"/>
      <c r="K4609" s="212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/>
      <c r="BE4609"/>
      <c r="BF4609"/>
      <c r="BG4609"/>
      <c r="BH4609"/>
      <c r="BI4609"/>
      <c r="BJ4609"/>
      <c r="BK4609"/>
      <c r="BL4609"/>
      <c r="BM4609"/>
      <c r="BN4609"/>
      <c r="BO4609"/>
    </row>
    <row r="4610" spans="1:67" customFormat="1" ht="31" outlineLevel="1">
      <c r="A4610" s="49"/>
      <c r="B4610" s="49" t="s">
        <v>5974</v>
      </c>
      <c r="C4610" s="50" t="s">
        <v>5973</v>
      </c>
      <c r="D4610" s="49" t="s">
        <v>271</v>
      </c>
      <c r="E4610" s="51">
        <v>1</v>
      </c>
      <c r="F4610" s="30">
        <v>1500</v>
      </c>
      <c r="G4610" s="30">
        <f t="shared" si="385"/>
        <v>1800</v>
      </c>
      <c r="H4610" s="30">
        <f t="shared" si="386"/>
        <v>2700</v>
      </c>
      <c r="I4610" s="212"/>
      <c r="J4610" s="212"/>
      <c r="K4610" s="212"/>
    </row>
    <row r="4611" spans="1:67" customFormat="1" outlineLevel="1">
      <c r="A4611" s="49"/>
      <c r="B4611" s="49" t="s">
        <v>5234</v>
      </c>
      <c r="C4611" s="50" t="s">
        <v>5235</v>
      </c>
      <c r="D4611" s="49" t="s">
        <v>271</v>
      </c>
      <c r="E4611" s="51">
        <v>1</v>
      </c>
      <c r="F4611" s="30">
        <v>810</v>
      </c>
      <c r="G4611" s="30">
        <f t="shared" si="385"/>
        <v>1000</v>
      </c>
      <c r="H4611" s="30">
        <f t="shared" si="386"/>
        <v>1500</v>
      </c>
      <c r="I4611" s="212"/>
      <c r="J4611" s="212"/>
      <c r="K4611" s="212"/>
    </row>
    <row r="4612" spans="1:67" customFormat="1" ht="31" outlineLevel="1">
      <c r="A4612" s="49"/>
      <c r="B4612" s="49" t="s">
        <v>5238</v>
      </c>
      <c r="C4612" s="50" t="s">
        <v>5239</v>
      </c>
      <c r="D4612" s="49" t="s">
        <v>271</v>
      </c>
      <c r="E4612" s="51">
        <v>1</v>
      </c>
      <c r="F4612" s="30">
        <v>1410</v>
      </c>
      <c r="G4612" s="30">
        <f t="shared" si="385"/>
        <v>1700</v>
      </c>
      <c r="H4612" s="30">
        <f t="shared" si="386"/>
        <v>2500</v>
      </c>
      <c r="I4612" s="212"/>
      <c r="J4612" s="212"/>
      <c r="K4612" s="212"/>
    </row>
    <row r="4613" spans="1:67" customFormat="1" ht="31" outlineLevel="1">
      <c r="A4613" s="49"/>
      <c r="B4613" s="49" t="s">
        <v>5288</v>
      </c>
      <c r="C4613" s="50" t="s">
        <v>5289</v>
      </c>
      <c r="D4613" s="49" t="s">
        <v>271</v>
      </c>
      <c r="E4613" s="51">
        <v>1</v>
      </c>
      <c r="F4613" s="30">
        <v>1600</v>
      </c>
      <c r="G4613" s="30">
        <f t="shared" si="385"/>
        <v>1900</v>
      </c>
      <c r="H4613" s="30">
        <f t="shared" si="386"/>
        <v>2900</v>
      </c>
      <c r="I4613" s="212"/>
      <c r="J4613" s="212"/>
      <c r="K4613" s="212"/>
    </row>
    <row r="4614" spans="1:67" customFormat="1" outlineLevel="1">
      <c r="A4614" s="49"/>
      <c r="B4614" s="49" t="s">
        <v>5284</v>
      </c>
      <c r="C4614" s="50" t="s">
        <v>5285</v>
      </c>
      <c r="D4614" s="49" t="s">
        <v>271</v>
      </c>
      <c r="E4614" s="51">
        <v>1</v>
      </c>
      <c r="F4614" s="30">
        <v>1470</v>
      </c>
      <c r="G4614" s="30">
        <f t="shared" si="385"/>
        <v>1800</v>
      </c>
      <c r="H4614" s="30">
        <f t="shared" si="386"/>
        <v>2600</v>
      </c>
      <c r="I4614" s="212"/>
      <c r="J4614" s="212"/>
      <c r="K4614" s="212"/>
    </row>
    <row r="4615" spans="1:67" s="156" customFormat="1" outlineLevel="1">
      <c r="A4615" s="49"/>
      <c r="B4615" s="49" t="s">
        <v>3827</v>
      </c>
      <c r="C4615" s="50" t="s">
        <v>3828</v>
      </c>
      <c r="D4615" s="49" t="s">
        <v>271</v>
      </c>
      <c r="E4615" s="51">
        <v>1</v>
      </c>
      <c r="F4615" s="30">
        <v>1300</v>
      </c>
      <c r="G4615" s="30">
        <f t="shared" si="385"/>
        <v>1600</v>
      </c>
      <c r="H4615" s="30">
        <f t="shared" si="386"/>
        <v>2300</v>
      </c>
      <c r="I4615" s="212"/>
      <c r="J4615" s="212"/>
      <c r="K4615" s="212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/>
      <c r="BE4615"/>
      <c r="BF4615"/>
      <c r="BG4615"/>
      <c r="BH4615"/>
      <c r="BI4615"/>
      <c r="BJ4615"/>
      <c r="BK4615"/>
      <c r="BL4615"/>
      <c r="BM4615"/>
      <c r="BN4615"/>
      <c r="BO4615"/>
    </row>
    <row r="4616" spans="1:67" s="156" customFormat="1" outlineLevel="1">
      <c r="A4616" s="49"/>
      <c r="B4616" s="49" t="s">
        <v>3823</v>
      </c>
      <c r="C4616" s="50" t="s">
        <v>3824</v>
      </c>
      <c r="D4616" s="49" t="s">
        <v>271</v>
      </c>
      <c r="E4616" s="51">
        <v>1</v>
      </c>
      <c r="F4616" s="30">
        <v>1500</v>
      </c>
      <c r="G4616" s="30">
        <f t="shared" si="385"/>
        <v>1800</v>
      </c>
      <c r="H4616" s="30">
        <f t="shared" si="386"/>
        <v>2700</v>
      </c>
      <c r="I4616" s="212"/>
      <c r="J4616" s="212"/>
      <c r="K4616" s="212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/>
      <c r="BE4616"/>
      <c r="BF4616"/>
      <c r="BG4616"/>
      <c r="BH4616"/>
      <c r="BI4616"/>
      <c r="BJ4616"/>
      <c r="BK4616"/>
      <c r="BL4616"/>
      <c r="BM4616"/>
      <c r="BN4616"/>
      <c r="BO4616"/>
    </row>
    <row r="4617" spans="1:67" s="156" customFormat="1" ht="31" outlineLevel="1">
      <c r="A4617" s="49"/>
      <c r="B4617" s="49" t="s">
        <v>5489</v>
      </c>
      <c r="C4617" s="29" t="s">
        <v>5490</v>
      </c>
      <c r="D4617" s="49" t="s">
        <v>271</v>
      </c>
      <c r="E4617" s="51">
        <v>1</v>
      </c>
      <c r="F4617" s="30">
        <v>6100</v>
      </c>
      <c r="G4617" s="30">
        <f t="shared" si="385"/>
        <v>7300</v>
      </c>
      <c r="H4617" s="30">
        <f t="shared" si="386"/>
        <v>11000</v>
      </c>
      <c r="I4617" s="212"/>
      <c r="J4617" s="212"/>
      <c r="K4617" s="212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/>
      <c r="BE4617"/>
      <c r="BF4617"/>
      <c r="BG4617"/>
      <c r="BH4617"/>
      <c r="BI4617"/>
      <c r="BJ4617"/>
      <c r="BK4617"/>
      <c r="BL4617"/>
      <c r="BM4617"/>
      <c r="BN4617"/>
      <c r="BO4617"/>
    </row>
    <row r="4618" spans="1:67" s="156" customFormat="1" outlineLevel="1">
      <c r="A4618" s="49"/>
      <c r="B4618" s="28" t="s">
        <v>4227</v>
      </c>
      <c r="C4618" s="29" t="s">
        <v>4228</v>
      </c>
      <c r="D4618" s="49" t="s">
        <v>271</v>
      </c>
      <c r="E4618" s="51">
        <v>1</v>
      </c>
      <c r="F4618" s="30">
        <v>7500</v>
      </c>
      <c r="G4618" s="30">
        <f t="shared" si="385"/>
        <v>9000</v>
      </c>
      <c r="H4618" s="30">
        <f t="shared" si="386"/>
        <v>13500</v>
      </c>
      <c r="I4618" s="212"/>
      <c r="J4618" s="212"/>
      <c r="K4618" s="212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/>
      <c r="BE4618"/>
      <c r="BF4618"/>
      <c r="BG4618"/>
      <c r="BH4618"/>
      <c r="BI4618"/>
      <c r="BJ4618"/>
      <c r="BK4618"/>
      <c r="BL4618"/>
      <c r="BM4618"/>
      <c r="BN4618"/>
      <c r="BO4618"/>
    </row>
    <row r="4619" spans="1:67" s="156" customFormat="1" outlineLevel="1">
      <c r="A4619" s="49"/>
      <c r="B4619" s="28" t="s">
        <v>4250</v>
      </c>
      <c r="C4619" s="29" t="s">
        <v>4251</v>
      </c>
      <c r="D4619" s="49" t="s">
        <v>271</v>
      </c>
      <c r="E4619" s="51">
        <v>1</v>
      </c>
      <c r="F4619" s="30">
        <v>6300</v>
      </c>
      <c r="G4619" s="30">
        <f t="shared" si="385"/>
        <v>7600</v>
      </c>
      <c r="H4619" s="30">
        <f t="shared" si="386"/>
        <v>11300</v>
      </c>
      <c r="I4619" s="212"/>
      <c r="J4619" s="212"/>
      <c r="K4619" s="212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/>
      <c r="BE4619"/>
      <c r="BF4619"/>
      <c r="BG4619"/>
      <c r="BH4619"/>
      <c r="BI4619"/>
      <c r="BJ4619"/>
      <c r="BK4619"/>
      <c r="BL4619"/>
      <c r="BM4619"/>
      <c r="BN4619"/>
      <c r="BO4619"/>
    </row>
    <row r="4620" spans="1:67" customFormat="1" ht="31" outlineLevel="1">
      <c r="A4620" s="49"/>
      <c r="B4620" s="49" t="s">
        <v>5280</v>
      </c>
      <c r="C4620" s="50" t="s">
        <v>5281</v>
      </c>
      <c r="D4620" s="49" t="s">
        <v>271</v>
      </c>
      <c r="E4620" s="51">
        <v>1</v>
      </c>
      <c r="F4620" s="30">
        <v>1700</v>
      </c>
      <c r="G4620" s="30">
        <f t="shared" si="385"/>
        <v>2000</v>
      </c>
      <c r="H4620" s="30">
        <f t="shared" si="386"/>
        <v>3100</v>
      </c>
      <c r="I4620" s="212"/>
      <c r="J4620" s="212"/>
      <c r="K4620" s="212"/>
    </row>
    <row r="4621" spans="1:67" customFormat="1" ht="31" outlineLevel="1">
      <c r="A4621" s="28"/>
      <c r="B4621" s="53" t="s">
        <v>5294</v>
      </c>
      <c r="C4621" s="29" t="s">
        <v>5295</v>
      </c>
      <c r="D4621" s="53" t="s">
        <v>271</v>
      </c>
      <c r="E4621" s="53">
        <v>1</v>
      </c>
      <c r="F4621" s="30">
        <v>1200</v>
      </c>
      <c r="G4621" s="30">
        <f t="shared" si="385"/>
        <v>1400</v>
      </c>
      <c r="H4621" s="30">
        <f t="shared" si="386"/>
        <v>2200</v>
      </c>
      <c r="I4621" s="212"/>
      <c r="J4621" s="212"/>
      <c r="K4621" s="212"/>
    </row>
    <row r="4622" spans="1:67" customFormat="1" outlineLevel="1">
      <c r="A4622" s="28"/>
      <c r="B4622" s="28" t="s">
        <v>5303</v>
      </c>
      <c r="C4622" s="29" t="s">
        <v>5304</v>
      </c>
      <c r="D4622" s="28" t="s">
        <v>271</v>
      </c>
      <c r="E4622" s="30">
        <v>1</v>
      </c>
      <c r="F4622" s="30">
        <v>8000</v>
      </c>
      <c r="G4622" s="30">
        <f t="shared" si="385"/>
        <v>9600</v>
      </c>
      <c r="H4622" s="30">
        <f t="shared" si="386"/>
        <v>14400</v>
      </c>
      <c r="I4622" s="212"/>
      <c r="J4622" s="212"/>
      <c r="K4622" s="212"/>
    </row>
    <row r="4623" spans="1:67" s="156" customFormat="1" outlineLevel="1">
      <c r="A4623" s="28"/>
      <c r="B4623" s="28" t="s">
        <v>5516</v>
      </c>
      <c r="C4623" s="29" t="s">
        <v>5517</v>
      </c>
      <c r="D4623" s="28" t="s">
        <v>271</v>
      </c>
      <c r="E4623" s="30">
        <v>1</v>
      </c>
      <c r="F4623" s="30">
        <v>10000</v>
      </c>
      <c r="G4623" s="30">
        <f t="shared" si="385"/>
        <v>12000</v>
      </c>
      <c r="H4623" s="30">
        <f t="shared" si="386"/>
        <v>18000</v>
      </c>
      <c r="I4623" s="212"/>
      <c r="J4623" s="212"/>
      <c r="K4623" s="212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/>
      <c r="BE4623"/>
      <c r="BF4623"/>
      <c r="BG4623"/>
      <c r="BH4623"/>
      <c r="BI4623"/>
      <c r="BJ4623"/>
      <c r="BK4623"/>
      <c r="BL4623"/>
      <c r="BM4623"/>
      <c r="BN4623"/>
      <c r="BO4623"/>
    </row>
    <row r="4624" spans="1:67" customFormat="1" outlineLevel="1">
      <c r="A4624" s="28"/>
      <c r="B4624" s="28" t="s">
        <v>2597</v>
      </c>
      <c r="C4624" s="29" t="s">
        <v>2598</v>
      </c>
      <c r="D4624" s="28" t="s">
        <v>271</v>
      </c>
      <c r="E4624" s="30">
        <v>1</v>
      </c>
      <c r="F4624" s="30">
        <v>5000</v>
      </c>
      <c r="G4624" s="30">
        <f t="shared" si="385"/>
        <v>6000</v>
      </c>
      <c r="H4624" s="30">
        <f t="shared" si="386"/>
        <v>9000</v>
      </c>
      <c r="I4624" s="212"/>
      <c r="J4624" s="212"/>
      <c r="K4624" s="212"/>
    </row>
    <row r="4625" spans="1:11" customFormat="1">
      <c r="A4625" s="45">
        <v>3364</v>
      </c>
      <c r="B4625" s="67" t="s">
        <v>5518</v>
      </c>
      <c r="C4625" s="47" t="s">
        <v>6175</v>
      </c>
      <c r="D4625" s="67" t="s">
        <v>530</v>
      </c>
      <c r="E4625" s="67">
        <v>1</v>
      </c>
      <c r="F4625" s="72">
        <f>SUM(F4626:F4632)+F4627+F4628+F4630+F4631+F4632</f>
        <v>32920</v>
      </c>
      <c r="G4625" s="72">
        <f>SUM(G4626:G4632)+G4627+G4628+G4630+G4631+G4632</f>
        <v>39600</v>
      </c>
      <c r="H4625" s="72">
        <f>SUM(H4626:H4632)+H4627+H4628+H4630+H4631+H4632</f>
        <v>59200</v>
      </c>
      <c r="I4625" s="212"/>
      <c r="J4625" s="212"/>
      <c r="K4625" s="212"/>
    </row>
    <row r="4626" spans="1:11" customFormat="1" ht="31" outlineLevel="1">
      <c r="A4626" s="28"/>
      <c r="B4626" s="28" t="s">
        <v>5296</v>
      </c>
      <c r="C4626" s="29" t="s">
        <v>6150</v>
      </c>
      <c r="D4626" s="28" t="s">
        <v>271</v>
      </c>
      <c r="E4626" s="30">
        <v>1</v>
      </c>
      <c r="F4626" s="30">
        <v>12000</v>
      </c>
      <c r="G4626" s="30">
        <f t="shared" ref="G4626:G4632" si="387">ROUND(F4626*1.2,-2)</f>
        <v>14400</v>
      </c>
      <c r="H4626" s="30">
        <f t="shared" ref="H4626:H4632" si="388">ROUND(F4626*1.8,-2)</f>
        <v>21600</v>
      </c>
      <c r="I4626" s="212"/>
      <c r="J4626" s="212"/>
      <c r="K4626" s="212"/>
    </row>
    <row r="4627" spans="1:11" customFormat="1" outlineLevel="1">
      <c r="A4627" s="28"/>
      <c r="B4627" s="28" t="s">
        <v>5299</v>
      </c>
      <c r="C4627" s="29" t="s">
        <v>5300</v>
      </c>
      <c r="D4627" s="28" t="s">
        <v>51</v>
      </c>
      <c r="E4627" s="30">
        <v>2</v>
      </c>
      <c r="F4627" s="30">
        <v>1500</v>
      </c>
      <c r="G4627" s="30">
        <f t="shared" si="387"/>
        <v>1800</v>
      </c>
      <c r="H4627" s="30">
        <f t="shared" si="388"/>
        <v>2700</v>
      </c>
      <c r="I4627" s="212"/>
      <c r="J4627" s="212"/>
      <c r="K4627" s="212"/>
    </row>
    <row r="4628" spans="1:11" customFormat="1" outlineLevel="1">
      <c r="A4628" s="28"/>
      <c r="B4628" s="28" t="s">
        <v>5297</v>
      </c>
      <c r="C4628" s="29" t="s">
        <v>5298</v>
      </c>
      <c r="D4628" s="28" t="s">
        <v>51</v>
      </c>
      <c r="E4628" s="30">
        <v>2</v>
      </c>
      <c r="F4628" s="30">
        <v>800</v>
      </c>
      <c r="G4628" s="30">
        <f t="shared" si="387"/>
        <v>1000</v>
      </c>
      <c r="H4628" s="30">
        <f t="shared" si="388"/>
        <v>1400</v>
      </c>
      <c r="I4628" s="212"/>
      <c r="J4628" s="212"/>
      <c r="K4628" s="212"/>
    </row>
    <row r="4629" spans="1:11" customFormat="1" outlineLevel="1">
      <c r="A4629" s="28"/>
      <c r="B4629" s="28" t="s">
        <v>5519</v>
      </c>
      <c r="C4629" s="29" t="s">
        <v>5520</v>
      </c>
      <c r="D4629" s="28" t="s">
        <v>271</v>
      </c>
      <c r="E4629" s="30">
        <v>1</v>
      </c>
      <c r="F4629" s="30">
        <v>3360</v>
      </c>
      <c r="G4629" s="30">
        <f t="shared" si="387"/>
        <v>4000</v>
      </c>
      <c r="H4629" s="30">
        <f t="shared" si="388"/>
        <v>6000</v>
      </c>
      <c r="I4629" s="212"/>
      <c r="J4629" s="212"/>
      <c r="K4629" s="212"/>
    </row>
    <row r="4630" spans="1:11" customFormat="1" ht="31" outlineLevel="1">
      <c r="A4630" s="28"/>
      <c r="B4630" s="28" t="s">
        <v>5521</v>
      </c>
      <c r="C4630" s="29" t="s">
        <v>5522</v>
      </c>
      <c r="D4630" s="28" t="s">
        <v>51</v>
      </c>
      <c r="E4630" s="30">
        <v>2</v>
      </c>
      <c r="F4630" s="30">
        <v>3150</v>
      </c>
      <c r="G4630" s="30">
        <f t="shared" si="387"/>
        <v>3800</v>
      </c>
      <c r="H4630" s="30">
        <f t="shared" si="388"/>
        <v>5700</v>
      </c>
      <c r="I4630" s="212"/>
      <c r="J4630" s="212"/>
      <c r="K4630" s="212"/>
    </row>
    <row r="4631" spans="1:11" customFormat="1" outlineLevel="1">
      <c r="A4631" s="28"/>
      <c r="B4631" s="28" t="s">
        <v>5523</v>
      </c>
      <c r="C4631" s="29" t="s">
        <v>5524</v>
      </c>
      <c r="D4631" s="28" t="s">
        <v>51</v>
      </c>
      <c r="E4631" s="30">
        <v>2</v>
      </c>
      <c r="F4631" s="30">
        <v>530</v>
      </c>
      <c r="G4631" s="30">
        <f t="shared" si="387"/>
        <v>600</v>
      </c>
      <c r="H4631" s="30">
        <f t="shared" si="388"/>
        <v>1000</v>
      </c>
      <c r="I4631" s="212"/>
      <c r="J4631" s="212"/>
      <c r="K4631" s="212"/>
    </row>
    <row r="4632" spans="1:11" customFormat="1" outlineLevel="1">
      <c r="A4632" s="28"/>
      <c r="B4632" s="28" t="s">
        <v>5525</v>
      </c>
      <c r="C4632" s="29" t="s">
        <v>5526</v>
      </c>
      <c r="D4632" s="28" t="s">
        <v>51</v>
      </c>
      <c r="E4632" s="30">
        <v>2</v>
      </c>
      <c r="F4632" s="30">
        <v>2800</v>
      </c>
      <c r="G4632" s="30">
        <f t="shared" si="387"/>
        <v>3400</v>
      </c>
      <c r="H4632" s="30">
        <f t="shared" si="388"/>
        <v>5000</v>
      </c>
      <c r="I4632" s="212"/>
      <c r="J4632" s="212"/>
      <c r="K4632" s="212"/>
    </row>
    <row r="4633" spans="1:11" customFormat="1">
      <c r="A4633" s="45">
        <v>3365</v>
      </c>
      <c r="B4633" s="67" t="s">
        <v>5527</v>
      </c>
      <c r="C4633" s="47" t="s">
        <v>6176</v>
      </c>
      <c r="D4633" s="67" t="s">
        <v>530</v>
      </c>
      <c r="E4633" s="67">
        <v>1</v>
      </c>
      <c r="F4633" s="72">
        <f>SUM(F4634:F4640)+F4638+F4637</f>
        <v>26630</v>
      </c>
      <c r="G4633" s="72">
        <f>SUM(G4634:G4640)+G4638+G4637</f>
        <v>31900</v>
      </c>
      <c r="H4633" s="72">
        <f>SUM(H4634:H4640)+H4638+H4637</f>
        <v>47800</v>
      </c>
      <c r="I4633" s="212"/>
      <c r="J4633" s="212"/>
      <c r="K4633" s="212"/>
    </row>
    <row r="4634" spans="1:11" customFormat="1" ht="31" outlineLevel="1">
      <c r="A4634" s="28"/>
      <c r="B4634" s="28" t="s">
        <v>5296</v>
      </c>
      <c r="C4634" s="29" t="s">
        <v>6150</v>
      </c>
      <c r="D4634" s="28" t="s">
        <v>271</v>
      </c>
      <c r="E4634" s="30">
        <v>1</v>
      </c>
      <c r="F4634" s="30">
        <v>12000</v>
      </c>
      <c r="G4634" s="30">
        <f t="shared" ref="G4634:G4640" si="389">ROUND(F4634*1.2,-2)</f>
        <v>14400</v>
      </c>
      <c r="H4634" s="30">
        <f t="shared" ref="H4634:H4640" si="390">ROUND(F4634*1.8,-2)</f>
        <v>21600</v>
      </c>
      <c r="I4634" s="212"/>
      <c r="J4634" s="212"/>
      <c r="K4634" s="212"/>
    </row>
    <row r="4635" spans="1:11" customFormat="1" outlineLevel="1">
      <c r="A4635" s="28"/>
      <c r="B4635" s="28" t="s">
        <v>5528</v>
      </c>
      <c r="C4635" s="29" t="s">
        <v>5529</v>
      </c>
      <c r="D4635" s="28" t="s">
        <v>51</v>
      </c>
      <c r="E4635" s="30">
        <v>1</v>
      </c>
      <c r="F4635" s="30">
        <v>3400</v>
      </c>
      <c r="G4635" s="30">
        <f t="shared" si="389"/>
        <v>4100</v>
      </c>
      <c r="H4635" s="30">
        <f t="shared" si="390"/>
        <v>6100</v>
      </c>
      <c r="I4635" s="212"/>
      <c r="J4635" s="212"/>
      <c r="K4635" s="212"/>
    </row>
    <row r="4636" spans="1:11" customFormat="1" outlineLevel="1">
      <c r="A4636" s="28"/>
      <c r="B4636" s="28" t="s">
        <v>5530</v>
      </c>
      <c r="C4636" s="29" t="s">
        <v>5531</v>
      </c>
      <c r="D4636" s="28" t="s">
        <v>51</v>
      </c>
      <c r="E4636" s="30">
        <v>1</v>
      </c>
      <c r="F4636" s="30">
        <v>1680</v>
      </c>
      <c r="G4636" s="30">
        <f t="shared" si="389"/>
        <v>2000</v>
      </c>
      <c r="H4636" s="30">
        <f t="shared" si="390"/>
        <v>3000</v>
      </c>
      <c r="I4636" s="212"/>
      <c r="J4636" s="212"/>
      <c r="K4636" s="212"/>
    </row>
    <row r="4637" spans="1:11" customFormat="1" outlineLevel="1">
      <c r="A4637" s="28"/>
      <c r="B4637" s="28" t="s">
        <v>5532</v>
      </c>
      <c r="C4637" s="29" t="s">
        <v>5533</v>
      </c>
      <c r="D4637" s="28" t="s">
        <v>51</v>
      </c>
      <c r="E4637" s="30">
        <v>2</v>
      </c>
      <c r="F4637" s="30">
        <v>500</v>
      </c>
      <c r="G4637" s="30">
        <f t="shared" si="389"/>
        <v>600</v>
      </c>
      <c r="H4637" s="30">
        <f t="shared" si="390"/>
        <v>900</v>
      </c>
      <c r="I4637" s="212"/>
      <c r="J4637" s="212"/>
      <c r="K4637" s="212"/>
    </row>
    <row r="4638" spans="1:11" customFormat="1" outlineLevel="1">
      <c r="A4638" s="28"/>
      <c r="B4638" s="28" t="s">
        <v>5534</v>
      </c>
      <c r="C4638" s="29" t="s">
        <v>5535</v>
      </c>
      <c r="D4638" s="28" t="s">
        <v>51</v>
      </c>
      <c r="E4638" s="30">
        <v>2</v>
      </c>
      <c r="F4638" s="30">
        <v>850</v>
      </c>
      <c r="G4638" s="30">
        <f t="shared" si="389"/>
        <v>1000</v>
      </c>
      <c r="H4638" s="30">
        <f t="shared" si="390"/>
        <v>1500</v>
      </c>
      <c r="I4638" s="212"/>
      <c r="J4638" s="212"/>
      <c r="K4638" s="212"/>
    </row>
    <row r="4639" spans="1:11" customFormat="1" outlineLevel="1">
      <c r="A4639" s="28"/>
      <c r="B4639" s="28" t="s">
        <v>6177</v>
      </c>
      <c r="C4639" s="29" t="s">
        <v>6178</v>
      </c>
      <c r="D4639" s="28" t="s">
        <v>51</v>
      </c>
      <c r="E4639" s="30">
        <v>1</v>
      </c>
      <c r="F4639" s="30">
        <v>1850</v>
      </c>
      <c r="G4639" s="30">
        <f t="shared" si="389"/>
        <v>2200</v>
      </c>
      <c r="H4639" s="30">
        <f t="shared" si="390"/>
        <v>3300</v>
      </c>
      <c r="I4639" s="212"/>
      <c r="J4639" s="212"/>
      <c r="K4639" s="212"/>
    </row>
    <row r="4640" spans="1:11" customFormat="1" outlineLevel="1">
      <c r="A4640" s="28"/>
      <c r="B4640" s="28" t="s">
        <v>2597</v>
      </c>
      <c r="C4640" s="29" t="s">
        <v>2598</v>
      </c>
      <c r="D4640" s="28" t="s">
        <v>271</v>
      </c>
      <c r="E4640" s="30">
        <v>1</v>
      </c>
      <c r="F4640" s="30">
        <v>5000</v>
      </c>
      <c r="G4640" s="30">
        <f t="shared" si="389"/>
        <v>6000</v>
      </c>
      <c r="H4640" s="30">
        <f t="shared" si="390"/>
        <v>9000</v>
      </c>
      <c r="I4640" s="212"/>
      <c r="J4640" s="212"/>
      <c r="K4640" s="212"/>
    </row>
    <row r="4641" spans="1:11" customFormat="1">
      <c r="A4641" s="45">
        <v>3366</v>
      </c>
      <c r="B4641" s="67" t="s">
        <v>5536</v>
      </c>
      <c r="C4641" s="47" t="s">
        <v>6179</v>
      </c>
      <c r="D4641" s="67" t="s">
        <v>530</v>
      </c>
      <c r="E4641" s="67">
        <v>1</v>
      </c>
      <c r="F4641" s="72">
        <f>SUM(F4642:F4648)+F4643+F4645+F4646</f>
        <v>31530</v>
      </c>
      <c r="G4641" s="72">
        <f>SUM(G4642:G4648)+G4643+G4645+G4646</f>
        <v>37800</v>
      </c>
      <c r="H4641" s="72">
        <f>SUM(H4642:H4648)+H4643+H4645+H4646</f>
        <v>56700</v>
      </c>
      <c r="I4641" s="212"/>
      <c r="J4641" s="212"/>
      <c r="K4641" s="212"/>
    </row>
    <row r="4642" spans="1:11" customFormat="1" ht="31" outlineLevel="1">
      <c r="A4642" s="28"/>
      <c r="B4642" s="28" t="s">
        <v>5296</v>
      </c>
      <c r="C4642" s="29" t="s">
        <v>6150</v>
      </c>
      <c r="D4642" s="28" t="s">
        <v>271</v>
      </c>
      <c r="E4642" s="30">
        <v>1</v>
      </c>
      <c r="F4642" s="30">
        <v>12000</v>
      </c>
      <c r="G4642" s="30">
        <f t="shared" ref="G4642:G4648" si="391">ROUND(F4642*1.2,-2)</f>
        <v>14400</v>
      </c>
      <c r="H4642" s="30">
        <f t="shared" ref="H4642:H4648" si="392">ROUND(F4642*1.8,-2)</f>
        <v>21600</v>
      </c>
      <c r="I4642" s="212"/>
      <c r="J4642" s="212"/>
      <c r="K4642" s="212"/>
    </row>
    <row r="4643" spans="1:11" customFormat="1" ht="31" outlineLevel="1">
      <c r="A4643" s="28"/>
      <c r="B4643" s="28" t="s">
        <v>5521</v>
      </c>
      <c r="C4643" s="29" t="s">
        <v>5522</v>
      </c>
      <c r="D4643" s="28" t="s">
        <v>51</v>
      </c>
      <c r="E4643" s="30">
        <v>2</v>
      </c>
      <c r="F4643" s="30">
        <v>3150</v>
      </c>
      <c r="G4643" s="30">
        <f t="shared" si="391"/>
        <v>3800</v>
      </c>
      <c r="H4643" s="30">
        <f t="shared" si="392"/>
        <v>5700</v>
      </c>
      <c r="I4643" s="212"/>
      <c r="J4643" s="212"/>
      <c r="K4643" s="212"/>
    </row>
    <row r="4644" spans="1:11" customFormat="1" outlineLevel="1">
      <c r="A4644" s="28"/>
      <c r="B4644" s="28" t="s">
        <v>5530</v>
      </c>
      <c r="C4644" s="29" t="s">
        <v>5531</v>
      </c>
      <c r="D4644" s="28" t="s">
        <v>51</v>
      </c>
      <c r="E4644" s="30">
        <v>1</v>
      </c>
      <c r="F4644" s="30">
        <v>1680</v>
      </c>
      <c r="G4644" s="30">
        <f t="shared" si="391"/>
        <v>2000</v>
      </c>
      <c r="H4644" s="30">
        <f t="shared" si="392"/>
        <v>3000</v>
      </c>
      <c r="I4644" s="212"/>
      <c r="J4644" s="212"/>
      <c r="K4644" s="212"/>
    </row>
    <row r="4645" spans="1:11" customFormat="1" outlineLevel="1">
      <c r="A4645" s="28"/>
      <c r="B4645" s="28" t="s">
        <v>5299</v>
      </c>
      <c r="C4645" s="29" t="s">
        <v>5300</v>
      </c>
      <c r="D4645" s="28" t="s">
        <v>51</v>
      </c>
      <c r="E4645" s="30">
        <v>2</v>
      </c>
      <c r="F4645" s="30">
        <v>1500</v>
      </c>
      <c r="G4645" s="30">
        <f t="shared" si="391"/>
        <v>1800</v>
      </c>
      <c r="H4645" s="30">
        <f t="shared" si="392"/>
        <v>2700</v>
      </c>
      <c r="I4645" s="212"/>
      <c r="J4645" s="212"/>
      <c r="K4645" s="212"/>
    </row>
    <row r="4646" spans="1:11" customFormat="1" outlineLevel="1">
      <c r="A4646" s="28"/>
      <c r="B4646" s="28" t="s">
        <v>5534</v>
      </c>
      <c r="C4646" s="29" t="s">
        <v>5535</v>
      </c>
      <c r="D4646" s="28" t="s">
        <v>51</v>
      </c>
      <c r="E4646" s="30">
        <v>2</v>
      </c>
      <c r="F4646" s="30">
        <v>850</v>
      </c>
      <c r="G4646" s="30">
        <f t="shared" si="391"/>
        <v>1000</v>
      </c>
      <c r="H4646" s="30">
        <f t="shared" si="392"/>
        <v>1500</v>
      </c>
      <c r="I4646" s="212"/>
      <c r="J4646" s="212"/>
      <c r="K4646" s="212"/>
    </row>
    <row r="4647" spans="1:11" customFormat="1" outlineLevel="1">
      <c r="A4647" s="28"/>
      <c r="B4647" s="28" t="s">
        <v>6177</v>
      </c>
      <c r="C4647" s="29" t="s">
        <v>6178</v>
      </c>
      <c r="D4647" s="28" t="s">
        <v>51</v>
      </c>
      <c r="E4647" s="30">
        <v>1</v>
      </c>
      <c r="F4647" s="30">
        <v>1850</v>
      </c>
      <c r="G4647" s="30">
        <f t="shared" si="391"/>
        <v>2200</v>
      </c>
      <c r="H4647" s="30">
        <f t="shared" si="392"/>
        <v>3300</v>
      </c>
      <c r="I4647" s="212"/>
      <c r="J4647" s="212"/>
      <c r="K4647" s="212"/>
    </row>
    <row r="4648" spans="1:11" customFormat="1" outlineLevel="1">
      <c r="A4648" s="28"/>
      <c r="B4648" s="28" t="s">
        <v>2597</v>
      </c>
      <c r="C4648" s="29" t="s">
        <v>2598</v>
      </c>
      <c r="D4648" s="28" t="s">
        <v>271</v>
      </c>
      <c r="E4648" s="30">
        <v>1</v>
      </c>
      <c r="F4648" s="30">
        <v>5000</v>
      </c>
      <c r="G4648" s="30">
        <f t="shared" si="391"/>
        <v>6000</v>
      </c>
      <c r="H4648" s="30">
        <f t="shared" si="392"/>
        <v>9000</v>
      </c>
      <c r="I4648" s="212"/>
      <c r="J4648" s="212"/>
      <c r="K4648" s="212"/>
    </row>
    <row r="4649" spans="1:11" customFormat="1">
      <c r="A4649" s="45">
        <v>3367</v>
      </c>
      <c r="B4649" s="67" t="s">
        <v>5541</v>
      </c>
      <c r="C4649" s="47" t="s">
        <v>6180</v>
      </c>
      <c r="D4649" s="67" t="s">
        <v>530</v>
      </c>
      <c r="E4649" s="67">
        <v>1</v>
      </c>
      <c r="F4649" s="72">
        <f>SUM(F4650:F4682)</f>
        <v>113710</v>
      </c>
      <c r="G4649" s="72">
        <f>SUM(G4650:G4682)</f>
        <v>136300</v>
      </c>
      <c r="H4649" s="72">
        <f>SUM(H4650:H4682)</f>
        <v>205000</v>
      </c>
      <c r="I4649" s="212"/>
      <c r="J4649" s="212"/>
      <c r="K4649" s="212"/>
    </row>
    <row r="4650" spans="1:11" customFormat="1" ht="31" outlineLevel="1">
      <c r="A4650" s="49"/>
      <c r="B4650" s="49" t="s">
        <v>5974</v>
      </c>
      <c r="C4650" s="50" t="s">
        <v>5973</v>
      </c>
      <c r="D4650" s="49" t="s">
        <v>271</v>
      </c>
      <c r="E4650" s="51">
        <v>1</v>
      </c>
      <c r="F4650" s="30">
        <v>1500</v>
      </c>
      <c r="G4650" s="30">
        <f t="shared" ref="G4650:G4682" si="393">ROUND(F4650*1.2,-2)</f>
        <v>1800</v>
      </c>
      <c r="H4650" s="30">
        <f t="shared" ref="H4650:H4682" si="394">ROUND(F4650*1.8,-2)</f>
        <v>2700</v>
      </c>
      <c r="I4650" s="212"/>
      <c r="J4650" s="212"/>
      <c r="K4650" s="212"/>
    </row>
    <row r="4651" spans="1:11" customFormat="1" outlineLevel="1">
      <c r="A4651" s="49"/>
      <c r="B4651" s="49" t="s">
        <v>5234</v>
      </c>
      <c r="C4651" s="50" t="s">
        <v>5235</v>
      </c>
      <c r="D4651" s="49" t="s">
        <v>271</v>
      </c>
      <c r="E4651" s="51">
        <v>1</v>
      </c>
      <c r="F4651" s="30">
        <v>810</v>
      </c>
      <c r="G4651" s="30">
        <f t="shared" si="393"/>
        <v>1000</v>
      </c>
      <c r="H4651" s="30">
        <f t="shared" si="394"/>
        <v>1500</v>
      </c>
      <c r="I4651" s="212"/>
      <c r="J4651" s="212"/>
      <c r="K4651" s="212"/>
    </row>
    <row r="4652" spans="1:11" customFormat="1" ht="31" outlineLevel="1">
      <c r="A4652" s="28"/>
      <c r="B4652" s="28" t="s">
        <v>5294</v>
      </c>
      <c r="C4652" s="29" t="s">
        <v>5295</v>
      </c>
      <c r="D4652" s="28" t="s">
        <v>271</v>
      </c>
      <c r="E4652" s="30">
        <v>1</v>
      </c>
      <c r="F4652" s="30">
        <v>1200</v>
      </c>
      <c r="G4652" s="30">
        <f t="shared" si="393"/>
        <v>1400</v>
      </c>
      <c r="H4652" s="30">
        <f t="shared" si="394"/>
        <v>2200</v>
      </c>
      <c r="I4652" s="212"/>
      <c r="J4652" s="212"/>
      <c r="K4652" s="212"/>
    </row>
    <row r="4653" spans="1:11" customFormat="1" outlineLevel="1">
      <c r="A4653" s="49"/>
      <c r="B4653" s="49" t="s">
        <v>5258</v>
      </c>
      <c r="C4653" s="50" t="s">
        <v>5259</v>
      </c>
      <c r="D4653" s="49" t="s">
        <v>271</v>
      </c>
      <c r="E4653" s="51">
        <v>1</v>
      </c>
      <c r="F4653" s="30">
        <v>1000</v>
      </c>
      <c r="G4653" s="30">
        <f t="shared" si="393"/>
        <v>1200</v>
      </c>
      <c r="H4653" s="30">
        <f t="shared" si="394"/>
        <v>1800</v>
      </c>
      <c r="I4653" s="212"/>
      <c r="J4653" s="212"/>
      <c r="K4653" s="212"/>
    </row>
    <row r="4654" spans="1:11" customFormat="1" outlineLevel="1">
      <c r="A4654" s="49"/>
      <c r="B4654" s="49" t="s">
        <v>5278</v>
      </c>
      <c r="C4654" s="50" t="s">
        <v>5279</v>
      </c>
      <c r="D4654" s="49" t="s">
        <v>271</v>
      </c>
      <c r="E4654" s="51">
        <v>1</v>
      </c>
      <c r="F4654" s="30">
        <v>1100</v>
      </c>
      <c r="G4654" s="30">
        <f t="shared" si="393"/>
        <v>1300</v>
      </c>
      <c r="H4654" s="30">
        <f t="shared" si="394"/>
        <v>2000</v>
      </c>
      <c r="I4654" s="212"/>
      <c r="J4654" s="212"/>
      <c r="K4654" s="212"/>
    </row>
    <row r="4655" spans="1:11" customFormat="1" outlineLevel="1">
      <c r="A4655" s="49"/>
      <c r="B4655" s="49" t="s">
        <v>5242</v>
      </c>
      <c r="C4655" s="50" t="s">
        <v>5243</v>
      </c>
      <c r="D4655" s="49" t="s">
        <v>271</v>
      </c>
      <c r="E4655" s="51">
        <v>1</v>
      </c>
      <c r="F4655" s="30">
        <v>900</v>
      </c>
      <c r="G4655" s="30">
        <f t="shared" si="393"/>
        <v>1100</v>
      </c>
      <c r="H4655" s="30">
        <f t="shared" si="394"/>
        <v>1600</v>
      </c>
      <c r="I4655" s="212"/>
      <c r="J4655" s="212"/>
      <c r="K4655" s="212"/>
    </row>
    <row r="4656" spans="1:11" customFormat="1" outlineLevel="1">
      <c r="A4656" s="49"/>
      <c r="B4656" s="49" t="s">
        <v>5248</v>
      </c>
      <c r="C4656" s="50" t="s">
        <v>5249</v>
      </c>
      <c r="D4656" s="49" t="s">
        <v>271</v>
      </c>
      <c r="E4656" s="51">
        <v>1</v>
      </c>
      <c r="F4656" s="30">
        <v>1100</v>
      </c>
      <c r="G4656" s="30">
        <f t="shared" si="393"/>
        <v>1300</v>
      </c>
      <c r="H4656" s="30">
        <f t="shared" si="394"/>
        <v>2000</v>
      </c>
      <c r="I4656" s="212"/>
      <c r="J4656" s="212"/>
      <c r="K4656" s="212"/>
    </row>
    <row r="4657" spans="1:11" customFormat="1" outlineLevel="1">
      <c r="A4657" s="49"/>
      <c r="B4657" s="49" t="s">
        <v>5274</v>
      </c>
      <c r="C4657" s="50" t="s">
        <v>5275</v>
      </c>
      <c r="D4657" s="49" t="s">
        <v>271</v>
      </c>
      <c r="E4657" s="51">
        <v>1</v>
      </c>
      <c r="F4657" s="30">
        <v>1100</v>
      </c>
      <c r="G4657" s="30">
        <f t="shared" si="393"/>
        <v>1300</v>
      </c>
      <c r="H4657" s="30">
        <f t="shared" si="394"/>
        <v>2000</v>
      </c>
      <c r="I4657" s="212"/>
      <c r="J4657" s="212"/>
      <c r="K4657" s="212"/>
    </row>
    <row r="4658" spans="1:11" customFormat="1" ht="31" outlineLevel="1">
      <c r="A4658" s="28"/>
      <c r="B4658" s="28" t="s">
        <v>5408</v>
      </c>
      <c r="C4658" s="29" t="s">
        <v>5409</v>
      </c>
      <c r="D4658" s="53" t="s">
        <v>271</v>
      </c>
      <c r="E4658" s="53">
        <v>1</v>
      </c>
      <c r="F4658" s="30">
        <v>2100</v>
      </c>
      <c r="G4658" s="30">
        <f t="shared" si="393"/>
        <v>2500</v>
      </c>
      <c r="H4658" s="30">
        <f t="shared" si="394"/>
        <v>3800</v>
      </c>
      <c r="I4658" s="212"/>
      <c r="J4658" s="212"/>
      <c r="K4658" s="212"/>
    </row>
    <row r="4659" spans="1:11" customFormat="1" ht="31" outlineLevel="1">
      <c r="A4659" s="28"/>
      <c r="B4659" s="49" t="s">
        <v>5432</v>
      </c>
      <c r="C4659" s="50" t="s">
        <v>5433</v>
      </c>
      <c r="D4659" s="79" t="s">
        <v>271</v>
      </c>
      <c r="E4659" s="79">
        <v>1</v>
      </c>
      <c r="F4659" s="30">
        <v>2100</v>
      </c>
      <c r="G4659" s="30">
        <f t="shared" si="393"/>
        <v>2500</v>
      </c>
      <c r="H4659" s="30">
        <f t="shared" si="394"/>
        <v>3800</v>
      </c>
      <c r="I4659" s="212"/>
      <c r="J4659" s="212"/>
      <c r="K4659" s="212"/>
    </row>
    <row r="4660" spans="1:11" customFormat="1" outlineLevel="1">
      <c r="A4660" s="36"/>
      <c r="B4660" s="28" t="s">
        <v>5346</v>
      </c>
      <c r="C4660" s="29" t="s">
        <v>5347</v>
      </c>
      <c r="D4660" s="28" t="s">
        <v>271</v>
      </c>
      <c r="E4660" s="30">
        <v>1</v>
      </c>
      <c r="F4660" s="30">
        <v>6000</v>
      </c>
      <c r="G4660" s="30">
        <f t="shared" si="393"/>
        <v>7200</v>
      </c>
      <c r="H4660" s="30">
        <f t="shared" si="394"/>
        <v>10800</v>
      </c>
      <c r="I4660" s="212"/>
      <c r="J4660" s="212"/>
      <c r="K4660" s="212"/>
    </row>
    <row r="4661" spans="1:11" customFormat="1" outlineLevel="1">
      <c r="A4661" s="28"/>
      <c r="B4661" s="28" t="s">
        <v>5348</v>
      </c>
      <c r="C4661" s="29" t="s">
        <v>5349</v>
      </c>
      <c r="D4661" s="28" t="s">
        <v>271</v>
      </c>
      <c r="E4661" s="30">
        <v>1</v>
      </c>
      <c r="F4661" s="30">
        <v>6000</v>
      </c>
      <c r="G4661" s="30">
        <f t="shared" si="393"/>
        <v>7200</v>
      </c>
      <c r="H4661" s="30">
        <f t="shared" si="394"/>
        <v>10800</v>
      </c>
      <c r="I4661" s="212"/>
      <c r="J4661" s="212"/>
      <c r="K4661" s="212"/>
    </row>
    <row r="4662" spans="1:11" customFormat="1" outlineLevel="1">
      <c r="A4662" s="28"/>
      <c r="B4662" s="28" t="s">
        <v>5311</v>
      </c>
      <c r="C4662" s="29" t="s">
        <v>5312</v>
      </c>
      <c r="D4662" s="28" t="s">
        <v>271</v>
      </c>
      <c r="E4662" s="30">
        <v>1</v>
      </c>
      <c r="F4662" s="30">
        <v>5500</v>
      </c>
      <c r="G4662" s="30">
        <f t="shared" si="393"/>
        <v>6600</v>
      </c>
      <c r="H4662" s="30">
        <f t="shared" si="394"/>
        <v>9900</v>
      </c>
      <c r="I4662" s="212"/>
      <c r="J4662" s="212"/>
      <c r="K4662" s="212"/>
    </row>
    <row r="4663" spans="1:11" customFormat="1" outlineLevel="1">
      <c r="A4663" s="28"/>
      <c r="B4663" s="28" t="s">
        <v>5342</v>
      </c>
      <c r="C4663" s="29" t="s">
        <v>5343</v>
      </c>
      <c r="D4663" s="28" t="s">
        <v>51</v>
      </c>
      <c r="E4663" s="30">
        <v>1</v>
      </c>
      <c r="F4663" s="30">
        <v>1000</v>
      </c>
      <c r="G4663" s="30">
        <f t="shared" si="393"/>
        <v>1200</v>
      </c>
      <c r="H4663" s="30">
        <f t="shared" si="394"/>
        <v>1800</v>
      </c>
      <c r="I4663" s="212"/>
      <c r="J4663" s="212"/>
      <c r="K4663" s="212"/>
    </row>
    <row r="4664" spans="1:11" customFormat="1" outlineLevel="1">
      <c r="A4664" s="28"/>
      <c r="B4664" s="53" t="s">
        <v>5542</v>
      </c>
      <c r="C4664" s="29" t="s">
        <v>5543</v>
      </c>
      <c r="D4664" s="53" t="s">
        <v>271</v>
      </c>
      <c r="E4664" s="53">
        <v>1</v>
      </c>
      <c r="F4664" s="30">
        <v>5700</v>
      </c>
      <c r="G4664" s="30">
        <f t="shared" si="393"/>
        <v>6800</v>
      </c>
      <c r="H4664" s="30">
        <f t="shared" si="394"/>
        <v>10300</v>
      </c>
      <c r="I4664" s="212"/>
      <c r="J4664" s="212"/>
      <c r="K4664" s="212"/>
    </row>
    <row r="4665" spans="1:11" customFormat="1" outlineLevel="1">
      <c r="A4665" s="28"/>
      <c r="B4665" s="49" t="s">
        <v>5350</v>
      </c>
      <c r="C4665" s="29" t="s">
        <v>5351</v>
      </c>
      <c r="D4665" s="53" t="s">
        <v>271</v>
      </c>
      <c r="E4665" s="53">
        <v>1</v>
      </c>
      <c r="F4665" s="30">
        <v>12000</v>
      </c>
      <c r="G4665" s="30">
        <f t="shared" si="393"/>
        <v>14400</v>
      </c>
      <c r="H4665" s="30">
        <f t="shared" si="394"/>
        <v>21600</v>
      </c>
      <c r="I4665" s="212"/>
      <c r="J4665" s="212"/>
      <c r="K4665" s="212"/>
    </row>
    <row r="4666" spans="1:11" customFormat="1" outlineLevel="1">
      <c r="A4666" s="28"/>
      <c r="B4666" s="53" t="s">
        <v>5544</v>
      </c>
      <c r="C4666" s="29" t="s">
        <v>5545</v>
      </c>
      <c r="D4666" s="53" t="s">
        <v>271</v>
      </c>
      <c r="E4666" s="53">
        <v>1</v>
      </c>
      <c r="F4666" s="30">
        <v>10000</v>
      </c>
      <c r="G4666" s="30">
        <f t="shared" si="393"/>
        <v>12000</v>
      </c>
      <c r="H4666" s="30">
        <f t="shared" si="394"/>
        <v>18000</v>
      </c>
      <c r="I4666" s="212"/>
      <c r="J4666" s="212"/>
      <c r="K4666" s="212"/>
    </row>
    <row r="4667" spans="1:11" customFormat="1" outlineLevel="1">
      <c r="A4667" s="28"/>
      <c r="B4667" s="28" t="s">
        <v>5503</v>
      </c>
      <c r="C4667" s="29" t="s">
        <v>6181</v>
      </c>
      <c r="D4667" s="53" t="s">
        <v>271</v>
      </c>
      <c r="E4667" s="53">
        <v>1</v>
      </c>
      <c r="F4667" s="30">
        <v>12000</v>
      </c>
      <c r="G4667" s="30">
        <f t="shared" si="393"/>
        <v>14400</v>
      </c>
      <c r="H4667" s="30">
        <f t="shared" si="394"/>
        <v>21600</v>
      </c>
      <c r="I4667" s="212"/>
      <c r="J4667" s="212"/>
      <c r="K4667" s="212"/>
    </row>
    <row r="4668" spans="1:11" customFormat="1" ht="31" outlineLevel="1">
      <c r="A4668" s="28"/>
      <c r="B4668" s="53" t="s">
        <v>5547</v>
      </c>
      <c r="C4668" s="29" t="s">
        <v>6726</v>
      </c>
      <c r="D4668" s="53" t="s">
        <v>271</v>
      </c>
      <c r="E4668" s="53">
        <v>1</v>
      </c>
      <c r="F4668" s="30">
        <v>10000</v>
      </c>
      <c r="G4668" s="30">
        <f t="shared" si="393"/>
        <v>12000</v>
      </c>
      <c r="H4668" s="30">
        <f t="shared" si="394"/>
        <v>18000</v>
      </c>
      <c r="I4668" s="212"/>
      <c r="J4668" s="212"/>
      <c r="K4668" s="212"/>
    </row>
    <row r="4669" spans="1:11" customFormat="1" outlineLevel="1">
      <c r="A4669" s="108"/>
      <c r="B4669" s="28" t="s">
        <v>5236</v>
      </c>
      <c r="C4669" s="29" t="s">
        <v>5237</v>
      </c>
      <c r="D4669" s="28" t="s">
        <v>271</v>
      </c>
      <c r="E4669" s="30">
        <v>1</v>
      </c>
      <c r="F4669" s="30">
        <v>1650</v>
      </c>
      <c r="G4669" s="30">
        <f t="shared" si="393"/>
        <v>2000</v>
      </c>
      <c r="H4669" s="30">
        <f t="shared" si="394"/>
        <v>3000</v>
      </c>
      <c r="I4669" s="212"/>
      <c r="J4669" s="212"/>
      <c r="K4669" s="212"/>
    </row>
    <row r="4670" spans="1:11" customFormat="1" ht="31" outlineLevel="1">
      <c r="A4670" s="108"/>
      <c r="B4670" s="28" t="s">
        <v>5548</v>
      </c>
      <c r="C4670" s="29" t="s">
        <v>5549</v>
      </c>
      <c r="D4670" s="53" t="s">
        <v>271</v>
      </c>
      <c r="E4670" s="53">
        <v>1</v>
      </c>
      <c r="F4670" s="51">
        <v>2200</v>
      </c>
      <c r="G4670" s="30">
        <f t="shared" si="393"/>
        <v>2600</v>
      </c>
      <c r="H4670" s="30">
        <f t="shared" si="394"/>
        <v>4000</v>
      </c>
      <c r="I4670" s="212"/>
      <c r="J4670" s="212"/>
      <c r="K4670" s="212"/>
    </row>
    <row r="4671" spans="1:11" customFormat="1" ht="31" outlineLevel="1">
      <c r="A4671" s="108"/>
      <c r="B4671" s="49" t="s">
        <v>5262</v>
      </c>
      <c r="C4671" s="50" t="s">
        <v>5263</v>
      </c>
      <c r="D4671" s="49" t="s">
        <v>271</v>
      </c>
      <c r="E4671" s="51">
        <v>1</v>
      </c>
      <c r="F4671" s="30">
        <v>1000</v>
      </c>
      <c r="G4671" s="30">
        <f t="shared" si="393"/>
        <v>1200</v>
      </c>
      <c r="H4671" s="30">
        <f t="shared" si="394"/>
        <v>1800</v>
      </c>
      <c r="I4671" s="212"/>
      <c r="J4671" s="212"/>
      <c r="K4671" s="212"/>
    </row>
    <row r="4672" spans="1:11" customFormat="1" ht="31" outlineLevel="1">
      <c r="A4672" s="108"/>
      <c r="B4672" s="49" t="s">
        <v>5264</v>
      </c>
      <c r="C4672" s="50" t="s">
        <v>5265</v>
      </c>
      <c r="D4672" s="49" t="s">
        <v>271</v>
      </c>
      <c r="E4672" s="51">
        <v>1</v>
      </c>
      <c r="F4672" s="30">
        <v>1200</v>
      </c>
      <c r="G4672" s="30">
        <f t="shared" si="393"/>
        <v>1400</v>
      </c>
      <c r="H4672" s="30">
        <f t="shared" si="394"/>
        <v>2200</v>
      </c>
      <c r="I4672" s="212"/>
      <c r="J4672" s="212"/>
      <c r="K4672" s="212"/>
    </row>
    <row r="4673" spans="1:11" customFormat="1" ht="31" outlineLevel="1">
      <c r="A4673" s="108"/>
      <c r="B4673" s="49" t="s">
        <v>5256</v>
      </c>
      <c r="C4673" s="50" t="s">
        <v>5257</v>
      </c>
      <c r="D4673" s="49" t="s">
        <v>271</v>
      </c>
      <c r="E4673" s="51">
        <v>1</v>
      </c>
      <c r="F4673" s="30">
        <v>2300</v>
      </c>
      <c r="G4673" s="30">
        <f t="shared" si="393"/>
        <v>2800</v>
      </c>
      <c r="H4673" s="30">
        <f t="shared" si="394"/>
        <v>4100</v>
      </c>
      <c r="I4673" s="212"/>
      <c r="J4673" s="212"/>
      <c r="K4673" s="212"/>
    </row>
    <row r="4674" spans="1:11" customFormat="1" ht="31" outlineLevel="1">
      <c r="A4674" s="108"/>
      <c r="B4674" s="28" t="s">
        <v>5254</v>
      </c>
      <c r="C4674" s="29" t="s">
        <v>5255</v>
      </c>
      <c r="D4674" s="28" t="s">
        <v>271</v>
      </c>
      <c r="E4674" s="30">
        <v>1</v>
      </c>
      <c r="F4674" s="30">
        <v>2300</v>
      </c>
      <c r="G4674" s="30">
        <f t="shared" si="393"/>
        <v>2800</v>
      </c>
      <c r="H4674" s="30">
        <f t="shared" si="394"/>
        <v>4100</v>
      </c>
      <c r="I4674" s="212"/>
      <c r="J4674" s="212"/>
      <c r="K4674" s="212"/>
    </row>
    <row r="4675" spans="1:11" customFormat="1" ht="31" outlineLevel="1">
      <c r="A4675" s="108"/>
      <c r="B4675" s="28" t="s">
        <v>5400</v>
      </c>
      <c r="C4675" s="29" t="s">
        <v>5401</v>
      </c>
      <c r="D4675" s="28" t="s">
        <v>271</v>
      </c>
      <c r="E4675" s="30">
        <v>1</v>
      </c>
      <c r="F4675" s="30">
        <v>2100</v>
      </c>
      <c r="G4675" s="30">
        <f t="shared" si="393"/>
        <v>2500</v>
      </c>
      <c r="H4675" s="30">
        <f t="shared" si="394"/>
        <v>3800</v>
      </c>
      <c r="I4675" s="212"/>
      <c r="J4675" s="212"/>
      <c r="K4675" s="212"/>
    </row>
    <row r="4676" spans="1:11" customFormat="1" ht="31" outlineLevel="1">
      <c r="A4676" s="108"/>
      <c r="B4676" s="28" t="s">
        <v>3766</v>
      </c>
      <c r="C4676" s="29" t="s">
        <v>3767</v>
      </c>
      <c r="D4676" s="28" t="s">
        <v>271</v>
      </c>
      <c r="E4676" s="30">
        <v>1</v>
      </c>
      <c r="F4676" s="30">
        <v>1000</v>
      </c>
      <c r="G4676" s="30">
        <f t="shared" si="393"/>
        <v>1200</v>
      </c>
      <c r="H4676" s="30">
        <f t="shared" si="394"/>
        <v>1800</v>
      </c>
      <c r="I4676" s="212"/>
      <c r="J4676" s="212"/>
      <c r="K4676" s="212"/>
    </row>
    <row r="4677" spans="1:11" customFormat="1" ht="31" outlineLevel="1">
      <c r="A4677" s="108"/>
      <c r="B4677" s="28" t="s">
        <v>3751</v>
      </c>
      <c r="C4677" s="29" t="s">
        <v>3752</v>
      </c>
      <c r="D4677" s="28" t="s">
        <v>271</v>
      </c>
      <c r="E4677" s="30">
        <v>1</v>
      </c>
      <c r="F4677" s="30">
        <v>1100</v>
      </c>
      <c r="G4677" s="30">
        <f t="shared" si="393"/>
        <v>1300</v>
      </c>
      <c r="H4677" s="30">
        <f t="shared" si="394"/>
        <v>2000</v>
      </c>
      <c r="I4677" s="212"/>
      <c r="J4677" s="212"/>
      <c r="K4677" s="212"/>
    </row>
    <row r="4678" spans="1:11" customFormat="1" outlineLevel="1">
      <c r="A4678" s="108"/>
      <c r="B4678" s="28" t="s">
        <v>3778</v>
      </c>
      <c r="C4678" s="29" t="s">
        <v>3779</v>
      </c>
      <c r="D4678" s="28" t="s">
        <v>271</v>
      </c>
      <c r="E4678" s="30">
        <v>1</v>
      </c>
      <c r="F4678" s="30">
        <v>1100</v>
      </c>
      <c r="G4678" s="30">
        <f t="shared" si="393"/>
        <v>1300</v>
      </c>
      <c r="H4678" s="30">
        <f t="shared" si="394"/>
        <v>2000</v>
      </c>
      <c r="I4678" s="212"/>
      <c r="J4678" s="212"/>
      <c r="K4678" s="212"/>
    </row>
    <row r="4679" spans="1:11" customFormat="1" ht="31" outlineLevel="1">
      <c r="A4679" s="28"/>
      <c r="B4679" s="28" t="s">
        <v>5381</v>
      </c>
      <c r="C4679" s="29" t="s">
        <v>5382</v>
      </c>
      <c r="D4679" s="28" t="s">
        <v>271</v>
      </c>
      <c r="E4679" s="30">
        <v>1</v>
      </c>
      <c r="F4679" s="30">
        <v>2500</v>
      </c>
      <c r="G4679" s="30">
        <f t="shared" si="393"/>
        <v>3000</v>
      </c>
      <c r="H4679" s="30">
        <f t="shared" si="394"/>
        <v>4500</v>
      </c>
      <c r="I4679" s="212"/>
      <c r="J4679" s="212"/>
      <c r="K4679" s="212"/>
    </row>
    <row r="4680" spans="1:11" customFormat="1" ht="31" outlineLevel="1">
      <c r="A4680" s="28"/>
      <c r="B4680" s="28" t="s">
        <v>5371</v>
      </c>
      <c r="C4680" s="29" t="s">
        <v>5372</v>
      </c>
      <c r="D4680" s="28" t="s">
        <v>271</v>
      </c>
      <c r="E4680" s="30">
        <v>1</v>
      </c>
      <c r="F4680" s="30">
        <v>3050</v>
      </c>
      <c r="G4680" s="30">
        <f t="shared" si="393"/>
        <v>3700</v>
      </c>
      <c r="H4680" s="30">
        <f t="shared" si="394"/>
        <v>5500</v>
      </c>
      <c r="I4680" s="212"/>
      <c r="J4680" s="212"/>
      <c r="K4680" s="212"/>
    </row>
    <row r="4681" spans="1:11" customFormat="1" ht="31" outlineLevel="1">
      <c r="A4681" s="108"/>
      <c r="B4681" s="49" t="s">
        <v>5489</v>
      </c>
      <c r="C4681" s="50" t="s">
        <v>5490</v>
      </c>
      <c r="D4681" s="79" t="s">
        <v>271</v>
      </c>
      <c r="E4681" s="79">
        <v>1</v>
      </c>
      <c r="F4681" s="30">
        <v>6100</v>
      </c>
      <c r="G4681" s="30">
        <f t="shared" si="393"/>
        <v>7300</v>
      </c>
      <c r="H4681" s="30">
        <f t="shared" si="394"/>
        <v>11000</v>
      </c>
      <c r="I4681" s="212"/>
      <c r="J4681" s="212"/>
      <c r="K4681" s="212"/>
    </row>
    <row r="4682" spans="1:11" customFormat="1" outlineLevel="1">
      <c r="A4682" s="28"/>
      <c r="B4682" s="28" t="s">
        <v>2597</v>
      </c>
      <c r="C4682" s="29" t="s">
        <v>2598</v>
      </c>
      <c r="D4682" s="28" t="s">
        <v>271</v>
      </c>
      <c r="E4682" s="30">
        <v>1</v>
      </c>
      <c r="F4682" s="30">
        <v>5000</v>
      </c>
      <c r="G4682" s="30">
        <f t="shared" si="393"/>
        <v>6000</v>
      </c>
      <c r="H4682" s="30">
        <f t="shared" si="394"/>
        <v>9000</v>
      </c>
      <c r="I4682" s="212"/>
      <c r="J4682" s="212"/>
      <c r="K4682" s="212"/>
    </row>
    <row r="4683" spans="1:11" customFormat="1">
      <c r="A4683" s="45">
        <v>3368</v>
      </c>
      <c r="B4683" s="67" t="s">
        <v>5550</v>
      </c>
      <c r="C4683" s="47" t="s">
        <v>6183</v>
      </c>
      <c r="D4683" s="67" t="s">
        <v>530</v>
      </c>
      <c r="E4683" s="67">
        <v>1</v>
      </c>
      <c r="F4683" s="72">
        <f>SUM(F4684:F4714)</f>
        <v>113100</v>
      </c>
      <c r="G4683" s="72">
        <f>SUM(G4684:G4714)</f>
        <v>135600</v>
      </c>
      <c r="H4683" s="72">
        <f>SUM(H4684:H4714)</f>
        <v>203800</v>
      </c>
      <c r="I4683" s="212"/>
      <c r="J4683" s="212"/>
      <c r="K4683" s="212"/>
    </row>
    <row r="4684" spans="1:11" customFormat="1" ht="31" outlineLevel="1">
      <c r="A4684" s="107"/>
      <c r="B4684" s="49" t="s">
        <v>5974</v>
      </c>
      <c r="C4684" s="50" t="s">
        <v>5973</v>
      </c>
      <c r="D4684" s="49" t="s">
        <v>271</v>
      </c>
      <c r="E4684" s="51">
        <v>1</v>
      </c>
      <c r="F4684" s="30">
        <v>1500</v>
      </c>
      <c r="G4684" s="30">
        <f t="shared" ref="G4684:G4714" si="395">ROUND(F4684*1.2,-2)</f>
        <v>1800</v>
      </c>
      <c r="H4684" s="30">
        <f t="shared" ref="H4684:H4714" si="396">ROUND(F4684*1.8,-2)</f>
        <v>2700</v>
      </c>
      <c r="I4684" s="212"/>
      <c r="J4684" s="212"/>
      <c r="K4684" s="212"/>
    </row>
    <row r="4685" spans="1:11" customFormat="1" outlineLevel="1">
      <c r="A4685" s="49"/>
      <c r="B4685" s="49" t="s">
        <v>5234</v>
      </c>
      <c r="C4685" s="50" t="s">
        <v>5235</v>
      </c>
      <c r="D4685" s="49" t="s">
        <v>271</v>
      </c>
      <c r="E4685" s="51">
        <v>1</v>
      </c>
      <c r="F4685" s="30">
        <v>810</v>
      </c>
      <c r="G4685" s="30">
        <f t="shared" si="395"/>
        <v>1000</v>
      </c>
      <c r="H4685" s="30">
        <f t="shared" si="396"/>
        <v>1500</v>
      </c>
      <c r="I4685" s="212"/>
      <c r="J4685" s="212"/>
      <c r="K4685" s="212"/>
    </row>
    <row r="4686" spans="1:11" customFormat="1" ht="31" outlineLevel="1">
      <c r="A4686" s="108"/>
      <c r="B4686" s="28" t="s">
        <v>5294</v>
      </c>
      <c r="C4686" s="29" t="s">
        <v>5295</v>
      </c>
      <c r="D4686" s="28" t="s">
        <v>271</v>
      </c>
      <c r="E4686" s="30">
        <v>1</v>
      </c>
      <c r="F4686" s="30">
        <v>1200</v>
      </c>
      <c r="G4686" s="30">
        <f t="shared" si="395"/>
        <v>1400</v>
      </c>
      <c r="H4686" s="30">
        <f t="shared" si="396"/>
        <v>2200</v>
      </c>
      <c r="I4686" s="212"/>
      <c r="J4686" s="212"/>
      <c r="K4686" s="212"/>
    </row>
    <row r="4687" spans="1:11" customFormat="1" outlineLevel="1">
      <c r="A4687" s="49"/>
      <c r="B4687" s="49" t="s">
        <v>5258</v>
      </c>
      <c r="C4687" s="50" t="s">
        <v>5259</v>
      </c>
      <c r="D4687" s="49" t="s">
        <v>271</v>
      </c>
      <c r="E4687" s="51">
        <v>1</v>
      </c>
      <c r="F4687" s="30">
        <v>1000</v>
      </c>
      <c r="G4687" s="30">
        <f t="shared" si="395"/>
        <v>1200</v>
      </c>
      <c r="H4687" s="30">
        <f t="shared" si="396"/>
        <v>1800</v>
      </c>
      <c r="I4687" s="212"/>
      <c r="J4687" s="212"/>
      <c r="K4687" s="212"/>
    </row>
    <row r="4688" spans="1:11" customFormat="1" outlineLevel="1">
      <c r="A4688" s="49"/>
      <c r="B4688" s="49" t="s">
        <v>5278</v>
      </c>
      <c r="C4688" s="50" t="s">
        <v>5279</v>
      </c>
      <c r="D4688" s="49" t="s">
        <v>271</v>
      </c>
      <c r="E4688" s="51">
        <v>1</v>
      </c>
      <c r="F4688" s="30">
        <v>1100</v>
      </c>
      <c r="G4688" s="30">
        <f t="shared" si="395"/>
        <v>1300</v>
      </c>
      <c r="H4688" s="30">
        <f t="shared" si="396"/>
        <v>2000</v>
      </c>
      <c r="I4688" s="212"/>
      <c r="J4688" s="212"/>
      <c r="K4688" s="212"/>
    </row>
    <row r="4689" spans="1:11" customFormat="1" outlineLevel="1">
      <c r="A4689" s="49"/>
      <c r="B4689" s="49" t="s">
        <v>5242</v>
      </c>
      <c r="C4689" s="50" t="s">
        <v>5243</v>
      </c>
      <c r="D4689" s="49" t="s">
        <v>271</v>
      </c>
      <c r="E4689" s="51">
        <v>1</v>
      </c>
      <c r="F4689" s="30">
        <v>900</v>
      </c>
      <c r="G4689" s="30">
        <f t="shared" si="395"/>
        <v>1100</v>
      </c>
      <c r="H4689" s="30">
        <f t="shared" si="396"/>
        <v>1600</v>
      </c>
      <c r="I4689" s="212"/>
      <c r="J4689" s="212"/>
      <c r="K4689" s="212"/>
    </row>
    <row r="4690" spans="1:11" customFormat="1" outlineLevel="1">
      <c r="A4690" s="49"/>
      <c r="B4690" s="49" t="s">
        <v>5248</v>
      </c>
      <c r="C4690" s="50" t="s">
        <v>5249</v>
      </c>
      <c r="D4690" s="49" t="s">
        <v>271</v>
      </c>
      <c r="E4690" s="51">
        <v>1</v>
      </c>
      <c r="F4690" s="30">
        <v>1100</v>
      </c>
      <c r="G4690" s="30">
        <f t="shared" si="395"/>
        <v>1300</v>
      </c>
      <c r="H4690" s="30">
        <f t="shared" si="396"/>
        <v>2000</v>
      </c>
      <c r="I4690" s="212"/>
      <c r="J4690" s="212"/>
      <c r="K4690" s="212"/>
    </row>
    <row r="4691" spans="1:11" customFormat="1" outlineLevel="1">
      <c r="A4691" s="49"/>
      <c r="B4691" s="49" t="s">
        <v>5274</v>
      </c>
      <c r="C4691" s="50" t="s">
        <v>5275</v>
      </c>
      <c r="D4691" s="49" t="s">
        <v>271</v>
      </c>
      <c r="E4691" s="51">
        <v>1</v>
      </c>
      <c r="F4691" s="30">
        <v>1100</v>
      </c>
      <c r="G4691" s="30">
        <f t="shared" si="395"/>
        <v>1300</v>
      </c>
      <c r="H4691" s="30">
        <f t="shared" si="396"/>
        <v>2000</v>
      </c>
      <c r="I4691" s="212"/>
      <c r="J4691" s="212"/>
      <c r="K4691" s="212"/>
    </row>
    <row r="4692" spans="1:11" customFormat="1" ht="31" outlineLevel="1">
      <c r="A4692" s="28"/>
      <c r="B4692" s="28" t="s">
        <v>5408</v>
      </c>
      <c r="C4692" s="29" t="s">
        <v>5409</v>
      </c>
      <c r="D4692" s="53" t="s">
        <v>271</v>
      </c>
      <c r="E4692" s="53">
        <v>1</v>
      </c>
      <c r="F4692" s="30">
        <v>2100</v>
      </c>
      <c r="G4692" s="30">
        <f t="shared" si="395"/>
        <v>2500</v>
      </c>
      <c r="H4692" s="30">
        <f t="shared" si="396"/>
        <v>3800</v>
      </c>
      <c r="I4692" s="212"/>
      <c r="J4692" s="212"/>
      <c r="K4692" s="212"/>
    </row>
    <row r="4693" spans="1:11" customFormat="1" ht="31" outlineLevel="1">
      <c r="A4693" s="28"/>
      <c r="B4693" s="49" t="s">
        <v>5432</v>
      </c>
      <c r="C4693" s="50" t="s">
        <v>5433</v>
      </c>
      <c r="D4693" s="79" t="s">
        <v>271</v>
      </c>
      <c r="E4693" s="79">
        <v>1</v>
      </c>
      <c r="F4693" s="30">
        <v>2100</v>
      </c>
      <c r="G4693" s="30">
        <f t="shared" si="395"/>
        <v>2500</v>
      </c>
      <c r="H4693" s="30">
        <f t="shared" si="396"/>
        <v>3800</v>
      </c>
      <c r="I4693" s="212"/>
      <c r="J4693" s="212"/>
      <c r="K4693" s="212"/>
    </row>
    <row r="4694" spans="1:11" customFormat="1" outlineLevel="1">
      <c r="A4694" s="28"/>
      <c r="B4694" s="28" t="s">
        <v>5311</v>
      </c>
      <c r="C4694" s="29" t="s">
        <v>5312</v>
      </c>
      <c r="D4694" s="28" t="s">
        <v>271</v>
      </c>
      <c r="E4694" s="30">
        <v>1</v>
      </c>
      <c r="F4694" s="30">
        <v>5500</v>
      </c>
      <c r="G4694" s="30">
        <f t="shared" si="395"/>
        <v>6600</v>
      </c>
      <c r="H4694" s="30">
        <f t="shared" si="396"/>
        <v>9900</v>
      </c>
      <c r="I4694" s="212"/>
      <c r="J4694" s="212"/>
      <c r="K4694" s="212"/>
    </row>
    <row r="4695" spans="1:11" customFormat="1" outlineLevel="1">
      <c r="A4695" s="28"/>
      <c r="B4695" s="28" t="s">
        <v>5503</v>
      </c>
      <c r="C4695" s="29" t="s">
        <v>5504</v>
      </c>
      <c r="D4695" s="53" t="s">
        <v>271</v>
      </c>
      <c r="E4695" s="53">
        <v>1</v>
      </c>
      <c r="F4695" s="30">
        <v>12000</v>
      </c>
      <c r="G4695" s="30">
        <f t="shared" si="395"/>
        <v>14400</v>
      </c>
      <c r="H4695" s="30">
        <f t="shared" si="396"/>
        <v>21600</v>
      </c>
      <c r="I4695" s="212"/>
      <c r="J4695" s="212"/>
      <c r="K4695" s="212"/>
    </row>
    <row r="4696" spans="1:11" customFormat="1" ht="31" outlineLevel="1">
      <c r="A4696" s="28"/>
      <c r="B4696" s="53" t="s">
        <v>5547</v>
      </c>
      <c r="C4696" s="29" t="s">
        <v>6726</v>
      </c>
      <c r="D4696" s="53" t="s">
        <v>271</v>
      </c>
      <c r="E4696" s="53">
        <v>1</v>
      </c>
      <c r="F4696" s="30">
        <v>10000</v>
      </c>
      <c r="G4696" s="30">
        <f t="shared" si="395"/>
        <v>12000</v>
      </c>
      <c r="H4696" s="30">
        <f t="shared" si="396"/>
        <v>18000</v>
      </c>
      <c r="I4696" s="212"/>
      <c r="J4696" s="212"/>
      <c r="K4696" s="212"/>
    </row>
    <row r="4697" spans="1:11" customFormat="1" outlineLevel="1">
      <c r="A4697" s="108"/>
      <c r="B4697" s="28" t="s">
        <v>5236</v>
      </c>
      <c r="C4697" s="29" t="s">
        <v>5237</v>
      </c>
      <c r="D4697" s="28" t="s">
        <v>271</v>
      </c>
      <c r="E4697" s="30">
        <v>1</v>
      </c>
      <c r="F4697" s="30">
        <v>1650</v>
      </c>
      <c r="G4697" s="30">
        <f t="shared" si="395"/>
        <v>2000</v>
      </c>
      <c r="H4697" s="30">
        <f t="shared" si="396"/>
        <v>3000</v>
      </c>
      <c r="I4697" s="212"/>
      <c r="J4697" s="212"/>
      <c r="K4697" s="212"/>
    </row>
    <row r="4698" spans="1:11" customFormat="1" ht="31" outlineLevel="1">
      <c r="A4698" s="108"/>
      <c r="B4698" s="28" t="s">
        <v>5548</v>
      </c>
      <c r="C4698" s="29" t="s">
        <v>5549</v>
      </c>
      <c r="D4698" s="53" t="s">
        <v>271</v>
      </c>
      <c r="E4698" s="53">
        <v>1</v>
      </c>
      <c r="F4698" s="51">
        <v>2200</v>
      </c>
      <c r="G4698" s="30">
        <f t="shared" si="395"/>
        <v>2600</v>
      </c>
      <c r="H4698" s="30">
        <f t="shared" si="396"/>
        <v>4000</v>
      </c>
      <c r="I4698" s="212"/>
      <c r="J4698" s="212"/>
      <c r="K4698" s="212"/>
    </row>
    <row r="4699" spans="1:11" customFormat="1" ht="31" outlineLevel="1">
      <c r="A4699" s="108"/>
      <c r="B4699" s="49" t="s">
        <v>5262</v>
      </c>
      <c r="C4699" s="50" t="s">
        <v>5263</v>
      </c>
      <c r="D4699" s="49" t="s">
        <v>271</v>
      </c>
      <c r="E4699" s="51">
        <v>1</v>
      </c>
      <c r="F4699" s="30">
        <v>1000</v>
      </c>
      <c r="G4699" s="30">
        <f t="shared" si="395"/>
        <v>1200</v>
      </c>
      <c r="H4699" s="30">
        <f t="shared" si="396"/>
        <v>1800</v>
      </c>
      <c r="I4699" s="212"/>
      <c r="J4699" s="212"/>
      <c r="K4699" s="212"/>
    </row>
    <row r="4700" spans="1:11" customFormat="1" ht="31" outlineLevel="1">
      <c r="A4700" s="107"/>
      <c r="B4700" s="49" t="s">
        <v>5264</v>
      </c>
      <c r="C4700" s="50" t="s">
        <v>5265</v>
      </c>
      <c r="D4700" s="49" t="s">
        <v>271</v>
      </c>
      <c r="E4700" s="51">
        <v>1</v>
      </c>
      <c r="F4700" s="30">
        <v>1200</v>
      </c>
      <c r="G4700" s="30">
        <f t="shared" si="395"/>
        <v>1400</v>
      </c>
      <c r="H4700" s="30">
        <f t="shared" si="396"/>
        <v>2200</v>
      </c>
      <c r="I4700" s="212"/>
      <c r="J4700" s="212"/>
      <c r="K4700" s="212"/>
    </row>
    <row r="4701" spans="1:11" customFormat="1" ht="31" outlineLevel="1">
      <c r="A4701" s="108"/>
      <c r="B4701" s="49" t="s">
        <v>5256</v>
      </c>
      <c r="C4701" s="50" t="s">
        <v>5257</v>
      </c>
      <c r="D4701" s="49" t="s">
        <v>271</v>
      </c>
      <c r="E4701" s="51">
        <v>1</v>
      </c>
      <c r="F4701" s="30">
        <v>2300</v>
      </c>
      <c r="G4701" s="30">
        <f t="shared" si="395"/>
        <v>2800</v>
      </c>
      <c r="H4701" s="30">
        <f t="shared" si="396"/>
        <v>4100</v>
      </c>
      <c r="I4701" s="212"/>
      <c r="J4701" s="212"/>
      <c r="K4701" s="212"/>
    </row>
    <row r="4702" spans="1:11" customFormat="1" ht="31" outlineLevel="1">
      <c r="A4702" s="108"/>
      <c r="B4702" s="28" t="s">
        <v>5254</v>
      </c>
      <c r="C4702" s="29" t="s">
        <v>5255</v>
      </c>
      <c r="D4702" s="28" t="s">
        <v>271</v>
      </c>
      <c r="E4702" s="30">
        <v>1</v>
      </c>
      <c r="F4702" s="30">
        <v>2300</v>
      </c>
      <c r="G4702" s="30">
        <f t="shared" si="395"/>
        <v>2800</v>
      </c>
      <c r="H4702" s="30">
        <f t="shared" si="396"/>
        <v>4100</v>
      </c>
      <c r="I4702" s="212"/>
      <c r="J4702" s="212"/>
      <c r="K4702" s="212"/>
    </row>
    <row r="4703" spans="1:11" customFormat="1" ht="31" outlineLevel="1">
      <c r="A4703" s="108"/>
      <c r="B4703" s="28" t="s">
        <v>5400</v>
      </c>
      <c r="C4703" s="29" t="s">
        <v>5401</v>
      </c>
      <c r="D4703" s="28" t="s">
        <v>271</v>
      </c>
      <c r="E4703" s="30">
        <v>1</v>
      </c>
      <c r="F4703" s="30">
        <v>2100</v>
      </c>
      <c r="G4703" s="30">
        <f t="shared" si="395"/>
        <v>2500</v>
      </c>
      <c r="H4703" s="30">
        <f t="shared" si="396"/>
        <v>3800</v>
      </c>
      <c r="I4703" s="212"/>
      <c r="J4703" s="212"/>
      <c r="K4703" s="212"/>
    </row>
    <row r="4704" spans="1:11" customFormat="1" ht="31" outlineLevel="1">
      <c r="A4704" s="108"/>
      <c r="B4704" s="49" t="s">
        <v>5489</v>
      </c>
      <c r="C4704" s="50" t="s">
        <v>5490</v>
      </c>
      <c r="D4704" s="79" t="s">
        <v>271</v>
      </c>
      <c r="E4704" s="79">
        <v>1</v>
      </c>
      <c r="F4704" s="30">
        <v>6100</v>
      </c>
      <c r="G4704" s="30">
        <f t="shared" si="395"/>
        <v>7300</v>
      </c>
      <c r="H4704" s="30">
        <f t="shared" si="396"/>
        <v>11000</v>
      </c>
      <c r="I4704" s="212"/>
      <c r="J4704" s="212"/>
      <c r="K4704" s="212"/>
    </row>
    <row r="4705" spans="1:11" customFormat="1" ht="31" outlineLevel="1">
      <c r="A4705" s="49"/>
      <c r="B4705" s="28" t="s">
        <v>3766</v>
      </c>
      <c r="C4705" s="29" t="s">
        <v>3767</v>
      </c>
      <c r="D4705" s="28" t="s">
        <v>271</v>
      </c>
      <c r="E4705" s="30">
        <v>1</v>
      </c>
      <c r="F4705" s="30">
        <v>1000</v>
      </c>
      <c r="G4705" s="30">
        <f t="shared" si="395"/>
        <v>1200</v>
      </c>
      <c r="H4705" s="30">
        <f t="shared" si="396"/>
        <v>1800</v>
      </c>
      <c r="I4705" s="212"/>
      <c r="J4705" s="212"/>
      <c r="K4705" s="212"/>
    </row>
    <row r="4706" spans="1:11" customFormat="1" ht="31" outlineLevel="1">
      <c r="A4706" s="108"/>
      <c r="B4706" s="28" t="s">
        <v>3751</v>
      </c>
      <c r="C4706" s="29" t="s">
        <v>3752</v>
      </c>
      <c r="D4706" s="28" t="s">
        <v>271</v>
      </c>
      <c r="E4706" s="30">
        <v>1</v>
      </c>
      <c r="F4706" s="30">
        <v>1100</v>
      </c>
      <c r="G4706" s="30">
        <f t="shared" si="395"/>
        <v>1300</v>
      </c>
      <c r="H4706" s="30">
        <f t="shared" si="396"/>
        <v>2000</v>
      </c>
      <c r="I4706" s="212"/>
      <c r="J4706" s="212"/>
      <c r="K4706" s="212"/>
    </row>
    <row r="4707" spans="1:11" customFormat="1" outlineLevel="1">
      <c r="A4707" s="108"/>
      <c r="B4707" s="28" t="s">
        <v>3778</v>
      </c>
      <c r="C4707" s="29" t="s">
        <v>3779</v>
      </c>
      <c r="D4707" s="28" t="s">
        <v>271</v>
      </c>
      <c r="E4707" s="30">
        <v>1</v>
      </c>
      <c r="F4707" s="30">
        <v>1100</v>
      </c>
      <c r="G4707" s="30">
        <f t="shared" si="395"/>
        <v>1300</v>
      </c>
      <c r="H4707" s="30">
        <f t="shared" si="396"/>
        <v>2000</v>
      </c>
      <c r="I4707" s="212"/>
      <c r="J4707" s="212"/>
      <c r="K4707" s="212"/>
    </row>
    <row r="4708" spans="1:11" customFormat="1" outlineLevel="1">
      <c r="A4708" s="28"/>
      <c r="B4708" s="28" t="s">
        <v>5415</v>
      </c>
      <c r="C4708" s="29" t="s">
        <v>5416</v>
      </c>
      <c r="D4708" s="53" t="s">
        <v>271</v>
      </c>
      <c r="E4708" s="53">
        <v>1</v>
      </c>
      <c r="F4708" s="30">
        <v>12000</v>
      </c>
      <c r="G4708" s="30">
        <f t="shared" si="395"/>
        <v>14400</v>
      </c>
      <c r="H4708" s="30">
        <f t="shared" si="396"/>
        <v>21600</v>
      </c>
      <c r="I4708" s="212"/>
      <c r="J4708" s="212"/>
      <c r="K4708" s="212"/>
    </row>
    <row r="4709" spans="1:11" customFormat="1" outlineLevel="1">
      <c r="A4709" s="28"/>
      <c r="B4709" s="28" t="s">
        <v>5417</v>
      </c>
      <c r="C4709" s="29" t="s">
        <v>5418</v>
      </c>
      <c r="D4709" s="53" t="s">
        <v>271</v>
      </c>
      <c r="E4709" s="53">
        <v>1</v>
      </c>
      <c r="F4709" s="30">
        <v>10000</v>
      </c>
      <c r="G4709" s="30">
        <f t="shared" si="395"/>
        <v>12000</v>
      </c>
      <c r="H4709" s="30">
        <f t="shared" si="396"/>
        <v>18000</v>
      </c>
      <c r="I4709" s="212"/>
      <c r="J4709" s="212"/>
      <c r="K4709" s="212"/>
    </row>
    <row r="4710" spans="1:11" customFormat="1" ht="31" outlineLevel="1">
      <c r="A4710" s="108"/>
      <c r="B4710" s="49" t="s">
        <v>5330</v>
      </c>
      <c r="C4710" s="50" t="s">
        <v>5331</v>
      </c>
      <c r="D4710" s="49" t="s">
        <v>271</v>
      </c>
      <c r="E4710" s="51">
        <v>1</v>
      </c>
      <c r="F4710" s="30">
        <v>2800</v>
      </c>
      <c r="G4710" s="30">
        <f t="shared" si="395"/>
        <v>3400</v>
      </c>
      <c r="H4710" s="30">
        <f t="shared" si="396"/>
        <v>5000</v>
      </c>
      <c r="I4710" s="212"/>
      <c r="J4710" s="212"/>
      <c r="K4710" s="212"/>
    </row>
    <row r="4711" spans="1:11" customFormat="1" outlineLevel="1">
      <c r="A4711" s="36"/>
      <c r="B4711" s="28" t="s">
        <v>5319</v>
      </c>
      <c r="C4711" s="29" t="s">
        <v>5320</v>
      </c>
      <c r="D4711" s="28" t="s">
        <v>271</v>
      </c>
      <c r="E4711" s="30">
        <v>1</v>
      </c>
      <c r="F4711" s="30">
        <v>6000</v>
      </c>
      <c r="G4711" s="30">
        <f t="shared" si="395"/>
        <v>7200</v>
      </c>
      <c r="H4711" s="30">
        <f t="shared" si="396"/>
        <v>10800</v>
      </c>
      <c r="I4711" s="212"/>
      <c r="J4711" s="212"/>
      <c r="K4711" s="212"/>
    </row>
    <row r="4712" spans="1:11" customFormat="1" outlineLevel="1">
      <c r="A4712" s="49"/>
      <c r="B4712" s="28" t="s">
        <v>5551</v>
      </c>
      <c r="C4712" s="29" t="s">
        <v>5552</v>
      </c>
      <c r="D4712" s="28" t="s">
        <v>271</v>
      </c>
      <c r="E4712" s="53">
        <v>1</v>
      </c>
      <c r="F4712" s="30">
        <v>7490</v>
      </c>
      <c r="G4712" s="30">
        <f t="shared" si="395"/>
        <v>9000</v>
      </c>
      <c r="H4712" s="30">
        <f t="shared" si="396"/>
        <v>13500</v>
      </c>
      <c r="I4712" s="212"/>
      <c r="J4712" s="212"/>
      <c r="K4712" s="212"/>
    </row>
    <row r="4713" spans="1:11" customFormat="1" ht="31" outlineLevel="1">
      <c r="A4713" s="108"/>
      <c r="B4713" s="79" t="s">
        <v>5553</v>
      </c>
      <c r="C4713" s="50" t="s">
        <v>5554</v>
      </c>
      <c r="D4713" s="79" t="s">
        <v>271</v>
      </c>
      <c r="E4713" s="79">
        <v>1</v>
      </c>
      <c r="F4713" s="30">
        <v>7350</v>
      </c>
      <c r="G4713" s="30">
        <f t="shared" si="395"/>
        <v>8800</v>
      </c>
      <c r="H4713" s="30">
        <f t="shared" si="396"/>
        <v>13200</v>
      </c>
      <c r="I4713" s="212"/>
      <c r="J4713" s="212"/>
      <c r="K4713" s="212"/>
    </row>
    <row r="4714" spans="1:11" customFormat="1" outlineLevel="1">
      <c r="A4714" s="28"/>
      <c r="B4714" s="28" t="s">
        <v>2597</v>
      </c>
      <c r="C4714" s="29" t="s">
        <v>2598</v>
      </c>
      <c r="D4714" s="28" t="s">
        <v>271</v>
      </c>
      <c r="E4714" s="30">
        <v>1</v>
      </c>
      <c r="F4714" s="30">
        <v>5000</v>
      </c>
      <c r="G4714" s="30">
        <f t="shared" si="395"/>
        <v>6000</v>
      </c>
      <c r="H4714" s="30">
        <f t="shared" si="396"/>
        <v>9000</v>
      </c>
      <c r="I4714" s="212"/>
      <c r="J4714" s="212"/>
      <c r="K4714" s="212"/>
    </row>
    <row r="4715" spans="1:11" customFormat="1">
      <c r="A4715" s="45">
        <v>3369</v>
      </c>
      <c r="B4715" s="67" t="s">
        <v>5555</v>
      </c>
      <c r="C4715" s="47" t="s">
        <v>6184</v>
      </c>
      <c r="D4715" s="67" t="s">
        <v>530</v>
      </c>
      <c r="E4715" s="67">
        <v>1</v>
      </c>
      <c r="F4715" s="72">
        <f>SUM(F4716:F4739)</f>
        <v>71260</v>
      </c>
      <c r="G4715" s="72">
        <f>SUM(G4716:G4739)</f>
        <v>85300</v>
      </c>
      <c r="H4715" s="72">
        <f>SUM(H4716:H4739)</f>
        <v>128600</v>
      </c>
      <c r="I4715" s="212"/>
      <c r="J4715" s="212"/>
      <c r="K4715" s="212"/>
    </row>
    <row r="4716" spans="1:11" customFormat="1" ht="31" outlineLevel="1">
      <c r="A4716" s="28"/>
      <c r="B4716" s="53" t="s">
        <v>5546</v>
      </c>
      <c r="C4716" s="29" t="s">
        <v>6727</v>
      </c>
      <c r="D4716" s="53" t="s">
        <v>271</v>
      </c>
      <c r="E4716" s="53">
        <v>1</v>
      </c>
      <c r="F4716" s="30">
        <v>12000</v>
      </c>
      <c r="G4716" s="30">
        <f t="shared" ref="G4716:G4739" si="397">ROUND(F4716*1.2,-2)</f>
        <v>14400</v>
      </c>
      <c r="H4716" s="30">
        <f t="shared" ref="H4716:H4739" si="398">ROUND(F4716*1.8,-2)</f>
        <v>21600</v>
      </c>
      <c r="I4716" s="212"/>
      <c r="J4716" s="212"/>
      <c r="K4716" s="212"/>
    </row>
    <row r="4717" spans="1:11" customFormat="1" ht="31" outlineLevel="1">
      <c r="A4717" s="49"/>
      <c r="B4717" s="49" t="s">
        <v>5974</v>
      </c>
      <c r="C4717" s="50" t="s">
        <v>5973</v>
      </c>
      <c r="D4717" s="49" t="s">
        <v>271</v>
      </c>
      <c r="E4717" s="51">
        <v>1</v>
      </c>
      <c r="F4717" s="30">
        <v>1500</v>
      </c>
      <c r="G4717" s="30">
        <f t="shared" si="397"/>
        <v>1800</v>
      </c>
      <c r="H4717" s="30">
        <f t="shared" si="398"/>
        <v>2700</v>
      </c>
      <c r="I4717" s="212"/>
      <c r="J4717" s="212"/>
      <c r="K4717" s="212"/>
    </row>
    <row r="4718" spans="1:11" customFormat="1" outlineLevel="1">
      <c r="A4718" s="49"/>
      <c r="B4718" s="49" t="s">
        <v>5234</v>
      </c>
      <c r="C4718" s="50" t="s">
        <v>5235</v>
      </c>
      <c r="D4718" s="49" t="s">
        <v>271</v>
      </c>
      <c r="E4718" s="51">
        <v>1</v>
      </c>
      <c r="F4718" s="30">
        <v>810</v>
      </c>
      <c r="G4718" s="30">
        <f t="shared" si="397"/>
        <v>1000</v>
      </c>
      <c r="H4718" s="30">
        <f t="shared" si="398"/>
        <v>1500</v>
      </c>
      <c r="I4718" s="212"/>
      <c r="J4718" s="212"/>
      <c r="K4718" s="212"/>
    </row>
    <row r="4719" spans="1:11" customFormat="1" ht="31" outlineLevel="1">
      <c r="A4719" s="28"/>
      <c r="B4719" s="53" t="s">
        <v>5294</v>
      </c>
      <c r="C4719" s="29" t="s">
        <v>5295</v>
      </c>
      <c r="D4719" s="53" t="s">
        <v>271</v>
      </c>
      <c r="E4719" s="53">
        <v>1</v>
      </c>
      <c r="F4719" s="30">
        <v>1200</v>
      </c>
      <c r="G4719" s="30">
        <f t="shared" si="397"/>
        <v>1400</v>
      </c>
      <c r="H4719" s="30">
        <f t="shared" si="398"/>
        <v>2200</v>
      </c>
      <c r="I4719" s="212"/>
      <c r="J4719" s="212"/>
      <c r="K4719" s="212"/>
    </row>
    <row r="4720" spans="1:11" customFormat="1" outlineLevel="1">
      <c r="A4720" s="49"/>
      <c r="B4720" s="79" t="s">
        <v>5258</v>
      </c>
      <c r="C4720" s="50" t="s">
        <v>5259</v>
      </c>
      <c r="D4720" s="79" t="s">
        <v>271</v>
      </c>
      <c r="E4720" s="79">
        <v>1</v>
      </c>
      <c r="F4720" s="30">
        <v>1000</v>
      </c>
      <c r="G4720" s="30">
        <f t="shared" si="397"/>
        <v>1200</v>
      </c>
      <c r="H4720" s="30">
        <f t="shared" si="398"/>
        <v>1800</v>
      </c>
      <c r="I4720" s="212"/>
      <c r="J4720" s="212"/>
      <c r="K4720" s="212"/>
    </row>
    <row r="4721" spans="1:11" customFormat="1" outlineLevel="1">
      <c r="A4721" s="49"/>
      <c r="B4721" s="49" t="s">
        <v>5260</v>
      </c>
      <c r="C4721" s="50" t="s">
        <v>5261</v>
      </c>
      <c r="D4721" s="79" t="s">
        <v>271</v>
      </c>
      <c r="E4721" s="79">
        <v>1</v>
      </c>
      <c r="F4721" s="30">
        <v>1200</v>
      </c>
      <c r="G4721" s="30">
        <f t="shared" si="397"/>
        <v>1400</v>
      </c>
      <c r="H4721" s="30">
        <f t="shared" si="398"/>
        <v>2200</v>
      </c>
      <c r="I4721" s="212"/>
      <c r="J4721" s="212"/>
      <c r="K4721" s="212"/>
    </row>
    <row r="4722" spans="1:11" customFormat="1" outlineLevel="1">
      <c r="A4722" s="49"/>
      <c r="B4722" s="49" t="s">
        <v>5274</v>
      </c>
      <c r="C4722" s="50" t="s">
        <v>5275</v>
      </c>
      <c r="D4722" s="79" t="s">
        <v>271</v>
      </c>
      <c r="E4722" s="79">
        <v>1</v>
      </c>
      <c r="F4722" s="30">
        <v>1100</v>
      </c>
      <c r="G4722" s="30">
        <f t="shared" si="397"/>
        <v>1300</v>
      </c>
      <c r="H4722" s="30">
        <f t="shared" si="398"/>
        <v>2000</v>
      </c>
      <c r="I4722" s="212"/>
      <c r="J4722" s="212"/>
      <c r="K4722" s="212"/>
    </row>
    <row r="4723" spans="1:11" customFormat="1" outlineLevel="1">
      <c r="A4723" s="49"/>
      <c r="B4723" s="79" t="s">
        <v>5278</v>
      </c>
      <c r="C4723" s="50" t="s">
        <v>5279</v>
      </c>
      <c r="D4723" s="79" t="s">
        <v>271</v>
      </c>
      <c r="E4723" s="79">
        <v>1</v>
      </c>
      <c r="F4723" s="30">
        <v>1100</v>
      </c>
      <c r="G4723" s="30">
        <f t="shared" si="397"/>
        <v>1300</v>
      </c>
      <c r="H4723" s="30">
        <f t="shared" si="398"/>
        <v>2000</v>
      </c>
      <c r="I4723" s="212"/>
      <c r="J4723" s="212"/>
      <c r="K4723" s="212"/>
    </row>
    <row r="4724" spans="1:11" customFormat="1" outlineLevel="1">
      <c r="A4724" s="28"/>
      <c r="B4724" s="28" t="s">
        <v>5236</v>
      </c>
      <c r="C4724" s="29" t="s">
        <v>5237</v>
      </c>
      <c r="D4724" s="53" t="s">
        <v>271</v>
      </c>
      <c r="E4724" s="53">
        <v>1</v>
      </c>
      <c r="F4724" s="30">
        <v>1650</v>
      </c>
      <c r="G4724" s="30">
        <f t="shared" si="397"/>
        <v>2000</v>
      </c>
      <c r="H4724" s="30">
        <f t="shared" si="398"/>
        <v>3000</v>
      </c>
      <c r="I4724" s="212"/>
      <c r="J4724" s="212"/>
      <c r="K4724" s="212"/>
    </row>
    <row r="4725" spans="1:11" customFormat="1" outlineLevel="1">
      <c r="A4725" s="49"/>
      <c r="B4725" s="79" t="s">
        <v>5556</v>
      </c>
      <c r="C4725" s="50" t="s">
        <v>5557</v>
      </c>
      <c r="D4725" s="79" t="s">
        <v>271</v>
      </c>
      <c r="E4725" s="79">
        <v>1</v>
      </c>
      <c r="F4725" s="30">
        <v>950</v>
      </c>
      <c r="G4725" s="30">
        <f t="shared" si="397"/>
        <v>1100</v>
      </c>
      <c r="H4725" s="30">
        <f t="shared" si="398"/>
        <v>1700</v>
      </c>
      <c r="I4725" s="212"/>
      <c r="J4725" s="212"/>
      <c r="K4725" s="212"/>
    </row>
    <row r="4726" spans="1:11" customFormat="1" ht="31" outlineLevel="1">
      <c r="A4726" s="49"/>
      <c r="B4726" s="49" t="s">
        <v>5286</v>
      </c>
      <c r="C4726" s="50" t="s">
        <v>5287</v>
      </c>
      <c r="D4726" s="79" t="s">
        <v>271</v>
      </c>
      <c r="E4726" s="79">
        <v>1</v>
      </c>
      <c r="F4726" s="30">
        <v>900</v>
      </c>
      <c r="G4726" s="30">
        <f t="shared" si="397"/>
        <v>1100</v>
      </c>
      <c r="H4726" s="30">
        <f t="shared" si="398"/>
        <v>1600</v>
      </c>
      <c r="I4726" s="212"/>
      <c r="J4726" s="212"/>
      <c r="K4726" s="212"/>
    </row>
    <row r="4727" spans="1:11" customFormat="1" ht="31" outlineLevel="1">
      <c r="A4727" s="28"/>
      <c r="B4727" s="53" t="s">
        <v>5558</v>
      </c>
      <c r="C4727" s="29" t="s">
        <v>5559</v>
      </c>
      <c r="D4727" s="53" t="s">
        <v>271</v>
      </c>
      <c r="E4727" s="53">
        <v>1</v>
      </c>
      <c r="F4727" s="30">
        <v>3700</v>
      </c>
      <c r="G4727" s="30">
        <f t="shared" si="397"/>
        <v>4400</v>
      </c>
      <c r="H4727" s="30">
        <f t="shared" si="398"/>
        <v>6700</v>
      </c>
      <c r="I4727" s="212"/>
      <c r="J4727" s="212"/>
      <c r="K4727" s="212"/>
    </row>
    <row r="4728" spans="1:11" customFormat="1" ht="31" outlineLevel="1">
      <c r="A4728" s="49"/>
      <c r="B4728" s="49" t="s">
        <v>5432</v>
      </c>
      <c r="C4728" s="50" t="s">
        <v>5433</v>
      </c>
      <c r="D4728" s="79" t="s">
        <v>271</v>
      </c>
      <c r="E4728" s="79">
        <v>1</v>
      </c>
      <c r="F4728" s="30">
        <v>2100</v>
      </c>
      <c r="G4728" s="30">
        <f t="shared" si="397"/>
        <v>2500</v>
      </c>
      <c r="H4728" s="30">
        <f t="shared" si="398"/>
        <v>3800</v>
      </c>
      <c r="I4728" s="212"/>
      <c r="J4728" s="212"/>
      <c r="K4728" s="212"/>
    </row>
    <row r="4729" spans="1:11" customFormat="1" ht="31" outlineLevel="1">
      <c r="A4729" s="49"/>
      <c r="B4729" s="79" t="s">
        <v>5560</v>
      </c>
      <c r="C4729" s="50" t="s">
        <v>5561</v>
      </c>
      <c r="D4729" s="79" t="s">
        <v>271</v>
      </c>
      <c r="E4729" s="79">
        <v>1</v>
      </c>
      <c r="F4729" s="30">
        <v>4000</v>
      </c>
      <c r="G4729" s="30">
        <f t="shared" si="397"/>
        <v>4800</v>
      </c>
      <c r="H4729" s="30">
        <f t="shared" si="398"/>
        <v>7200</v>
      </c>
      <c r="I4729" s="212"/>
      <c r="J4729" s="212"/>
      <c r="K4729" s="212"/>
    </row>
    <row r="4730" spans="1:11" customFormat="1" outlineLevel="1">
      <c r="A4730" s="28"/>
      <c r="B4730" s="53" t="s">
        <v>5562</v>
      </c>
      <c r="C4730" s="29" t="s">
        <v>5563</v>
      </c>
      <c r="D4730" s="53" t="s">
        <v>271</v>
      </c>
      <c r="E4730" s="53">
        <v>1</v>
      </c>
      <c r="F4730" s="30">
        <v>5100</v>
      </c>
      <c r="G4730" s="30">
        <f t="shared" si="397"/>
        <v>6100</v>
      </c>
      <c r="H4730" s="30">
        <f t="shared" si="398"/>
        <v>9200</v>
      </c>
      <c r="I4730" s="212"/>
      <c r="J4730" s="212"/>
      <c r="K4730" s="212"/>
    </row>
    <row r="4731" spans="1:11" customFormat="1" outlineLevel="1">
      <c r="A4731" s="28"/>
      <c r="B4731" s="53" t="s">
        <v>5564</v>
      </c>
      <c r="C4731" s="29" t="s">
        <v>5565</v>
      </c>
      <c r="D4731" s="53" t="s">
        <v>271</v>
      </c>
      <c r="E4731" s="53">
        <v>1</v>
      </c>
      <c r="F4731" s="30">
        <v>3150</v>
      </c>
      <c r="G4731" s="30">
        <f t="shared" si="397"/>
        <v>3800</v>
      </c>
      <c r="H4731" s="30">
        <f t="shared" si="398"/>
        <v>5700</v>
      </c>
      <c r="I4731" s="212"/>
      <c r="J4731" s="212"/>
      <c r="K4731" s="212"/>
    </row>
    <row r="4732" spans="1:11" customFormat="1" ht="31" outlineLevel="1">
      <c r="A4732" s="49"/>
      <c r="B4732" s="49" t="s">
        <v>5262</v>
      </c>
      <c r="C4732" s="50" t="s">
        <v>5263</v>
      </c>
      <c r="D4732" s="79" t="s">
        <v>271</v>
      </c>
      <c r="E4732" s="79">
        <v>1</v>
      </c>
      <c r="F4732" s="30">
        <v>1000</v>
      </c>
      <c r="G4732" s="30">
        <f t="shared" si="397"/>
        <v>1200</v>
      </c>
      <c r="H4732" s="30">
        <f t="shared" si="398"/>
        <v>1800</v>
      </c>
      <c r="I4732" s="212"/>
      <c r="J4732" s="212"/>
      <c r="K4732" s="212"/>
    </row>
    <row r="4733" spans="1:11" customFormat="1" ht="31" outlineLevel="1">
      <c r="A4733" s="49"/>
      <c r="B4733" s="49" t="s">
        <v>5264</v>
      </c>
      <c r="C4733" s="50" t="s">
        <v>5265</v>
      </c>
      <c r="D4733" s="79" t="s">
        <v>271</v>
      </c>
      <c r="E4733" s="79">
        <v>1</v>
      </c>
      <c r="F4733" s="30">
        <v>1200</v>
      </c>
      <c r="G4733" s="30">
        <f t="shared" si="397"/>
        <v>1400</v>
      </c>
      <c r="H4733" s="30">
        <f t="shared" si="398"/>
        <v>2200</v>
      </c>
      <c r="I4733" s="212"/>
      <c r="J4733" s="212"/>
      <c r="K4733" s="212"/>
    </row>
    <row r="4734" spans="1:11" customFormat="1" ht="31" outlineLevel="1">
      <c r="A4734" s="49"/>
      <c r="B4734" s="79" t="s">
        <v>5256</v>
      </c>
      <c r="C4734" s="50" t="s">
        <v>5257</v>
      </c>
      <c r="D4734" s="79" t="s">
        <v>271</v>
      </c>
      <c r="E4734" s="79">
        <v>1</v>
      </c>
      <c r="F4734" s="30">
        <v>2300</v>
      </c>
      <c r="G4734" s="30">
        <f t="shared" si="397"/>
        <v>2800</v>
      </c>
      <c r="H4734" s="30">
        <f t="shared" si="398"/>
        <v>4100</v>
      </c>
      <c r="I4734" s="212"/>
      <c r="J4734" s="212"/>
      <c r="K4734" s="212"/>
    </row>
    <row r="4735" spans="1:11" customFormat="1" ht="31" outlineLevel="1">
      <c r="A4735" s="49"/>
      <c r="B4735" s="49" t="s">
        <v>5489</v>
      </c>
      <c r="C4735" s="50" t="s">
        <v>5490</v>
      </c>
      <c r="D4735" s="79" t="s">
        <v>271</v>
      </c>
      <c r="E4735" s="79">
        <v>1</v>
      </c>
      <c r="F4735" s="30">
        <v>6100</v>
      </c>
      <c r="G4735" s="30">
        <f t="shared" si="397"/>
        <v>7300</v>
      </c>
      <c r="H4735" s="30">
        <f t="shared" si="398"/>
        <v>11000</v>
      </c>
      <c r="I4735" s="212"/>
      <c r="J4735" s="212"/>
      <c r="K4735" s="212"/>
    </row>
    <row r="4736" spans="1:11" customFormat="1" ht="31" outlineLevel="1">
      <c r="A4736" s="28"/>
      <c r="B4736" s="53" t="s">
        <v>5547</v>
      </c>
      <c r="C4736" s="29" t="s">
        <v>6726</v>
      </c>
      <c r="D4736" s="53" t="s">
        <v>271</v>
      </c>
      <c r="E4736" s="53">
        <v>1</v>
      </c>
      <c r="F4736" s="30">
        <v>10000</v>
      </c>
      <c r="G4736" s="30">
        <f t="shared" si="397"/>
        <v>12000</v>
      </c>
      <c r="H4736" s="30">
        <f t="shared" si="398"/>
        <v>18000</v>
      </c>
      <c r="I4736" s="212"/>
      <c r="J4736" s="212"/>
      <c r="K4736" s="212"/>
    </row>
    <row r="4737" spans="1:11" customFormat="1" ht="31" outlineLevel="1">
      <c r="A4737" s="28"/>
      <c r="B4737" s="28" t="s">
        <v>5400</v>
      </c>
      <c r="C4737" s="29" t="s">
        <v>5401</v>
      </c>
      <c r="D4737" s="53" t="s">
        <v>271</v>
      </c>
      <c r="E4737" s="53">
        <v>1</v>
      </c>
      <c r="F4737" s="30">
        <v>2100</v>
      </c>
      <c r="G4737" s="30">
        <f t="shared" si="397"/>
        <v>2500</v>
      </c>
      <c r="H4737" s="30">
        <f t="shared" si="398"/>
        <v>3800</v>
      </c>
      <c r="I4737" s="212"/>
      <c r="J4737" s="212"/>
      <c r="K4737" s="212"/>
    </row>
    <row r="4738" spans="1:11" customFormat="1" ht="31" outlineLevel="1">
      <c r="A4738" s="28"/>
      <c r="B4738" s="28" t="s">
        <v>5408</v>
      </c>
      <c r="C4738" s="29" t="s">
        <v>5409</v>
      </c>
      <c r="D4738" s="53" t="s">
        <v>271</v>
      </c>
      <c r="E4738" s="53">
        <v>1</v>
      </c>
      <c r="F4738" s="30">
        <v>2100</v>
      </c>
      <c r="G4738" s="30">
        <f t="shared" si="397"/>
        <v>2500</v>
      </c>
      <c r="H4738" s="30">
        <f t="shared" si="398"/>
        <v>3800</v>
      </c>
      <c r="I4738" s="212"/>
      <c r="J4738" s="212"/>
      <c r="K4738" s="212"/>
    </row>
    <row r="4739" spans="1:11" customFormat="1" outlineLevel="1">
      <c r="A4739" s="28"/>
      <c r="B4739" s="28" t="s">
        <v>2597</v>
      </c>
      <c r="C4739" s="29" t="s">
        <v>2598</v>
      </c>
      <c r="D4739" s="28" t="s">
        <v>271</v>
      </c>
      <c r="E4739" s="30">
        <v>1</v>
      </c>
      <c r="F4739" s="30">
        <v>5000</v>
      </c>
      <c r="G4739" s="30">
        <f t="shared" si="397"/>
        <v>6000</v>
      </c>
      <c r="H4739" s="30">
        <f t="shared" si="398"/>
        <v>9000</v>
      </c>
      <c r="I4739" s="212"/>
      <c r="J4739" s="212"/>
      <c r="K4739" s="212"/>
    </row>
    <row r="4740" spans="1:11" customFormat="1">
      <c r="A4740" s="45">
        <v>3370</v>
      </c>
      <c r="B4740" s="67" t="s">
        <v>5566</v>
      </c>
      <c r="C4740" s="47" t="s">
        <v>6185</v>
      </c>
      <c r="D4740" s="67" t="s">
        <v>530</v>
      </c>
      <c r="E4740" s="67">
        <v>1</v>
      </c>
      <c r="F4740" s="72">
        <f>SUM(F4741:F4763)</f>
        <v>66810</v>
      </c>
      <c r="G4740" s="72">
        <f>SUM(G4741:G4763)</f>
        <v>80000</v>
      </c>
      <c r="H4740" s="72">
        <f>SUM(H4741:H4763)</f>
        <v>120600</v>
      </c>
      <c r="I4740" s="212"/>
      <c r="J4740" s="212"/>
      <c r="K4740" s="212"/>
    </row>
    <row r="4741" spans="1:11" customFormat="1" outlineLevel="1">
      <c r="A4741" s="28"/>
      <c r="B4741" s="28" t="s">
        <v>5503</v>
      </c>
      <c r="C4741" s="29" t="s">
        <v>5504</v>
      </c>
      <c r="D4741" s="53" t="s">
        <v>271</v>
      </c>
      <c r="E4741" s="53">
        <v>1</v>
      </c>
      <c r="F4741" s="30">
        <v>12000</v>
      </c>
      <c r="G4741" s="30">
        <f t="shared" ref="G4741:G4763" si="399">ROUND(F4741*1.2,-2)</f>
        <v>14400</v>
      </c>
      <c r="H4741" s="30">
        <f t="shared" ref="H4741:H4763" si="400">ROUND(F4741*1.8,-2)</f>
        <v>21600</v>
      </c>
      <c r="I4741" s="212"/>
      <c r="J4741" s="212"/>
      <c r="K4741" s="212"/>
    </row>
    <row r="4742" spans="1:11" customFormat="1" outlineLevel="1">
      <c r="A4742" s="28"/>
      <c r="B4742" s="28" t="s">
        <v>5305</v>
      </c>
      <c r="C4742" s="29" t="s">
        <v>5306</v>
      </c>
      <c r="D4742" s="53" t="s">
        <v>271</v>
      </c>
      <c r="E4742" s="53">
        <v>1</v>
      </c>
      <c r="F4742" s="30">
        <v>2100</v>
      </c>
      <c r="G4742" s="30">
        <f t="shared" si="399"/>
        <v>2500</v>
      </c>
      <c r="H4742" s="30">
        <f t="shared" si="400"/>
        <v>3800</v>
      </c>
      <c r="I4742" s="212"/>
      <c r="J4742" s="212"/>
      <c r="K4742" s="212"/>
    </row>
    <row r="4743" spans="1:11" customFormat="1" ht="31" outlineLevel="1">
      <c r="A4743" s="49"/>
      <c r="B4743" s="49" t="s">
        <v>5974</v>
      </c>
      <c r="C4743" s="50" t="s">
        <v>5973</v>
      </c>
      <c r="D4743" s="49" t="s">
        <v>271</v>
      </c>
      <c r="E4743" s="51">
        <v>1</v>
      </c>
      <c r="F4743" s="30">
        <v>1500</v>
      </c>
      <c r="G4743" s="30">
        <f t="shared" si="399"/>
        <v>1800</v>
      </c>
      <c r="H4743" s="30">
        <f t="shared" si="400"/>
        <v>2700</v>
      </c>
      <c r="I4743" s="212"/>
      <c r="J4743" s="212"/>
      <c r="K4743" s="212"/>
    </row>
    <row r="4744" spans="1:11" customFormat="1" outlineLevel="1">
      <c r="A4744" s="49"/>
      <c r="B4744" s="49" t="s">
        <v>5234</v>
      </c>
      <c r="C4744" s="50" t="s">
        <v>5235</v>
      </c>
      <c r="D4744" s="49" t="s">
        <v>271</v>
      </c>
      <c r="E4744" s="51">
        <v>1</v>
      </c>
      <c r="F4744" s="30">
        <v>810</v>
      </c>
      <c r="G4744" s="30">
        <f t="shared" si="399"/>
        <v>1000</v>
      </c>
      <c r="H4744" s="30">
        <f t="shared" si="400"/>
        <v>1500</v>
      </c>
      <c r="I4744" s="212"/>
      <c r="J4744" s="212"/>
      <c r="K4744" s="212"/>
    </row>
    <row r="4745" spans="1:11" customFormat="1" ht="31" outlineLevel="1">
      <c r="A4745" s="28"/>
      <c r="B4745" s="53" t="s">
        <v>5294</v>
      </c>
      <c r="C4745" s="29" t="s">
        <v>5295</v>
      </c>
      <c r="D4745" s="53" t="s">
        <v>271</v>
      </c>
      <c r="E4745" s="53">
        <v>1</v>
      </c>
      <c r="F4745" s="30">
        <v>1200</v>
      </c>
      <c r="G4745" s="30">
        <f t="shared" si="399"/>
        <v>1400</v>
      </c>
      <c r="H4745" s="30">
        <f t="shared" si="400"/>
        <v>2200</v>
      </c>
      <c r="I4745" s="212"/>
      <c r="J4745" s="212"/>
      <c r="K4745" s="212"/>
    </row>
    <row r="4746" spans="1:11" customFormat="1" outlineLevel="1">
      <c r="A4746" s="49"/>
      <c r="B4746" s="49" t="s">
        <v>5274</v>
      </c>
      <c r="C4746" s="50" t="s">
        <v>5275</v>
      </c>
      <c r="D4746" s="79" t="s">
        <v>271</v>
      </c>
      <c r="E4746" s="79">
        <v>1</v>
      </c>
      <c r="F4746" s="30">
        <v>1100</v>
      </c>
      <c r="G4746" s="30">
        <f t="shared" si="399"/>
        <v>1300</v>
      </c>
      <c r="H4746" s="30">
        <f t="shared" si="400"/>
        <v>2000</v>
      </c>
      <c r="I4746" s="212"/>
      <c r="J4746" s="212"/>
      <c r="K4746" s="212"/>
    </row>
    <row r="4747" spans="1:11" customFormat="1" outlineLevel="1">
      <c r="A4747" s="107"/>
      <c r="B4747" s="79" t="s">
        <v>5242</v>
      </c>
      <c r="C4747" s="50" t="s">
        <v>5243</v>
      </c>
      <c r="D4747" s="79" t="s">
        <v>271</v>
      </c>
      <c r="E4747" s="79">
        <v>1</v>
      </c>
      <c r="F4747" s="30">
        <v>900</v>
      </c>
      <c r="G4747" s="30">
        <f t="shared" si="399"/>
        <v>1100</v>
      </c>
      <c r="H4747" s="30">
        <f t="shared" si="400"/>
        <v>1600</v>
      </c>
      <c r="I4747" s="212"/>
      <c r="J4747" s="212"/>
      <c r="K4747" s="212"/>
    </row>
    <row r="4748" spans="1:11" customFormat="1" outlineLevel="1">
      <c r="A4748" s="93"/>
      <c r="B4748" s="79" t="s">
        <v>5248</v>
      </c>
      <c r="C4748" s="50" t="s">
        <v>5249</v>
      </c>
      <c r="D4748" s="79" t="s">
        <v>271</v>
      </c>
      <c r="E4748" s="79">
        <v>1</v>
      </c>
      <c r="F4748" s="30">
        <v>1100</v>
      </c>
      <c r="G4748" s="30">
        <f t="shared" si="399"/>
        <v>1300</v>
      </c>
      <c r="H4748" s="30">
        <f t="shared" si="400"/>
        <v>2000</v>
      </c>
      <c r="I4748" s="212"/>
      <c r="J4748" s="212"/>
      <c r="K4748" s="212"/>
    </row>
    <row r="4749" spans="1:11" customFormat="1" ht="31" outlineLevel="1">
      <c r="A4749" s="93"/>
      <c r="B4749" s="79" t="s">
        <v>5244</v>
      </c>
      <c r="C4749" s="50" t="s">
        <v>5245</v>
      </c>
      <c r="D4749" s="79" t="s">
        <v>271</v>
      </c>
      <c r="E4749" s="79">
        <v>1</v>
      </c>
      <c r="F4749" s="30">
        <v>1700</v>
      </c>
      <c r="G4749" s="30">
        <f t="shared" si="399"/>
        <v>2000</v>
      </c>
      <c r="H4749" s="30">
        <f t="shared" si="400"/>
        <v>3100</v>
      </c>
      <c r="I4749" s="212"/>
      <c r="J4749" s="212"/>
      <c r="K4749" s="212"/>
    </row>
    <row r="4750" spans="1:11" customFormat="1" ht="31" outlineLevel="1">
      <c r="A4750" s="93"/>
      <c r="B4750" s="79" t="s">
        <v>5246</v>
      </c>
      <c r="C4750" s="50" t="s">
        <v>5247</v>
      </c>
      <c r="D4750" s="79" t="s">
        <v>271</v>
      </c>
      <c r="E4750" s="79">
        <v>1</v>
      </c>
      <c r="F4750" s="30">
        <v>1600</v>
      </c>
      <c r="G4750" s="30">
        <f t="shared" si="399"/>
        <v>1900</v>
      </c>
      <c r="H4750" s="30">
        <f t="shared" si="400"/>
        <v>2900</v>
      </c>
      <c r="I4750" s="212"/>
      <c r="J4750" s="212"/>
      <c r="K4750" s="212"/>
    </row>
    <row r="4751" spans="1:11" customFormat="1" ht="31" outlineLevel="1">
      <c r="A4751" s="93"/>
      <c r="B4751" s="79" t="s">
        <v>5262</v>
      </c>
      <c r="C4751" s="50" t="s">
        <v>5263</v>
      </c>
      <c r="D4751" s="79" t="s">
        <v>271</v>
      </c>
      <c r="E4751" s="79">
        <v>1</v>
      </c>
      <c r="F4751" s="30">
        <v>1000</v>
      </c>
      <c r="G4751" s="30">
        <f t="shared" si="399"/>
        <v>1200</v>
      </c>
      <c r="H4751" s="30">
        <f t="shared" si="400"/>
        <v>1800</v>
      </c>
      <c r="I4751" s="212"/>
      <c r="J4751" s="212"/>
      <c r="K4751" s="212"/>
    </row>
    <row r="4752" spans="1:11" customFormat="1" ht="31" outlineLevel="1">
      <c r="A4752" s="93"/>
      <c r="B4752" s="79" t="s">
        <v>5264</v>
      </c>
      <c r="C4752" s="50" t="s">
        <v>5265</v>
      </c>
      <c r="D4752" s="79" t="s">
        <v>271</v>
      </c>
      <c r="E4752" s="79">
        <v>1</v>
      </c>
      <c r="F4752" s="30">
        <v>1200</v>
      </c>
      <c r="G4752" s="30">
        <f t="shared" si="399"/>
        <v>1400</v>
      </c>
      <c r="H4752" s="30">
        <f t="shared" si="400"/>
        <v>2200</v>
      </c>
      <c r="I4752" s="212"/>
      <c r="J4752" s="212"/>
      <c r="K4752" s="212"/>
    </row>
    <row r="4753" spans="1:11" customFormat="1" outlineLevel="1">
      <c r="A4753" s="49"/>
      <c r="B4753" s="79" t="s">
        <v>5278</v>
      </c>
      <c r="C4753" s="50" t="s">
        <v>5279</v>
      </c>
      <c r="D4753" s="79" t="s">
        <v>271</v>
      </c>
      <c r="E4753" s="79">
        <v>1</v>
      </c>
      <c r="F4753" s="30">
        <v>1100</v>
      </c>
      <c r="G4753" s="30">
        <f t="shared" si="399"/>
        <v>1300</v>
      </c>
      <c r="H4753" s="30">
        <f t="shared" si="400"/>
        <v>2000</v>
      </c>
      <c r="I4753" s="212"/>
      <c r="J4753" s="212"/>
      <c r="K4753" s="212"/>
    </row>
    <row r="4754" spans="1:11" customFormat="1" outlineLevel="1">
      <c r="A4754" s="93"/>
      <c r="B4754" s="28" t="s">
        <v>5236</v>
      </c>
      <c r="C4754" s="29" t="s">
        <v>5237</v>
      </c>
      <c r="D4754" s="53" t="s">
        <v>271</v>
      </c>
      <c r="E4754" s="53">
        <v>1</v>
      </c>
      <c r="F4754" s="30">
        <v>1650</v>
      </c>
      <c r="G4754" s="30">
        <f t="shared" si="399"/>
        <v>2000</v>
      </c>
      <c r="H4754" s="30">
        <f t="shared" si="400"/>
        <v>3000</v>
      </c>
      <c r="I4754" s="212"/>
      <c r="J4754" s="212"/>
      <c r="K4754" s="212"/>
    </row>
    <row r="4755" spans="1:11" customFormat="1" ht="31" outlineLevel="1">
      <c r="A4755" s="28"/>
      <c r="B4755" s="28" t="s">
        <v>5548</v>
      </c>
      <c r="C4755" s="29" t="s">
        <v>5549</v>
      </c>
      <c r="D4755" s="53" t="s">
        <v>271</v>
      </c>
      <c r="E4755" s="53">
        <v>1</v>
      </c>
      <c r="F4755" s="51">
        <v>2200</v>
      </c>
      <c r="G4755" s="30">
        <f t="shared" si="399"/>
        <v>2600</v>
      </c>
      <c r="H4755" s="30">
        <f t="shared" si="400"/>
        <v>4000</v>
      </c>
      <c r="I4755" s="212"/>
      <c r="J4755" s="212"/>
      <c r="K4755" s="212"/>
    </row>
    <row r="4756" spans="1:11" customFormat="1" ht="31" outlineLevel="1">
      <c r="A4756" s="108"/>
      <c r="B4756" s="79" t="s">
        <v>5256</v>
      </c>
      <c r="C4756" s="50" t="s">
        <v>5257</v>
      </c>
      <c r="D4756" s="79" t="s">
        <v>271</v>
      </c>
      <c r="E4756" s="79">
        <v>1</v>
      </c>
      <c r="F4756" s="30">
        <v>2300</v>
      </c>
      <c r="G4756" s="30">
        <f t="shared" si="399"/>
        <v>2800</v>
      </c>
      <c r="H4756" s="30">
        <f t="shared" si="400"/>
        <v>4100</v>
      </c>
      <c r="I4756" s="212"/>
      <c r="J4756" s="212"/>
      <c r="K4756" s="212"/>
    </row>
    <row r="4757" spans="1:11" customFormat="1" ht="31" outlineLevel="1">
      <c r="A4757" s="28"/>
      <c r="B4757" s="53" t="s">
        <v>5567</v>
      </c>
      <c r="C4757" s="29" t="s">
        <v>5568</v>
      </c>
      <c r="D4757" s="53" t="s">
        <v>271</v>
      </c>
      <c r="E4757" s="53">
        <v>1</v>
      </c>
      <c r="F4757" s="30">
        <v>3100</v>
      </c>
      <c r="G4757" s="30">
        <f t="shared" si="399"/>
        <v>3700</v>
      </c>
      <c r="H4757" s="30">
        <f t="shared" si="400"/>
        <v>5600</v>
      </c>
      <c r="I4757" s="212"/>
      <c r="J4757" s="212"/>
      <c r="K4757" s="212"/>
    </row>
    <row r="4758" spans="1:11" customFormat="1" outlineLevel="1">
      <c r="A4758" s="49"/>
      <c r="B4758" s="79" t="s">
        <v>5569</v>
      </c>
      <c r="C4758" s="50" t="s">
        <v>5570</v>
      </c>
      <c r="D4758" s="79" t="s">
        <v>271</v>
      </c>
      <c r="E4758" s="79">
        <v>1</v>
      </c>
      <c r="F4758" s="30">
        <v>3150</v>
      </c>
      <c r="G4758" s="30">
        <f t="shared" si="399"/>
        <v>3800</v>
      </c>
      <c r="H4758" s="30">
        <f t="shared" si="400"/>
        <v>5700</v>
      </c>
      <c r="I4758" s="212"/>
      <c r="J4758" s="212"/>
      <c r="K4758" s="212"/>
    </row>
    <row r="4759" spans="1:11" customFormat="1" ht="31" outlineLevel="1">
      <c r="A4759" s="108"/>
      <c r="B4759" s="49" t="s">
        <v>5489</v>
      </c>
      <c r="C4759" s="50" t="s">
        <v>5490</v>
      </c>
      <c r="D4759" s="79" t="s">
        <v>271</v>
      </c>
      <c r="E4759" s="79">
        <v>1</v>
      </c>
      <c r="F4759" s="30">
        <v>6100</v>
      </c>
      <c r="G4759" s="30">
        <f t="shared" si="399"/>
        <v>7300</v>
      </c>
      <c r="H4759" s="30">
        <f t="shared" si="400"/>
        <v>11000</v>
      </c>
      <c r="I4759" s="212"/>
      <c r="J4759" s="212"/>
      <c r="K4759" s="212"/>
    </row>
    <row r="4760" spans="1:11" customFormat="1" outlineLevel="1">
      <c r="A4760" s="93"/>
      <c r="B4760" s="53" t="s">
        <v>5571</v>
      </c>
      <c r="C4760" s="29" t="s">
        <v>5572</v>
      </c>
      <c r="D4760" s="53" t="s">
        <v>271</v>
      </c>
      <c r="E4760" s="53">
        <v>1</v>
      </c>
      <c r="F4760" s="30">
        <v>3200</v>
      </c>
      <c r="G4760" s="30">
        <f t="shared" si="399"/>
        <v>3800</v>
      </c>
      <c r="H4760" s="30">
        <f t="shared" si="400"/>
        <v>5800</v>
      </c>
      <c r="I4760" s="212"/>
      <c r="J4760" s="212"/>
      <c r="K4760" s="212"/>
    </row>
    <row r="4761" spans="1:11" customFormat="1" ht="31" outlineLevel="1">
      <c r="A4761" s="108"/>
      <c r="B4761" s="28" t="s">
        <v>5276</v>
      </c>
      <c r="C4761" s="29" t="s">
        <v>5277</v>
      </c>
      <c r="D4761" s="53" t="s">
        <v>271</v>
      </c>
      <c r="E4761" s="53">
        <v>1</v>
      </c>
      <c r="F4761" s="30">
        <v>2800</v>
      </c>
      <c r="G4761" s="30">
        <f t="shared" si="399"/>
        <v>3400</v>
      </c>
      <c r="H4761" s="30">
        <f t="shared" si="400"/>
        <v>5000</v>
      </c>
      <c r="I4761" s="212"/>
      <c r="J4761" s="212"/>
      <c r="K4761" s="212"/>
    </row>
    <row r="4762" spans="1:11" customFormat="1" ht="31" outlineLevel="1">
      <c r="A4762" s="28"/>
      <c r="B4762" s="53" t="s">
        <v>5547</v>
      </c>
      <c r="C4762" s="29" t="s">
        <v>6726</v>
      </c>
      <c r="D4762" s="53" t="s">
        <v>271</v>
      </c>
      <c r="E4762" s="53">
        <v>1</v>
      </c>
      <c r="F4762" s="30">
        <v>10000</v>
      </c>
      <c r="G4762" s="30">
        <f t="shared" si="399"/>
        <v>12000</v>
      </c>
      <c r="H4762" s="30">
        <f t="shared" si="400"/>
        <v>18000</v>
      </c>
      <c r="I4762" s="212"/>
      <c r="J4762" s="212"/>
      <c r="K4762" s="212"/>
    </row>
    <row r="4763" spans="1:11" customFormat="1" outlineLevel="1">
      <c r="A4763" s="28"/>
      <c r="B4763" s="28" t="s">
        <v>2597</v>
      </c>
      <c r="C4763" s="29" t="s">
        <v>2598</v>
      </c>
      <c r="D4763" s="28" t="s">
        <v>271</v>
      </c>
      <c r="E4763" s="30">
        <v>1</v>
      </c>
      <c r="F4763" s="30">
        <v>5000</v>
      </c>
      <c r="G4763" s="30">
        <f t="shared" si="399"/>
        <v>6000</v>
      </c>
      <c r="H4763" s="30">
        <f t="shared" si="400"/>
        <v>9000</v>
      </c>
      <c r="I4763" s="212"/>
      <c r="J4763" s="212"/>
      <c r="K4763" s="212"/>
    </row>
    <row r="4764" spans="1:11" customFormat="1">
      <c r="A4764" s="45">
        <v>3371</v>
      </c>
      <c r="B4764" s="67" t="s">
        <v>5573</v>
      </c>
      <c r="C4764" s="47" t="s">
        <v>6186</v>
      </c>
      <c r="D4764" s="67" t="s">
        <v>530</v>
      </c>
      <c r="E4764" s="67">
        <v>1</v>
      </c>
      <c r="F4764" s="72">
        <f>SUM(F4765:F4788)</f>
        <v>73360</v>
      </c>
      <c r="G4764" s="72">
        <f>SUM(G4765:G4788)</f>
        <v>87900</v>
      </c>
      <c r="H4764" s="72">
        <f>SUM(H4765:H4788)</f>
        <v>132300</v>
      </c>
      <c r="I4764" s="212"/>
      <c r="J4764" s="212"/>
      <c r="K4764" s="212"/>
    </row>
    <row r="4765" spans="1:11" customFormat="1" outlineLevel="1">
      <c r="A4765" s="28"/>
      <c r="B4765" s="53" t="s">
        <v>5503</v>
      </c>
      <c r="C4765" s="29" t="s">
        <v>5504</v>
      </c>
      <c r="D4765" s="53" t="s">
        <v>271</v>
      </c>
      <c r="E4765" s="53">
        <v>1</v>
      </c>
      <c r="F4765" s="30">
        <v>12000</v>
      </c>
      <c r="G4765" s="30">
        <f t="shared" ref="G4765:G4788" si="401">ROUND(F4765*1.2,-2)</f>
        <v>14400</v>
      </c>
      <c r="H4765" s="30">
        <f t="shared" ref="H4765:H4788" si="402">ROUND(F4765*1.8,-2)</f>
        <v>21600</v>
      </c>
      <c r="I4765" s="212"/>
      <c r="J4765" s="212"/>
      <c r="K4765" s="212"/>
    </row>
    <row r="4766" spans="1:11" customFormat="1" ht="31" outlineLevel="1">
      <c r="A4766" s="49"/>
      <c r="B4766" s="49" t="s">
        <v>5974</v>
      </c>
      <c r="C4766" s="50" t="s">
        <v>5973</v>
      </c>
      <c r="D4766" s="49" t="s">
        <v>271</v>
      </c>
      <c r="E4766" s="51">
        <v>1</v>
      </c>
      <c r="F4766" s="30">
        <v>1500</v>
      </c>
      <c r="G4766" s="30">
        <f t="shared" si="401"/>
        <v>1800</v>
      </c>
      <c r="H4766" s="30">
        <f t="shared" si="402"/>
        <v>2700</v>
      </c>
      <c r="I4766" s="212"/>
      <c r="J4766" s="212"/>
      <c r="K4766" s="212"/>
    </row>
    <row r="4767" spans="1:11" customFormat="1" outlineLevel="1">
      <c r="A4767" s="49"/>
      <c r="B4767" s="49" t="s">
        <v>5234</v>
      </c>
      <c r="C4767" s="50" t="s">
        <v>5235</v>
      </c>
      <c r="D4767" s="49" t="s">
        <v>271</v>
      </c>
      <c r="E4767" s="51">
        <v>1</v>
      </c>
      <c r="F4767" s="30">
        <v>810</v>
      </c>
      <c r="G4767" s="30">
        <f t="shared" si="401"/>
        <v>1000</v>
      </c>
      <c r="H4767" s="30">
        <f t="shared" si="402"/>
        <v>1500</v>
      </c>
      <c r="I4767" s="212"/>
      <c r="J4767" s="212"/>
      <c r="K4767" s="212"/>
    </row>
    <row r="4768" spans="1:11" customFormat="1" ht="31" outlineLevel="1">
      <c r="A4768" s="28"/>
      <c r="B4768" s="53" t="s">
        <v>5294</v>
      </c>
      <c r="C4768" s="29" t="s">
        <v>5295</v>
      </c>
      <c r="D4768" s="53" t="s">
        <v>271</v>
      </c>
      <c r="E4768" s="53">
        <v>1</v>
      </c>
      <c r="F4768" s="30">
        <v>1200</v>
      </c>
      <c r="G4768" s="30">
        <f t="shared" si="401"/>
        <v>1400</v>
      </c>
      <c r="H4768" s="30">
        <f t="shared" si="402"/>
        <v>2200</v>
      </c>
      <c r="I4768" s="212"/>
      <c r="J4768" s="212"/>
      <c r="K4768" s="212"/>
    </row>
    <row r="4769" spans="1:11" customFormat="1" outlineLevel="1">
      <c r="A4769" s="49"/>
      <c r="B4769" s="49" t="s">
        <v>5574</v>
      </c>
      <c r="C4769" s="50" t="s">
        <v>5575</v>
      </c>
      <c r="D4769" s="49" t="s">
        <v>271</v>
      </c>
      <c r="E4769" s="51">
        <v>1</v>
      </c>
      <c r="F4769" s="30">
        <v>2600</v>
      </c>
      <c r="G4769" s="30">
        <f t="shared" si="401"/>
        <v>3100</v>
      </c>
      <c r="H4769" s="30">
        <f t="shared" si="402"/>
        <v>4700</v>
      </c>
      <c r="I4769" s="212"/>
      <c r="J4769" s="212"/>
      <c r="K4769" s="212"/>
    </row>
    <row r="4770" spans="1:11" customFormat="1" outlineLevel="1">
      <c r="A4770" s="49"/>
      <c r="B4770" s="49" t="s">
        <v>5274</v>
      </c>
      <c r="C4770" s="50" t="s">
        <v>5275</v>
      </c>
      <c r="D4770" s="79" t="s">
        <v>271</v>
      </c>
      <c r="E4770" s="79">
        <v>1</v>
      </c>
      <c r="F4770" s="30">
        <v>1100</v>
      </c>
      <c r="G4770" s="30">
        <f t="shared" si="401"/>
        <v>1300</v>
      </c>
      <c r="H4770" s="30">
        <f t="shared" si="402"/>
        <v>2000</v>
      </c>
      <c r="I4770" s="212"/>
      <c r="J4770" s="212"/>
      <c r="K4770" s="212"/>
    </row>
    <row r="4771" spans="1:11" customFormat="1" outlineLevel="1">
      <c r="A4771" s="49"/>
      <c r="B4771" s="79" t="s">
        <v>5258</v>
      </c>
      <c r="C4771" s="50" t="s">
        <v>5259</v>
      </c>
      <c r="D4771" s="79" t="s">
        <v>271</v>
      </c>
      <c r="E4771" s="79">
        <v>1</v>
      </c>
      <c r="F4771" s="30">
        <v>1000</v>
      </c>
      <c r="G4771" s="30">
        <f t="shared" si="401"/>
        <v>1200</v>
      </c>
      <c r="H4771" s="30">
        <f t="shared" si="402"/>
        <v>1800</v>
      </c>
      <c r="I4771" s="212"/>
      <c r="J4771" s="212"/>
      <c r="K4771" s="212"/>
    </row>
    <row r="4772" spans="1:11" customFormat="1" outlineLevel="1">
      <c r="A4772" s="49"/>
      <c r="B4772" s="79" t="s">
        <v>5242</v>
      </c>
      <c r="C4772" s="50" t="s">
        <v>5243</v>
      </c>
      <c r="D4772" s="79" t="s">
        <v>271</v>
      </c>
      <c r="E4772" s="79">
        <v>1</v>
      </c>
      <c r="F4772" s="30">
        <v>900</v>
      </c>
      <c r="G4772" s="30">
        <f t="shared" si="401"/>
        <v>1100</v>
      </c>
      <c r="H4772" s="30">
        <f t="shared" si="402"/>
        <v>1600</v>
      </c>
      <c r="I4772" s="212"/>
      <c r="J4772" s="212"/>
      <c r="K4772" s="212"/>
    </row>
    <row r="4773" spans="1:11" customFormat="1" ht="31" outlineLevel="1">
      <c r="A4773" s="49"/>
      <c r="B4773" s="79" t="s">
        <v>5244</v>
      </c>
      <c r="C4773" s="50" t="s">
        <v>5245</v>
      </c>
      <c r="D4773" s="79" t="s">
        <v>271</v>
      </c>
      <c r="E4773" s="79">
        <v>1</v>
      </c>
      <c r="F4773" s="30">
        <v>1700</v>
      </c>
      <c r="G4773" s="30">
        <f t="shared" si="401"/>
        <v>2000</v>
      </c>
      <c r="H4773" s="30">
        <f t="shared" si="402"/>
        <v>3100</v>
      </c>
      <c r="I4773" s="212"/>
      <c r="J4773" s="212"/>
      <c r="K4773" s="212"/>
    </row>
    <row r="4774" spans="1:11" customFormat="1" ht="31" outlineLevel="1">
      <c r="A4774" s="49"/>
      <c r="B4774" s="79" t="s">
        <v>5246</v>
      </c>
      <c r="C4774" s="50" t="s">
        <v>5247</v>
      </c>
      <c r="D4774" s="79" t="s">
        <v>271</v>
      </c>
      <c r="E4774" s="79">
        <v>1</v>
      </c>
      <c r="F4774" s="30">
        <v>1600</v>
      </c>
      <c r="G4774" s="30">
        <f t="shared" si="401"/>
        <v>1900</v>
      </c>
      <c r="H4774" s="30">
        <f t="shared" si="402"/>
        <v>2900</v>
      </c>
      <c r="I4774" s="212"/>
      <c r="J4774" s="212"/>
      <c r="K4774" s="212"/>
    </row>
    <row r="4775" spans="1:11" customFormat="1" outlineLevel="1">
      <c r="A4775" s="49"/>
      <c r="B4775" s="79" t="s">
        <v>5248</v>
      </c>
      <c r="C4775" s="50" t="s">
        <v>5249</v>
      </c>
      <c r="D4775" s="79" t="s">
        <v>271</v>
      </c>
      <c r="E4775" s="79">
        <v>1</v>
      </c>
      <c r="F4775" s="30">
        <v>1100</v>
      </c>
      <c r="G4775" s="30">
        <f t="shared" si="401"/>
        <v>1300</v>
      </c>
      <c r="H4775" s="30">
        <f t="shared" si="402"/>
        <v>2000</v>
      </c>
      <c r="I4775" s="212"/>
      <c r="J4775" s="212"/>
      <c r="K4775" s="212"/>
    </row>
    <row r="4776" spans="1:11" customFormat="1" outlineLevel="1">
      <c r="A4776" s="49"/>
      <c r="B4776" s="79" t="s">
        <v>5268</v>
      </c>
      <c r="C4776" s="50" t="s">
        <v>5269</v>
      </c>
      <c r="D4776" s="79" t="s">
        <v>271</v>
      </c>
      <c r="E4776" s="79">
        <v>1</v>
      </c>
      <c r="F4776" s="30">
        <v>1100</v>
      </c>
      <c r="G4776" s="30">
        <f t="shared" si="401"/>
        <v>1300</v>
      </c>
      <c r="H4776" s="30">
        <f t="shared" si="402"/>
        <v>2000</v>
      </c>
      <c r="I4776" s="212"/>
      <c r="J4776" s="212"/>
      <c r="K4776" s="212"/>
    </row>
    <row r="4777" spans="1:11" customFormat="1" ht="31" outlineLevel="1">
      <c r="A4777" s="49"/>
      <c r="B4777" s="79" t="s">
        <v>5262</v>
      </c>
      <c r="C4777" s="50" t="s">
        <v>5263</v>
      </c>
      <c r="D4777" s="79" t="s">
        <v>271</v>
      </c>
      <c r="E4777" s="79">
        <v>1</v>
      </c>
      <c r="F4777" s="30">
        <v>1000</v>
      </c>
      <c r="G4777" s="30">
        <f t="shared" si="401"/>
        <v>1200</v>
      </c>
      <c r="H4777" s="30">
        <f t="shared" si="402"/>
        <v>1800</v>
      </c>
      <c r="I4777" s="212"/>
      <c r="J4777" s="212"/>
      <c r="K4777" s="212"/>
    </row>
    <row r="4778" spans="1:11" customFormat="1" ht="31" outlineLevel="1">
      <c r="A4778" s="49"/>
      <c r="B4778" s="79" t="s">
        <v>5264</v>
      </c>
      <c r="C4778" s="50" t="s">
        <v>5265</v>
      </c>
      <c r="D4778" s="79" t="s">
        <v>271</v>
      </c>
      <c r="E4778" s="79">
        <v>1</v>
      </c>
      <c r="F4778" s="30">
        <v>1200</v>
      </c>
      <c r="G4778" s="30">
        <f t="shared" si="401"/>
        <v>1400</v>
      </c>
      <c r="H4778" s="30">
        <f t="shared" si="402"/>
        <v>2200</v>
      </c>
      <c r="I4778" s="212"/>
      <c r="J4778" s="212"/>
      <c r="K4778" s="212"/>
    </row>
    <row r="4779" spans="1:11" customFormat="1" outlineLevel="1">
      <c r="A4779" s="49"/>
      <c r="B4779" s="79" t="s">
        <v>5425</v>
      </c>
      <c r="C4779" s="50" t="s">
        <v>5426</v>
      </c>
      <c r="D4779" s="79" t="s">
        <v>271</v>
      </c>
      <c r="E4779" s="79">
        <v>1</v>
      </c>
      <c r="F4779" s="30">
        <v>1100</v>
      </c>
      <c r="G4779" s="30">
        <f t="shared" si="401"/>
        <v>1300</v>
      </c>
      <c r="H4779" s="30">
        <f t="shared" si="402"/>
        <v>2000</v>
      </c>
      <c r="I4779" s="212"/>
      <c r="J4779" s="212"/>
      <c r="K4779" s="212"/>
    </row>
    <row r="4780" spans="1:11" customFormat="1" outlineLevel="1">
      <c r="A4780" s="49"/>
      <c r="B4780" s="79" t="s">
        <v>5278</v>
      </c>
      <c r="C4780" s="50" t="s">
        <v>5279</v>
      </c>
      <c r="D4780" s="79" t="s">
        <v>271</v>
      </c>
      <c r="E4780" s="79">
        <v>1</v>
      </c>
      <c r="F4780" s="30">
        <v>1100</v>
      </c>
      <c r="G4780" s="30">
        <f t="shared" si="401"/>
        <v>1300</v>
      </c>
      <c r="H4780" s="30">
        <f t="shared" si="402"/>
        <v>2000</v>
      </c>
      <c r="I4780" s="212"/>
      <c r="J4780" s="212"/>
      <c r="K4780" s="212"/>
    </row>
    <row r="4781" spans="1:11" customFormat="1" outlineLevel="1">
      <c r="A4781" s="28"/>
      <c r="B4781" s="28" t="s">
        <v>5236</v>
      </c>
      <c r="C4781" s="29" t="s">
        <v>5237</v>
      </c>
      <c r="D4781" s="53" t="s">
        <v>271</v>
      </c>
      <c r="E4781" s="53">
        <v>1</v>
      </c>
      <c r="F4781" s="30">
        <v>1650</v>
      </c>
      <c r="G4781" s="30">
        <f t="shared" si="401"/>
        <v>2000</v>
      </c>
      <c r="H4781" s="30">
        <f t="shared" si="402"/>
        <v>3000</v>
      </c>
      <c r="I4781" s="212"/>
      <c r="J4781" s="212"/>
      <c r="K4781" s="212"/>
    </row>
    <row r="4782" spans="1:11" customFormat="1" ht="31" outlineLevel="1">
      <c r="A4782" s="28"/>
      <c r="B4782" s="28" t="s">
        <v>5276</v>
      </c>
      <c r="C4782" s="29" t="s">
        <v>5277</v>
      </c>
      <c r="D4782" s="53" t="s">
        <v>271</v>
      </c>
      <c r="E4782" s="53">
        <v>1</v>
      </c>
      <c r="F4782" s="30">
        <v>2800</v>
      </c>
      <c r="G4782" s="30">
        <f t="shared" si="401"/>
        <v>3400</v>
      </c>
      <c r="H4782" s="30">
        <f t="shared" si="402"/>
        <v>5000</v>
      </c>
      <c r="I4782" s="212"/>
      <c r="J4782" s="212"/>
      <c r="K4782" s="212"/>
    </row>
    <row r="4783" spans="1:11" customFormat="1" outlineLevel="1">
      <c r="A4783" s="28"/>
      <c r="B4783" s="28" t="s">
        <v>5305</v>
      </c>
      <c r="C4783" s="29" t="s">
        <v>5306</v>
      </c>
      <c r="D4783" s="53" t="s">
        <v>271</v>
      </c>
      <c r="E4783" s="53">
        <v>1</v>
      </c>
      <c r="F4783" s="30">
        <v>2100</v>
      </c>
      <c r="G4783" s="30">
        <f t="shared" si="401"/>
        <v>2500</v>
      </c>
      <c r="H4783" s="30">
        <f t="shared" si="402"/>
        <v>3800</v>
      </c>
      <c r="I4783" s="212"/>
      <c r="J4783" s="212"/>
      <c r="K4783" s="212"/>
    </row>
    <row r="4784" spans="1:11" customFormat="1" ht="31" outlineLevel="1">
      <c r="A4784" s="28"/>
      <c r="B4784" s="28" t="s">
        <v>5466</v>
      </c>
      <c r="C4784" s="29" t="s">
        <v>5467</v>
      </c>
      <c r="D4784" s="28" t="s">
        <v>271</v>
      </c>
      <c r="E4784" s="30">
        <v>1</v>
      </c>
      <c r="F4784" s="30">
        <v>6500</v>
      </c>
      <c r="G4784" s="30">
        <f t="shared" si="401"/>
        <v>7800</v>
      </c>
      <c r="H4784" s="30">
        <f t="shared" si="402"/>
        <v>11700</v>
      </c>
      <c r="I4784" s="212"/>
      <c r="J4784" s="212"/>
      <c r="K4784" s="212"/>
    </row>
    <row r="4785" spans="1:11" customFormat="1" ht="31" outlineLevel="1">
      <c r="A4785" s="28"/>
      <c r="B4785" s="28" t="s">
        <v>5296</v>
      </c>
      <c r="C4785" s="29" t="s">
        <v>6150</v>
      </c>
      <c r="D4785" s="28" t="s">
        <v>271</v>
      </c>
      <c r="E4785" s="30">
        <v>1</v>
      </c>
      <c r="F4785" s="30">
        <v>12000</v>
      </c>
      <c r="G4785" s="30">
        <f t="shared" si="401"/>
        <v>14400</v>
      </c>
      <c r="H4785" s="30">
        <f t="shared" si="402"/>
        <v>21600</v>
      </c>
      <c r="I4785" s="212"/>
      <c r="J4785" s="212"/>
      <c r="K4785" s="212"/>
    </row>
    <row r="4786" spans="1:11" customFormat="1" outlineLevel="1">
      <c r="A4786" s="28"/>
      <c r="B4786" s="28" t="s">
        <v>5578</v>
      </c>
      <c r="C4786" s="29" t="s">
        <v>5579</v>
      </c>
      <c r="D4786" s="28" t="s">
        <v>271</v>
      </c>
      <c r="E4786" s="30">
        <v>1</v>
      </c>
      <c r="F4786" s="30">
        <v>2300</v>
      </c>
      <c r="G4786" s="30">
        <f t="shared" si="401"/>
        <v>2800</v>
      </c>
      <c r="H4786" s="30">
        <f t="shared" si="402"/>
        <v>4100</v>
      </c>
      <c r="I4786" s="212"/>
      <c r="J4786" s="212"/>
      <c r="K4786" s="212"/>
    </row>
    <row r="4787" spans="1:11" customFormat="1" ht="31" outlineLevel="1">
      <c r="A4787" s="28"/>
      <c r="B4787" s="53" t="s">
        <v>5547</v>
      </c>
      <c r="C4787" s="29" t="s">
        <v>6726</v>
      </c>
      <c r="D4787" s="53" t="s">
        <v>271</v>
      </c>
      <c r="E4787" s="53">
        <v>1</v>
      </c>
      <c r="F4787" s="30">
        <v>10000</v>
      </c>
      <c r="G4787" s="30">
        <f t="shared" si="401"/>
        <v>12000</v>
      </c>
      <c r="H4787" s="30">
        <f t="shared" si="402"/>
        <v>18000</v>
      </c>
      <c r="I4787" s="212"/>
      <c r="J4787" s="212"/>
      <c r="K4787" s="212"/>
    </row>
    <row r="4788" spans="1:11" customFormat="1" outlineLevel="1">
      <c r="A4788" s="28"/>
      <c r="B4788" s="28" t="s">
        <v>2597</v>
      </c>
      <c r="C4788" s="29" t="s">
        <v>2598</v>
      </c>
      <c r="D4788" s="28" t="s">
        <v>271</v>
      </c>
      <c r="E4788" s="30">
        <v>1</v>
      </c>
      <c r="F4788" s="30">
        <v>5000</v>
      </c>
      <c r="G4788" s="30">
        <f t="shared" si="401"/>
        <v>6000</v>
      </c>
      <c r="H4788" s="30">
        <f t="shared" si="402"/>
        <v>9000</v>
      </c>
      <c r="I4788" s="212"/>
      <c r="J4788" s="212"/>
      <c r="K4788" s="212"/>
    </row>
    <row r="4789" spans="1:11" customFormat="1">
      <c r="A4789" s="45">
        <v>3372</v>
      </c>
      <c r="B4789" s="67" t="s">
        <v>5580</v>
      </c>
      <c r="C4789" s="47" t="s">
        <v>6187</v>
      </c>
      <c r="D4789" s="67" t="s">
        <v>530</v>
      </c>
      <c r="E4789" s="67">
        <v>1</v>
      </c>
      <c r="F4789" s="72">
        <f>SUM(F4790:F4816)</f>
        <v>99010</v>
      </c>
      <c r="G4789" s="72">
        <f>SUM(G4790:G4816)</f>
        <v>118600</v>
      </c>
      <c r="H4789" s="72">
        <f>SUM(H4790:H4816)</f>
        <v>178600</v>
      </c>
      <c r="I4789" s="212"/>
      <c r="J4789" s="212"/>
      <c r="K4789" s="212"/>
    </row>
    <row r="4790" spans="1:11" customFormat="1" ht="31" outlineLevel="1">
      <c r="A4790" s="28"/>
      <c r="B4790" s="28" t="s">
        <v>5546</v>
      </c>
      <c r="C4790" s="29" t="s">
        <v>6727</v>
      </c>
      <c r="D4790" s="53" t="s">
        <v>271</v>
      </c>
      <c r="E4790" s="53">
        <v>1</v>
      </c>
      <c r="F4790" s="30">
        <v>12000</v>
      </c>
      <c r="G4790" s="30">
        <f t="shared" ref="G4790:G4816" si="403">ROUND(F4790*1.2,-2)</f>
        <v>14400</v>
      </c>
      <c r="H4790" s="30">
        <f t="shared" ref="H4790:H4816" si="404">ROUND(F4790*1.8,-2)</f>
        <v>21600</v>
      </c>
      <c r="I4790" s="212"/>
      <c r="J4790" s="212"/>
      <c r="K4790" s="212"/>
    </row>
    <row r="4791" spans="1:11" customFormat="1" ht="31" outlineLevel="1">
      <c r="A4791" s="49"/>
      <c r="B4791" s="49" t="s">
        <v>5974</v>
      </c>
      <c r="C4791" s="50" t="s">
        <v>5973</v>
      </c>
      <c r="D4791" s="49" t="s">
        <v>271</v>
      </c>
      <c r="E4791" s="51">
        <v>1</v>
      </c>
      <c r="F4791" s="30">
        <v>1500</v>
      </c>
      <c r="G4791" s="30">
        <f t="shared" si="403"/>
        <v>1800</v>
      </c>
      <c r="H4791" s="30">
        <f t="shared" si="404"/>
        <v>2700</v>
      </c>
      <c r="I4791" s="212"/>
      <c r="J4791" s="212"/>
      <c r="K4791" s="212"/>
    </row>
    <row r="4792" spans="1:11" customFormat="1" outlineLevel="1">
      <c r="A4792" s="49"/>
      <c r="B4792" s="49" t="s">
        <v>5234</v>
      </c>
      <c r="C4792" s="50" t="s">
        <v>5235</v>
      </c>
      <c r="D4792" s="49" t="s">
        <v>271</v>
      </c>
      <c r="E4792" s="51">
        <v>1</v>
      </c>
      <c r="F4792" s="30">
        <v>810</v>
      </c>
      <c r="G4792" s="30">
        <f t="shared" si="403"/>
        <v>1000</v>
      </c>
      <c r="H4792" s="30">
        <f t="shared" si="404"/>
        <v>1500</v>
      </c>
      <c r="I4792" s="212"/>
      <c r="J4792" s="212"/>
      <c r="K4792" s="212"/>
    </row>
    <row r="4793" spans="1:11" customFormat="1" ht="31" outlineLevel="1">
      <c r="A4793" s="93"/>
      <c r="B4793" s="53" t="s">
        <v>5294</v>
      </c>
      <c r="C4793" s="29" t="s">
        <v>5295</v>
      </c>
      <c r="D4793" s="53" t="s">
        <v>271</v>
      </c>
      <c r="E4793" s="53">
        <v>1</v>
      </c>
      <c r="F4793" s="30">
        <v>1200</v>
      </c>
      <c r="G4793" s="30">
        <f t="shared" si="403"/>
        <v>1400</v>
      </c>
      <c r="H4793" s="30">
        <f t="shared" si="404"/>
        <v>2200</v>
      </c>
      <c r="I4793" s="212"/>
      <c r="J4793" s="212"/>
      <c r="K4793" s="212"/>
    </row>
    <row r="4794" spans="1:11" customFormat="1" outlineLevel="1">
      <c r="A4794" s="49"/>
      <c r="B4794" s="49" t="s">
        <v>5574</v>
      </c>
      <c r="C4794" s="50" t="s">
        <v>5575</v>
      </c>
      <c r="D4794" s="49" t="s">
        <v>271</v>
      </c>
      <c r="E4794" s="51">
        <v>1</v>
      </c>
      <c r="F4794" s="30">
        <v>2600</v>
      </c>
      <c r="G4794" s="30">
        <f t="shared" si="403"/>
        <v>3100</v>
      </c>
      <c r="H4794" s="30">
        <f t="shared" si="404"/>
        <v>4700</v>
      </c>
      <c r="I4794" s="212"/>
      <c r="J4794" s="212"/>
      <c r="K4794" s="212"/>
    </row>
    <row r="4795" spans="1:11" customFormat="1" outlineLevel="1">
      <c r="A4795" s="49"/>
      <c r="B4795" s="49" t="s">
        <v>5274</v>
      </c>
      <c r="C4795" s="50" t="s">
        <v>5275</v>
      </c>
      <c r="D4795" s="79" t="s">
        <v>271</v>
      </c>
      <c r="E4795" s="79">
        <v>1</v>
      </c>
      <c r="F4795" s="30">
        <v>1100</v>
      </c>
      <c r="G4795" s="30">
        <f t="shared" si="403"/>
        <v>1300</v>
      </c>
      <c r="H4795" s="30">
        <f t="shared" si="404"/>
        <v>2000</v>
      </c>
      <c r="I4795" s="212"/>
      <c r="J4795" s="212"/>
      <c r="K4795" s="212"/>
    </row>
    <row r="4796" spans="1:11" customFormat="1" outlineLevel="1">
      <c r="A4796" s="93"/>
      <c r="B4796" s="79" t="s">
        <v>5258</v>
      </c>
      <c r="C4796" s="50" t="s">
        <v>5259</v>
      </c>
      <c r="D4796" s="79" t="s">
        <v>271</v>
      </c>
      <c r="E4796" s="79">
        <v>1</v>
      </c>
      <c r="F4796" s="30">
        <v>1000</v>
      </c>
      <c r="G4796" s="30">
        <f t="shared" si="403"/>
        <v>1200</v>
      </c>
      <c r="H4796" s="30">
        <f t="shared" si="404"/>
        <v>1800</v>
      </c>
      <c r="I4796" s="212"/>
      <c r="J4796" s="212"/>
      <c r="K4796" s="212"/>
    </row>
    <row r="4797" spans="1:11" customFormat="1" outlineLevel="1">
      <c r="A4797" s="49"/>
      <c r="B4797" s="79" t="s">
        <v>5242</v>
      </c>
      <c r="C4797" s="50" t="s">
        <v>5243</v>
      </c>
      <c r="D4797" s="79" t="s">
        <v>271</v>
      </c>
      <c r="E4797" s="79">
        <v>1</v>
      </c>
      <c r="F4797" s="30">
        <v>900</v>
      </c>
      <c r="G4797" s="30">
        <f t="shared" si="403"/>
        <v>1100</v>
      </c>
      <c r="H4797" s="30">
        <f t="shared" si="404"/>
        <v>1600</v>
      </c>
      <c r="I4797" s="212"/>
      <c r="J4797" s="212"/>
      <c r="K4797" s="212"/>
    </row>
    <row r="4798" spans="1:11" customFormat="1" ht="31" outlineLevel="1">
      <c r="A4798" s="49"/>
      <c r="B4798" s="79" t="s">
        <v>5244</v>
      </c>
      <c r="C4798" s="50" t="s">
        <v>5245</v>
      </c>
      <c r="D4798" s="79" t="s">
        <v>271</v>
      </c>
      <c r="E4798" s="79">
        <v>1</v>
      </c>
      <c r="F4798" s="30">
        <v>1700</v>
      </c>
      <c r="G4798" s="30">
        <f t="shared" si="403"/>
        <v>2000</v>
      </c>
      <c r="H4798" s="30">
        <f t="shared" si="404"/>
        <v>3100</v>
      </c>
      <c r="I4798" s="212"/>
      <c r="J4798" s="212"/>
      <c r="K4798" s="212"/>
    </row>
    <row r="4799" spans="1:11" customFormat="1" ht="31" outlineLevel="1">
      <c r="A4799" s="49"/>
      <c r="B4799" s="79" t="s">
        <v>5246</v>
      </c>
      <c r="C4799" s="50" t="s">
        <v>5247</v>
      </c>
      <c r="D4799" s="79" t="s">
        <v>271</v>
      </c>
      <c r="E4799" s="79">
        <v>1</v>
      </c>
      <c r="F4799" s="30">
        <v>1600</v>
      </c>
      <c r="G4799" s="30">
        <f t="shared" si="403"/>
        <v>1900</v>
      </c>
      <c r="H4799" s="30">
        <f t="shared" si="404"/>
        <v>2900</v>
      </c>
      <c r="I4799" s="212"/>
      <c r="J4799" s="212"/>
      <c r="K4799" s="212"/>
    </row>
    <row r="4800" spans="1:11" customFormat="1" outlineLevel="1">
      <c r="A4800" s="93"/>
      <c r="B4800" s="79" t="s">
        <v>5248</v>
      </c>
      <c r="C4800" s="50" t="s">
        <v>5249</v>
      </c>
      <c r="D4800" s="79" t="s">
        <v>271</v>
      </c>
      <c r="E4800" s="79">
        <v>1</v>
      </c>
      <c r="F4800" s="30">
        <v>1100</v>
      </c>
      <c r="G4800" s="30">
        <f t="shared" si="403"/>
        <v>1300</v>
      </c>
      <c r="H4800" s="30">
        <f t="shared" si="404"/>
        <v>2000</v>
      </c>
      <c r="I4800" s="212"/>
      <c r="J4800" s="212"/>
      <c r="K4800" s="212"/>
    </row>
    <row r="4801" spans="1:11" customFormat="1" outlineLevel="1">
      <c r="A4801" s="93"/>
      <c r="B4801" s="79" t="s">
        <v>5268</v>
      </c>
      <c r="C4801" s="50" t="s">
        <v>5269</v>
      </c>
      <c r="D4801" s="79" t="s">
        <v>271</v>
      </c>
      <c r="E4801" s="79">
        <v>1</v>
      </c>
      <c r="F4801" s="30">
        <v>1100</v>
      </c>
      <c r="G4801" s="30">
        <f t="shared" si="403"/>
        <v>1300</v>
      </c>
      <c r="H4801" s="30">
        <f t="shared" si="404"/>
        <v>2000</v>
      </c>
      <c r="I4801" s="212"/>
      <c r="J4801" s="212"/>
      <c r="K4801" s="212"/>
    </row>
    <row r="4802" spans="1:11" customFormat="1" ht="31" outlineLevel="1">
      <c r="A4802" s="49"/>
      <c r="B4802" s="79" t="s">
        <v>5262</v>
      </c>
      <c r="C4802" s="50" t="s">
        <v>5263</v>
      </c>
      <c r="D4802" s="79" t="s">
        <v>271</v>
      </c>
      <c r="E4802" s="79">
        <v>1</v>
      </c>
      <c r="F4802" s="30">
        <v>1000</v>
      </c>
      <c r="G4802" s="30">
        <f t="shared" si="403"/>
        <v>1200</v>
      </c>
      <c r="H4802" s="30">
        <f t="shared" si="404"/>
        <v>1800</v>
      </c>
      <c r="I4802" s="212"/>
      <c r="J4802" s="212"/>
      <c r="K4802" s="212"/>
    </row>
    <row r="4803" spans="1:11" customFormat="1" ht="31" outlineLevel="1">
      <c r="A4803" s="49"/>
      <c r="B4803" s="79" t="s">
        <v>5264</v>
      </c>
      <c r="C4803" s="50" t="s">
        <v>5265</v>
      </c>
      <c r="D4803" s="79" t="s">
        <v>271</v>
      </c>
      <c r="E4803" s="79">
        <v>1</v>
      </c>
      <c r="F4803" s="30">
        <v>1200</v>
      </c>
      <c r="G4803" s="30">
        <f t="shared" si="403"/>
        <v>1400</v>
      </c>
      <c r="H4803" s="30">
        <f t="shared" si="404"/>
        <v>2200</v>
      </c>
      <c r="I4803" s="212"/>
      <c r="J4803" s="212"/>
      <c r="K4803" s="212"/>
    </row>
    <row r="4804" spans="1:11" customFormat="1" outlineLevel="1">
      <c r="A4804" s="93"/>
      <c r="B4804" s="79" t="s">
        <v>5425</v>
      </c>
      <c r="C4804" s="50" t="s">
        <v>5426</v>
      </c>
      <c r="D4804" s="79" t="s">
        <v>271</v>
      </c>
      <c r="E4804" s="79">
        <v>1</v>
      </c>
      <c r="F4804" s="30">
        <v>1100</v>
      </c>
      <c r="G4804" s="30">
        <f t="shared" si="403"/>
        <v>1300</v>
      </c>
      <c r="H4804" s="30">
        <f t="shared" si="404"/>
        <v>2000</v>
      </c>
      <c r="I4804" s="212"/>
      <c r="J4804" s="212"/>
      <c r="K4804" s="212"/>
    </row>
    <row r="4805" spans="1:11" customFormat="1" outlineLevel="1">
      <c r="A4805" s="93"/>
      <c r="B4805" s="79" t="s">
        <v>5278</v>
      </c>
      <c r="C4805" s="50" t="s">
        <v>5279</v>
      </c>
      <c r="D4805" s="79" t="s">
        <v>271</v>
      </c>
      <c r="E4805" s="79">
        <v>1</v>
      </c>
      <c r="F4805" s="30">
        <v>1100</v>
      </c>
      <c r="G4805" s="30">
        <f t="shared" si="403"/>
        <v>1300</v>
      </c>
      <c r="H4805" s="30">
        <f t="shared" si="404"/>
        <v>2000</v>
      </c>
      <c r="I4805" s="212"/>
      <c r="J4805" s="212"/>
      <c r="K4805" s="212"/>
    </row>
    <row r="4806" spans="1:11" customFormat="1" outlineLevel="1">
      <c r="A4806" s="93"/>
      <c r="B4806" s="28" t="s">
        <v>5236</v>
      </c>
      <c r="C4806" s="29" t="s">
        <v>5237</v>
      </c>
      <c r="D4806" s="53" t="s">
        <v>271</v>
      </c>
      <c r="E4806" s="53">
        <v>1</v>
      </c>
      <c r="F4806" s="30">
        <v>1650</v>
      </c>
      <c r="G4806" s="30">
        <f t="shared" si="403"/>
        <v>2000</v>
      </c>
      <c r="H4806" s="30">
        <f t="shared" si="404"/>
        <v>3000</v>
      </c>
      <c r="I4806" s="212"/>
      <c r="J4806" s="212"/>
      <c r="K4806" s="212"/>
    </row>
    <row r="4807" spans="1:11" customFormat="1" ht="31" outlineLevel="1">
      <c r="A4807" s="93"/>
      <c r="B4807" s="28" t="s">
        <v>5276</v>
      </c>
      <c r="C4807" s="29" t="s">
        <v>5277</v>
      </c>
      <c r="D4807" s="53" t="s">
        <v>271</v>
      </c>
      <c r="E4807" s="53">
        <v>1</v>
      </c>
      <c r="F4807" s="30">
        <v>2800</v>
      </c>
      <c r="G4807" s="30">
        <f t="shared" si="403"/>
        <v>3400</v>
      </c>
      <c r="H4807" s="30">
        <f t="shared" si="404"/>
        <v>5000</v>
      </c>
      <c r="I4807" s="212"/>
      <c r="J4807" s="212"/>
      <c r="K4807" s="212"/>
    </row>
    <row r="4808" spans="1:11" customFormat="1" outlineLevel="1">
      <c r="A4808" s="49"/>
      <c r="B4808" s="79" t="s">
        <v>5569</v>
      </c>
      <c r="C4808" s="50" t="s">
        <v>5570</v>
      </c>
      <c r="D4808" s="79" t="s">
        <v>271</v>
      </c>
      <c r="E4808" s="79">
        <v>1</v>
      </c>
      <c r="F4808" s="30">
        <v>3150</v>
      </c>
      <c r="G4808" s="30">
        <f t="shared" si="403"/>
        <v>3800</v>
      </c>
      <c r="H4808" s="30">
        <f t="shared" si="404"/>
        <v>5700</v>
      </c>
      <c r="I4808" s="212"/>
      <c r="J4808" s="212"/>
      <c r="K4808" s="212"/>
    </row>
    <row r="4809" spans="1:11" customFormat="1" outlineLevel="1">
      <c r="A4809" s="107"/>
      <c r="B4809" s="28" t="s">
        <v>5305</v>
      </c>
      <c r="C4809" s="29" t="s">
        <v>5306</v>
      </c>
      <c r="D4809" s="53" t="s">
        <v>271</v>
      </c>
      <c r="E4809" s="53">
        <v>1</v>
      </c>
      <c r="F4809" s="30">
        <v>2100</v>
      </c>
      <c r="G4809" s="30">
        <f t="shared" si="403"/>
        <v>2500</v>
      </c>
      <c r="H4809" s="30">
        <f t="shared" si="404"/>
        <v>3800</v>
      </c>
      <c r="I4809" s="212"/>
      <c r="J4809" s="212"/>
      <c r="K4809" s="212"/>
    </row>
    <row r="4810" spans="1:11" customFormat="1" ht="31" outlineLevel="1">
      <c r="A4810" s="49"/>
      <c r="B4810" s="28" t="s">
        <v>5466</v>
      </c>
      <c r="C4810" s="29" t="s">
        <v>5467</v>
      </c>
      <c r="D4810" s="28" t="s">
        <v>271</v>
      </c>
      <c r="E4810" s="30">
        <v>1</v>
      </c>
      <c r="F4810" s="30">
        <v>6500</v>
      </c>
      <c r="G4810" s="30">
        <f t="shared" si="403"/>
        <v>7800</v>
      </c>
      <c r="H4810" s="30">
        <f t="shared" si="404"/>
        <v>11700</v>
      </c>
      <c r="I4810" s="212"/>
      <c r="J4810" s="212"/>
      <c r="K4810" s="212"/>
    </row>
    <row r="4811" spans="1:11" customFormat="1" ht="31" outlineLevel="1">
      <c r="A4811" s="93"/>
      <c r="B4811" s="28" t="s">
        <v>5296</v>
      </c>
      <c r="C4811" s="29" t="s">
        <v>6150</v>
      </c>
      <c r="D4811" s="28" t="s">
        <v>271</v>
      </c>
      <c r="E4811" s="30">
        <v>1</v>
      </c>
      <c r="F4811" s="30">
        <v>12000</v>
      </c>
      <c r="G4811" s="30">
        <f t="shared" si="403"/>
        <v>14400</v>
      </c>
      <c r="H4811" s="30">
        <f t="shared" si="404"/>
        <v>21600</v>
      </c>
      <c r="I4811" s="212"/>
      <c r="J4811" s="212"/>
      <c r="K4811" s="212"/>
    </row>
    <row r="4812" spans="1:11" customFormat="1" outlineLevel="1">
      <c r="A4812" s="28"/>
      <c r="B4812" s="28" t="s">
        <v>5303</v>
      </c>
      <c r="C4812" s="29" t="s">
        <v>5304</v>
      </c>
      <c r="D4812" s="53" t="s">
        <v>271</v>
      </c>
      <c r="E4812" s="53">
        <v>1</v>
      </c>
      <c r="F4812" s="30">
        <v>8000</v>
      </c>
      <c r="G4812" s="30">
        <f t="shared" si="403"/>
        <v>9600</v>
      </c>
      <c r="H4812" s="30">
        <f t="shared" si="404"/>
        <v>14400</v>
      </c>
      <c r="I4812" s="212"/>
      <c r="J4812" s="212"/>
      <c r="K4812" s="212"/>
    </row>
    <row r="4813" spans="1:11" customFormat="1" outlineLevel="1">
      <c r="A4813" s="28"/>
      <c r="B4813" s="53" t="s">
        <v>5581</v>
      </c>
      <c r="C4813" s="29" t="s">
        <v>5582</v>
      </c>
      <c r="D4813" s="53" t="s">
        <v>271</v>
      </c>
      <c r="E4813" s="53">
        <v>1</v>
      </c>
      <c r="F4813" s="30">
        <v>8600</v>
      </c>
      <c r="G4813" s="30">
        <f t="shared" si="403"/>
        <v>10300</v>
      </c>
      <c r="H4813" s="30">
        <f t="shared" si="404"/>
        <v>15500</v>
      </c>
      <c r="I4813" s="212"/>
      <c r="J4813" s="212"/>
      <c r="K4813" s="212"/>
    </row>
    <row r="4814" spans="1:11" customFormat="1" outlineLevel="1">
      <c r="A4814" s="28"/>
      <c r="B4814" s="28" t="s">
        <v>5437</v>
      </c>
      <c r="C4814" s="29" t="s">
        <v>5438</v>
      </c>
      <c r="D4814" s="53" t="s">
        <v>271</v>
      </c>
      <c r="E4814" s="53">
        <v>1</v>
      </c>
      <c r="F4814" s="30">
        <v>8200</v>
      </c>
      <c r="G4814" s="30">
        <f t="shared" si="403"/>
        <v>9800</v>
      </c>
      <c r="H4814" s="30">
        <f t="shared" si="404"/>
        <v>14800</v>
      </c>
      <c r="I4814" s="212"/>
      <c r="J4814" s="212"/>
      <c r="K4814" s="212"/>
    </row>
    <row r="4815" spans="1:11" customFormat="1" ht="31" outlineLevel="1">
      <c r="A4815" s="28"/>
      <c r="B4815" s="53" t="s">
        <v>5547</v>
      </c>
      <c r="C4815" s="29" t="s">
        <v>6726</v>
      </c>
      <c r="D4815" s="53" t="s">
        <v>271</v>
      </c>
      <c r="E4815" s="53">
        <v>1</v>
      </c>
      <c r="F4815" s="30">
        <v>10000</v>
      </c>
      <c r="G4815" s="30">
        <f t="shared" si="403"/>
        <v>12000</v>
      </c>
      <c r="H4815" s="30">
        <f t="shared" si="404"/>
        <v>18000</v>
      </c>
      <c r="I4815" s="212"/>
      <c r="J4815" s="212"/>
      <c r="K4815" s="212"/>
    </row>
    <row r="4816" spans="1:11" customFormat="1" outlineLevel="1">
      <c r="A4816" s="28"/>
      <c r="B4816" s="28" t="s">
        <v>2597</v>
      </c>
      <c r="C4816" s="29" t="s">
        <v>2598</v>
      </c>
      <c r="D4816" s="28" t="s">
        <v>271</v>
      </c>
      <c r="E4816" s="30">
        <v>1</v>
      </c>
      <c r="F4816" s="30">
        <v>5000</v>
      </c>
      <c r="G4816" s="30">
        <f t="shared" si="403"/>
        <v>6000</v>
      </c>
      <c r="H4816" s="30">
        <f t="shared" si="404"/>
        <v>9000</v>
      </c>
      <c r="I4816" s="212"/>
      <c r="J4816" s="212"/>
      <c r="K4816" s="212"/>
    </row>
    <row r="4817" spans="1:11" customFormat="1">
      <c r="A4817" s="45">
        <v>3373</v>
      </c>
      <c r="B4817" s="67" t="s">
        <v>5583</v>
      </c>
      <c r="C4817" s="47" t="s">
        <v>6188</v>
      </c>
      <c r="D4817" s="67" t="s">
        <v>530</v>
      </c>
      <c r="E4817" s="67">
        <v>1</v>
      </c>
      <c r="F4817" s="72">
        <f>SUM(F4818:F4835)</f>
        <v>102910</v>
      </c>
      <c r="G4817" s="72">
        <f>SUM(G4818:G4835)</f>
        <v>123300</v>
      </c>
      <c r="H4817" s="72">
        <f>SUM(H4818:H4835)</f>
        <v>185400</v>
      </c>
      <c r="I4817" s="212"/>
      <c r="J4817" s="212"/>
      <c r="K4817" s="212"/>
    </row>
    <row r="4818" spans="1:11" customFormat="1" outlineLevel="1">
      <c r="A4818" s="28"/>
      <c r="B4818" s="28" t="s">
        <v>5584</v>
      </c>
      <c r="C4818" s="29" t="s">
        <v>6189</v>
      </c>
      <c r="D4818" s="53" t="s">
        <v>271</v>
      </c>
      <c r="E4818" s="53">
        <v>1</v>
      </c>
      <c r="F4818" s="30">
        <v>12000</v>
      </c>
      <c r="G4818" s="30">
        <f t="shared" ref="G4818:G4835" si="405">ROUND(F4818*1.2,-2)</f>
        <v>14400</v>
      </c>
      <c r="H4818" s="30">
        <f t="shared" ref="H4818:H4835" si="406">ROUND(F4818*1.8,-2)</f>
        <v>21600</v>
      </c>
      <c r="I4818" s="212"/>
      <c r="J4818" s="212"/>
      <c r="K4818" s="212"/>
    </row>
    <row r="4819" spans="1:11" customFormat="1" outlineLevel="1">
      <c r="A4819" s="28"/>
      <c r="B4819" s="28" t="s">
        <v>5236</v>
      </c>
      <c r="C4819" s="29" t="s">
        <v>5237</v>
      </c>
      <c r="D4819" s="28" t="s">
        <v>271</v>
      </c>
      <c r="E4819" s="30">
        <v>1</v>
      </c>
      <c r="F4819" s="30">
        <v>1650</v>
      </c>
      <c r="G4819" s="30">
        <f t="shared" si="405"/>
        <v>2000</v>
      </c>
      <c r="H4819" s="30">
        <f t="shared" si="406"/>
        <v>3000</v>
      </c>
      <c r="I4819" s="212"/>
      <c r="J4819" s="212"/>
      <c r="K4819" s="212"/>
    </row>
    <row r="4820" spans="1:11" customFormat="1" ht="31" outlineLevel="1">
      <c r="A4820" s="28"/>
      <c r="B4820" s="28" t="s">
        <v>5548</v>
      </c>
      <c r="C4820" s="29" t="s">
        <v>5549</v>
      </c>
      <c r="D4820" s="53" t="s">
        <v>271</v>
      </c>
      <c r="E4820" s="53">
        <v>1</v>
      </c>
      <c r="F4820" s="51">
        <v>2200</v>
      </c>
      <c r="G4820" s="30">
        <f t="shared" si="405"/>
        <v>2600</v>
      </c>
      <c r="H4820" s="30">
        <f t="shared" si="406"/>
        <v>4000</v>
      </c>
      <c r="I4820" s="212"/>
      <c r="J4820" s="212"/>
      <c r="K4820" s="212"/>
    </row>
    <row r="4821" spans="1:11" customFormat="1" ht="31" outlineLevel="1">
      <c r="A4821" s="49"/>
      <c r="B4821" s="49" t="s">
        <v>5238</v>
      </c>
      <c r="C4821" s="50" t="s">
        <v>5239</v>
      </c>
      <c r="D4821" s="49" t="s">
        <v>271</v>
      </c>
      <c r="E4821" s="51">
        <v>1</v>
      </c>
      <c r="F4821" s="30">
        <v>1410</v>
      </c>
      <c r="G4821" s="30">
        <f t="shared" si="405"/>
        <v>1700</v>
      </c>
      <c r="H4821" s="30">
        <f t="shared" si="406"/>
        <v>2500</v>
      </c>
      <c r="I4821" s="212"/>
      <c r="J4821" s="212"/>
      <c r="K4821" s="212"/>
    </row>
    <row r="4822" spans="1:11" customFormat="1" ht="31" outlineLevel="1">
      <c r="A4822" s="49"/>
      <c r="B4822" s="28" t="s">
        <v>5240</v>
      </c>
      <c r="C4822" s="29" t="s">
        <v>5241</v>
      </c>
      <c r="D4822" s="28" t="s">
        <v>271</v>
      </c>
      <c r="E4822" s="30">
        <v>1</v>
      </c>
      <c r="F4822" s="30">
        <v>1000</v>
      </c>
      <c r="G4822" s="30">
        <f t="shared" si="405"/>
        <v>1200</v>
      </c>
      <c r="H4822" s="30">
        <f t="shared" si="406"/>
        <v>1800</v>
      </c>
      <c r="I4822" s="212"/>
      <c r="J4822" s="212"/>
      <c r="K4822" s="212"/>
    </row>
    <row r="4823" spans="1:11" customFormat="1" outlineLevel="1">
      <c r="A4823" s="49"/>
      <c r="B4823" s="49" t="s">
        <v>5242</v>
      </c>
      <c r="C4823" s="50" t="s">
        <v>5243</v>
      </c>
      <c r="D4823" s="49" t="s">
        <v>271</v>
      </c>
      <c r="E4823" s="51">
        <v>1</v>
      </c>
      <c r="F4823" s="30">
        <v>900</v>
      </c>
      <c r="G4823" s="30">
        <f t="shared" si="405"/>
        <v>1100</v>
      </c>
      <c r="H4823" s="30">
        <f t="shared" si="406"/>
        <v>1600</v>
      </c>
      <c r="I4823" s="212"/>
      <c r="J4823" s="212"/>
      <c r="K4823" s="212"/>
    </row>
    <row r="4824" spans="1:11" customFormat="1" ht="31" outlineLevel="1">
      <c r="A4824" s="49"/>
      <c r="B4824" s="79" t="s">
        <v>5244</v>
      </c>
      <c r="C4824" s="50" t="s">
        <v>5245</v>
      </c>
      <c r="D4824" s="79" t="s">
        <v>271</v>
      </c>
      <c r="E4824" s="79">
        <v>1</v>
      </c>
      <c r="F4824" s="30">
        <v>1700</v>
      </c>
      <c r="G4824" s="30">
        <f t="shared" si="405"/>
        <v>2000</v>
      </c>
      <c r="H4824" s="30">
        <f t="shared" si="406"/>
        <v>3100</v>
      </c>
      <c r="I4824" s="212"/>
      <c r="J4824" s="212"/>
      <c r="K4824" s="212"/>
    </row>
    <row r="4825" spans="1:11" customFormat="1" ht="31" outlineLevel="1">
      <c r="A4825" s="49"/>
      <c r="B4825" s="79" t="s">
        <v>5246</v>
      </c>
      <c r="C4825" s="50" t="s">
        <v>5247</v>
      </c>
      <c r="D4825" s="79" t="s">
        <v>271</v>
      </c>
      <c r="E4825" s="79">
        <v>1</v>
      </c>
      <c r="F4825" s="30">
        <v>1600</v>
      </c>
      <c r="G4825" s="30">
        <f t="shared" si="405"/>
        <v>1900</v>
      </c>
      <c r="H4825" s="30">
        <f t="shared" si="406"/>
        <v>2900</v>
      </c>
      <c r="I4825" s="212"/>
      <c r="J4825" s="212"/>
      <c r="K4825" s="212"/>
    </row>
    <row r="4826" spans="1:11" customFormat="1" outlineLevel="1">
      <c r="A4826" s="49"/>
      <c r="B4826" s="49" t="s">
        <v>5248</v>
      </c>
      <c r="C4826" s="50" t="s">
        <v>5249</v>
      </c>
      <c r="D4826" s="49" t="s">
        <v>271</v>
      </c>
      <c r="E4826" s="51">
        <v>1</v>
      </c>
      <c r="F4826" s="30">
        <v>1100</v>
      </c>
      <c r="G4826" s="30">
        <f t="shared" si="405"/>
        <v>1300</v>
      </c>
      <c r="H4826" s="30">
        <f t="shared" si="406"/>
        <v>2000</v>
      </c>
      <c r="I4826" s="212"/>
      <c r="J4826" s="212"/>
      <c r="K4826" s="212"/>
    </row>
    <row r="4827" spans="1:11" customFormat="1" outlineLevel="1">
      <c r="A4827" s="49"/>
      <c r="B4827" s="49" t="s">
        <v>5274</v>
      </c>
      <c r="C4827" s="50" t="s">
        <v>5275</v>
      </c>
      <c r="D4827" s="49" t="s">
        <v>271</v>
      </c>
      <c r="E4827" s="51">
        <v>1</v>
      </c>
      <c r="F4827" s="30">
        <v>1100</v>
      </c>
      <c r="G4827" s="30">
        <f t="shared" si="405"/>
        <v>1300</v>
      </c>
      <c r="H4827" s="30">
        <f t="shared" si="406"/>
        <v>2000</v>
      </c>
      <c r="I4827" s="212"/>
      <c r="J4827" s="212"/>
      <c r="K4827" s="212"/>
    </row>
    <row r="4828" spans="1:11" customFormat="1" outlineLevel="1">
      <c r="A4828" s="49"/>
      <c r="B4828" s="49" t="s">
        <v>5278</v>
      </c>
      <c r="C4828" s="50" t="s">
        <v>5279</v>
      </c>
      <c r="D4828" s="49" t="s">
        <v>271</v>
      </c>
      <c r="E4828" s="51">
        <v>1</v>
      </c>
      <c r="F4828" s="30">
        <v>1100</v>
      </c>
      <c r="G4828" s="30">
        <f t="shared" si="405"/>
        <v>1300</v>
      </c>
      <c r="H4828" s="30">
        <f t="shared" si="406"/>
        <v>2000</v>
      </c>
      <c r="I4828" s="212"/>
      <c r="J4828" s="212"/>
      <c r="K4828" s="212"/>
    </row>
    <row r="4829" spans="1:11" customFormat="1" ht="31" outlineLevel="1">
      <c r="A4829" s="28"/>
      <c r="B4829" s="49" t="s">
        <v>5489</v>
      </c>
      <c r="C4829" s="50" t="s">
        <v>5490</v>
      </c>
      <c r="D4829" s="79" t="s">
        <v>271</v>
      </c>
      <c r="E4829" s="79">
        <v>1</v>
      </c>
      <c r="F4829" s="30">
        <v>6100</v>
      </c>
      <c r="G4829" s="30">
        <f t="shared" si="405"/>
        <v>7300</v>
      </c>
      <c r="H4829" s="30">
        <f t="shared" si="406"/>
        <v>11000</v>
      </c>
      <c r="I4829" s="212"/>
      <c r="J4829" s="212"/>
      <c r="K4829" s="212"/>
    </row>
    <row r="4830" spans="1:11" customFormat="1" outlineLevel="1">
      <c r="A4830" s="28"/>
      <c r="B4830" s="28" t="s">
        <v>5491</v>
      </c>
      <c r="C4830" s="29" t="s">
        <v>5492</v>
      </c>
      <c r="D4830" s="28" t="s">
        <v>271</v>
      </c>
      <c r="E4830" s="30">
        <v>1</v>
      </c>
      <c r="F4830" s="30">
        <v>3000</v>
      </c>
      <c r="G4830" s="30">
        <f t="shared" si="405"/>
        <v>3600</v>
      </c>
      <c r="H4830" s="30">
        <f t="shared" si="406"/>
        <v>5400</v>
      </c>
      <c r="I4830" s="212"/>
      <c r="J4830" s="212"/>
      <c r="K4830" s="212"/>
    </row>
    <row r="4831" spans="1:11" customFormat="1" ht="31" outlineLevel="1">
      <c r="A4831" s="49"/>
      <c r="B4831" s="49" t="s">
        <v>5280</v>
      </c>
      <c r="C4831" s="50" t="s">
        <v>5281</v>
      </c>
      <c r="D4831" s="49" t="s">
        <v>271</v>
      </c>
      <c r="E4831" s="51">
        <v>1</v>
      </c>
      <c r="F4831" s="30">
        <v>1700</v>
      </c>
      <c r="G4831" s="30">
        <f t="shared" si="405"/>
        <v>2000</v>
      </c>
      <c r="H4831" s="30">
        <f t="shared" si="406"/>
        <v>3100</v>
      </c>
      <c r="I4831" s="212"/>
      <c r="J4831" s="212"/>
      <c r="K4831" s="212"/>
    </row>
    <row r="4832" spans="1:11" customFormat="1" ht="31" outlineLevel="1">
      <c r="A4832" s="49"/>
      <c r="B4832" s="49" t="s">
        <v>5373</v>
      </c>
      <c r="C4832" s="50" t="s">
        <v>5374</v>
      </c>
      <c r="D4832" s="49" t="s">
        <v>271</v>
      </c>
      <c r="E4832" s="51">
        <v>1</v>
      </c>
      <c r="F4832" s="30">
        <v>2000</v>
      </c>
      <c r="G4832" s="30">
        <f t="shared" si="405"/>
        <v>2400</v>
      </c>
      <c r="H4832" s="30">
        <f t="shared" si="406"/>
        <v>3600</v>
      </c>
      <c r="I4832" s="212"/>
      <c r="J4832" s="212"/>
      <c r="K4832" s="212"/>
    </row>
    <row r="4833" spans="1:11" customFormat="1" outlineLevel="1">
      <c r="A4833" s="28"/>
      <c r="B4833" s="28" t="s">
        <v>5392</v>
      </c>
      <c r="C4833" s="29" t="s">
        <v>5393</v>
      </c>
      <c r="D4833" s="28" t="s">
        <v>271</v>
      </c>
      <c r="E4833" s="30">
        <v>1</v>
      </c>
      <c r="F4833" s="30">
        <v>49350</v>
      </c>
      <c r="G4833" s="30">
        <f t="shared" si="405"/>
        <v>59200</v>
      </c>
      <c r="H4833" s="30">
        <f t="shared" si="406"/>
        <v>88800</v>
      </c>
      <c r="I4833" s="212"/>
      <c r="J4833" s="212"/>
      <c r="K4833" s="212"/>
    </row>
    <row r="4834" spans="1:11" customFormat="1" outlineLevel="1">
      <c r="A4834" s="28"/>
      <c r="B4834" s="28" t="s">
        <v>5585</v>
      </c>
      <c r="C4834" s="29" t="s">
        <v>6190</v>
      </c>
      <c r="D4834" s="28" t="s">
        <v>271</v>
      </c>
      <c r="E4834" s="30">
        <v>1</v>
      </c>
      <c r="F4834" s="30">
        <v>10000</v>
      </c>
      <c r="G4834" s="30">
        <f t="shared" si="405"/>
        <v>12000</v>
      </c>
      <c r="H4834" s="30">
        <f t="shared" si="406"/>
        <v>18000</v>
      </c>
      <c r="I4834" s="212"/>
      <c r="J4834" s="212"/>
      <c r="K4834" s="212"/>
    </row>
    <row r="4835" spans="1:11" customFormat="1" outlineLevel="1">
      <c r="A4835" s="28"/>
      <c r="B4835" s="28" t="s">
        <v>2597</v>
      </c>
      <c r="C4835" s="29" t="s">
        <v>2598</v>
      </c>
      <c r="D4835" s="28" t="s">
        <v>271</v>
      </c>
      <c r="E4835" s="30">
        <v>1</v>
      </c>
      <c r="F4835" s="30">
        <v>5000</v>
      </c>
      <c r="G4835" s="30">
        <f t="shared" si="405"/>
        <v>6000</v>
      </c>
      <c r="H4835" s="30">
        <f t="shared" si="406"/>
        <v>9000</v>
      </c>
      <c r="I4835" s="212"/>
      <c r="J4835" s="212"/>
      <c r="K4835" s="212"/>
    </row>
    <row r="4836" spans="1:11" customFormat="1">
      <c r="A4836" s="45">
        <v>3374</v>
      </c>
      <c r="B4836" s="67" t="s">
        <v>5586</v>
      </c>
      <c r="C4836" s="47" t="s">
        <v>6191</v>
      </c>
      <c r="D4836" s="67" t="s">
        <v>530</v>
      </c>
      <c r="E4836" s="67">
        <v>1</v>
      </c>
      <c r="F4836" s="72">
        <f>SUM(F4837:F4854)+2*F4852</f>
        <v>149320</v>
      </c>
      <c r="G4836" s="72">
        <f>SUM(G4837:G4854)+2*G4852</f>
        <v>179000</v>
      </c>
      <c r="H4836" s="72">
        <f>SUM(H4837:H4854)+2*H4852</f>
        <v>269100</v>
      </c>
      <c r="I4836" s="212"/>
      <c r="J4836" s="212"/>
      <c r="K4836" s="212"/>
    </row>
    <row r="4837" spans="1:11" customFormat="1" outlineLevel="1">
      <c r="A4837" s="28"/>
      <c r="B4837" s="28" t="s">
        <v>5584</v>
      </c>
      <c r="C4837" s="29" t="s">
        <v>6189</v>
      </c>
      <c r="D4837" s="28" t="s">
        <v>271</v>
      </c>
      <c r="E4837" s="30">
        <v>1</v>
      </c>
      <c r="F4837" s="30">
        <v>12000</v>
      </c>
      <c r="G4837" s="30">
        <f t="shared" ref="G4837:G4854" si="407">ROUND(F4837*1.2,-2)</f>
        <v>14400</v>
      </c>
      <c r="H4837" s="30">
        <f t="shared" ref="H4837:H4854" si="408">ROUND(F4837*1.8,-2)</f>
        <v>21600</v>
      </c>
      <c r="I4837" s="212"/>
      <c r="J4837" s="212"/>
      <c r="K4837" s="212"/>
    </row>
    <row r="4838" spans="1:11" customFormat="1" outlineLevel="1">
      <c r="A4838" s="28"/>
      <c r="B4838" s="28" t="s">
        <v>5236</v>
      </c>
      <c r="C4838" s="29" t="s">
        <v>5237</v>
      </c>
      <c r="D4838" s="28" t="s">
        <v>271</v>
      </c>
      <c r="E4838" s="30">
        <v>1</v>
      </c>
      <c r="F4838" s="30">
        <v>1650</v>
      </c>
      <c r="G4838" s="30">
        <f t="shared" si="407"/>
        <v>2000</v>
      </c>
      <c r="H4838" s="30">
        <f t="shared" si="408"/>
        <v>3000</v>
      </c>
      <c r="I4838" s="212"/>
      <c r="J4838" s="212"/>
      <c r="K4838" s="212"/>
    </row>
    <row r="4839" spans="1:11" customFormat="1" ht="31" outlineLevel="1">
      <c r="A4839" s="28"/>
      <c r="B4839" s="28" t="s">
        <v>5548</v>
      </c>
      <c r="C4839" s="29" t="s">
        <v>5549</v>
      </c>
      <c r="D4839" s="53" t="s">
        <v>271</v>
      </c>
      <c r="E4839" s="53">
        <v>1</v>
      </c>
      <c r="F4839" s="51">
        <v>2200</v>
      </c>
      <c r="G4839" s="30">
        <f t="shared" si="407"/>
        <v>2600</v>
      </c>
      <c r="H4839" s="30">
        <f t="shared" si="408"/>
        <v>4000</v>
      </c>
      <c r="I4839" s="212"/>
      <c r="J4839" s="212"/>
      <c r="K4839" s="212"/>
    </row>
    <row r="4840" spans="1:11" customFormat="1" ht="31" outlineLevel="1">
      <c r="A4840" s="49"/>
      <c r="B4840" s="49" t="s">
        <v>5238</v>
      </c>
      <c r="C4840" s="50" t="s">
        <v>5239</v>
      </c>
      <c r="D4840" s="49" t="s">
        <v>271</v>
      </c>
      <c r="E4840" s="51">
        <v>1</v>
      </c>
      <c r="F4840" s="30">
        <v>1410</v>
      </c>
      <c r="G4840" s="30">
        <f t="shared" si="407"/>
        <v>1700</v>
      </c>
      <c r="H4840" s="30">
        <f t="shared" si="408"/>
        <v>2500</v>
      </c>
      <c r="I4840" s="212"/>
      <c r="J4840" s="212"/>
      <c r="K4840" s="212"/>
    </row>
    <row r="4841" spans="1:11" customFormat="1" ht="31" outlineLevel="1">
      <c r="A4841" s="28"/>
      <c r="B4841" s="28" t="s">
        <v>5240</v>
      </c>
      <c r="C4841" s="29" t="s">
        <v>5241</v>
      </c>
      <c r="D4841" s="28" t="s">
        <v>271</v>
      </c>
      <c r="E4841" s="30">
        <v>1</v>
      </c>
      <c r="F4841" s="30">
        <v>1000</v>
      </c>
      <c r="G4841" s="30">
        <f t="shared" si="407"/>
        <v>1200</v>
      </c>
      <c r="H4841" s="30">
        <f t="shared" si="408"/>
        <v>1800</v>
      </c>
      <c r="I4841" s="212"/>
      <c r="J4841" s="212"/>
      <c r="K4841" s="212"/>
    </row>
    <row r="4842" spans="1:11" customFormat="1" outlineLevel="1">
      <c r="A4842" s="49"/>
      <c r="B4842" s="49" t="s">
        <v>5242</v>
      </c>
      <c r="C4842" s="50" t="s">
        <v>5243</v>
      </c>
      <c r="D4842" s="49" t="s">
        <v>271</v>
      </c>
      <c r="E4842" s="51">
        <v>1</v>
      </c>
      <c r="F4842" s="30">
        <v>900</v>
      </c>
      <c r="G4842" s="30">
        <f t="shared" si="407"/>
        <v>1100</v>
      </c>
      <c r="H4842" s="30">
        <f t="shared" si="408"/>
        <v>1600</v>
      </c>
      <c r="I4842" s="212"/>
      <c r="J4842" s="212"/>
      <c r="K4842" s="212"/>
    </row>
    <row r="4843" spans="1:11" customFormat="1" ht="31" outlineLevel="1">
      <c r="A4843" s="49"/>
      <c r="B4843" s="79" t="s">
        <v>5244</v>
      </c>
      <c r="C4843" s="50" t="s">
        <v>5245</v>
      </c>
      <c r="D4843" s="79" t="s">
        <v>271</v>
      </c>
      <c r="E4843" s="79">
        <v>1</v>
      </c>
      <c r="F4843" s="30">
        <v>1700</v>
      </c>
      <c r="G4843" s="30">
        <f t="shared" si="407"/>
        <v>2000</v>
      </c>
      <c r="H4843" s="30">
        <f t="shared" si="408"/>
        <v>3100</v>
      </c>
      <c r="I4843" s="212"/>
      <c r="J4843" s="212"/>
      <c r="K4843" s="212"/>
    </row>
    <row r="4844" spans="1:11" customFormat="1" ht="31" outlineLevel="1">
      <c r="A4844" s="49"/>
      <c r="B4844" s="79" t="s">
        <v>5246</v>
      </c>
      <c r="C4844" s="50" t="s">
        <v>5247</v>
      </c>
      <c r="D4844" s="79" t="s">
        <v>271</v>
      </c>
      <c r="E4844" s="79">
        <v>1</v>
      </c>
      <c r="F4844" s="30">
        <v>1600</v>
      </c>
      <c r="G4844" s="30">
        <f t="shared" si="407"/>
        <v>1900</v>
      </c>
      <c r="H4844" s="30">
        <f t="shared" si="408"/>
        <v>2900</v>
      </c>
      <c r="I4844" s="212"/>
      <c r="J4844" s="212"/>
      <c r="K4844" s="212"/>
    </row>
    <row r="4845" spans="1:11" customFormat="1" outlineLevel="1">
      <c r="A4845" s="49"/>
      <c r="B4845" s="49" t="s">
        <v>5248</v>
      </c>
      <c r="C4845" s="50" t="s">
        <v>5249</v>
      </c>
      <c r="D4845" s="49" t="s">
        <v>271</v>
      </c>
      <c r="E4845" s="51">
        <v>1</v>
      </c>
      <c r="F4845" s="30">
        <v>1100</v>
      </c>
      <c r="G4845" s="30">
        <f t="shared" si="407"/>
        <v>1300</v>
      </c>
      <c r="H4845" s="30">
        <f t="shared" si="408"/>
        <v>2000</v>
      </c>
      <c r="I4845" s="212"/>
      <c r="J4845" s="212"/>
      <c r="K4845" s="212"/>
    </row>
    <row r="4846" spans="1:11" customFormat="1" outlineLevel="1">
      <c r="A4846" s="49"/>
      <c r="B4846" s="49" t="s">
        <v>5274</v>
      </c>
      <c r="C4846" s="50" t="s">
        <v>5275</v>
      </c>
      <c r="D4846" s="49" t="s">
        <v>271</v>
      </c>
      <c r="E4846" s="51">
        <v>1</v>
      </c>
      <c r="F4846" s="30">
        <v>1100</v>
      </c>
      <c r="G4846" s="30">
        <f t="shared" si="407"/>
        <v>1300</v>
      </c>
      <c r="H4846" s="30">
        <f t="shared" si="408"/>
        <v>2000</v>
      </c>
      <c r="I4846" s="212"/>
      <c r="J4846" s="212"/>
      <c r="K4846" s="212"/>
    </row>
    <row r="4847" spans="1:11" customFormat="1" outlineLevel="1">
      <c r="A4847" s="49"/>
      <c r="B4847" s="49" t="s">
        <v>5278</v>
      </c>
      <c r="C4847" s="50" t="s">
        <v>5279</v>
      </c>
      <c r="D4847" s="49" t="s">
        <v>271</v>
      </c>
      <c r="E4847" s="51">
        <v>1</v>
      </c>
      <c r="F4847" s="30">
        <v>1100</v>
      </c>
      <c r="G4847" s="30">
        <f t="shared" si="407"/>
        <v>1300</v>
      </c>
      <c r="H4847" s="30">
        <f t="shared" si="408"/>
        <v>2000</v>
      </c>
      <c r="I4847" s="212"/>
      <c r="J4847" s="212"/>
      <c r="K4847" s="212"/>
    </row>
    <row r="4848" spans="1:11" customFormat="1" ht="31" outlineLevel="1">
      <c r="A4848" s="28"/>
      <c r="B4848" s="49" t="s">
        <v>5489</v>
      </c>
      <c r="C4848" s="50" t="s">
        <v>5490</v>
      </c>
      <c r="D4848" s="79" t="s">
        <v>271</v>
      </c>
      <c r="E4848" s="79">
        <v>1</v>
      </c>
      <c r="F4848" s="30">
        <v>6100</v>
      </c>
      <c r="G4848" s="30">
        <f t="shared" si="407"/>
        <v>7300</v>
      </c>
      <c r="H4848" s="30">
        <f t="shared" si="408"/>
        <v>11000</v>
      </c>
      <c r="I4848" s="212"/>
      <c r="J4848" s="212"/>
      <c r="K4848" s="212"/>
    </row>
    <row r="4849" spans="1:67" customFormat="1" outlineLevel="1">
      <c r="A4849" s="28"/>
      <c r="B4849" s="28" t="s">
        <v>5491</v>
      </c>
      <c r="C4849" s="29" t="s">
        <v>5492</v>
      </c>
      <c r="D4849" s="28" t="s">
        <v>271</v>
      </c>
      <c r="E4849" s="30">
        <v>1</v>
      </c>
      <c r="F4849" s="30">
        <v>3000</v>
      </c>
      <c r="G4849" s="30">
        <f t="shared" si="407"/>
        <v>3600</v>
      </c>
      <c r="H4849" s="30">
        <f t="shared" si="408"/>
        <v>5400</v>
      </c>
      <c r="I4849" s="212"/>
      <c r="J4849" s="212"/>
      <c r="K4849" s="212"/>
    </row>
    <row r="4850" spans="1:67" customFormat="1" ht="31" outlineLevel="1">
      <c r="A4850" s="49"/>
      <c r="B4850" s="49" t="s">
        <v>5280</v>
      </c>
      <c r="C4850" s="50" t="s">
        <v>5281</v>
      </c>
      <c r="D4850" s="49" t="s">
        <v>271</v>
      </c>
      <c r="E4850" s="51">
        <v>1</v>
      </c>
      <c r="F4850" s="30">
        <v>1700</v>
      </c>
      <c r="G4850" s="30">
        <f t="shared" si="407"/>
        <v>2000</v>
      </c>
      <c r="H4850" s="30">
        <f t="shared" si="408"/>
        <v>3100</v>
      </c>
      <c r="I4850" s="212"/>
      <c r="J4850" s="212"/>
      <c r="K4850" s="212"/>
    </row>
    <row r="4851" spans="1:67" customFormat="1" ht="31" outlineLevel="1">
      <c r="A4851" s="49"/>
      <c r="B4851" s="49" t="s">
        <v>5373</v>
      </c>
      <c r="C4851" s="50" t="s">
        <v>5374</v>
      </c>
      <c r="D4851" s="49" t="s">
        <v>271</v>
      </c>
      <c r="E4851" s="51">
        <v>1</v>
      </c>
      <c r="F4851" s="30">
        <v>2000</v>
      </c>
      <c r="G4851" s="30">
        <f t="shared" si="407"/>
        <v>2400</v>
      </c>
      <c r="H4851" s="30">
        <f t="shared" si="408"/>
        <v>3600</v>
      </c>
      <c r="I4851" s="212"/>
      <c r="J4851" s="212"/>
      <c r="K4851" s="212"/>
    </row>
    <row r="4852" spans="1:67" customFormat="1" outlineLevel="1">
      <c r="A4852" s="28"/>
      <c r="B4852" s="28" t="s">
        <v>5388</v>
      </c>
      <c r="C4852" s="29" t="s">
        <v>5389</v>
      </c>
      <c r="D4852" s="28" t="s">
        <v>271</v>
      </c>
      <c r="E4852" s="30">
        <v>3</v>
      </c>
      <c r="F4852" s="30">
        <v>31920</v>
      </c>
      <c r="G4852" s="30">
        <f t="shared" si="407"/>
        <v>38300</v>
      </c>
      <c r="H4852" s="30">
        <f t="shared" si="408"/>
        <v>57500</v>
      </c>
      <c r="I4852" s="212"/>
      <c r="J4852" s="212"/>
      <c r="K4852" s="212"/>
    </row>
    <row r="4853" spans="1:67" customFormat="1" outlineLevel="1">
      <c r="A4853" s="28"/>
      <c r="B4853" s="28" t="s">
        <v>5585</v>
      </c>
      <c r="C4853" s="29" t="s">
        <v>6190</v>
      </c>
      <c r="D4853" s="53" t="s">
        <v>271</v>
      </c>
      <c r="E4853" s="53">
        <v>1</v>
      </c>
      <c r="F4853" s="30">
        <v>10000</v>
      </c>
      <c r="G4853" s="30">
        <f t="shared" si="407"/>
        <v>12000</v>
      </c>
      <c r="H4853" s="30">
        <f t="shared" si="408"/>
        <v>18000</v>
      </c>
      <c r="I4853" s="212"/>
      <c r="J4853" s="212"/>
      <c r="K4853" s="212"/>
    </row>
    <row r="4854" spans="1:67" customFormat="1" outlineLevel="1">
      <c r="A4854" s="28"/>
      <c r="B4854" s="28" t="s">
        <v>2597</v>
      </c>
      <c r="C4854" s="29" t="s">
        <v>2598</v>
      </c>
      <c r="D4854" s="28" t="s">
        <v>271</v>
      </c>
      <c r="E4854" s="30">
        <v>1</v>
      </c>
      <c r="F4854" s="30">
        <v>5000</v>
      </c>
      <c r="G4854" s="30">
        <f t="shared" si="407"/>
        <v>6000</v>
      </c>
      <c r="H4854" s="30">
        <f t="shared" si="408"/>
        <v>9000</v>
      </c>
      <c r="I4854" s="212"/>
      <c r="J4854" s="212"/>
      <c r="K4854" s="212"/>
    </row>
    <row r="4855" spans="1:67" customFormat="1">
      <c r="A4855" s="67">
        <v>3375</v>
      </c>
      <c r="B4855" s="67" t="s">
        <v>5587</v>
      </c>
      <c r="C4855" s="47" t="s">
        <v>6192</v>
      </c>
      <c r="D4855" s="67" t="s">
        <v>530</v>
      </c>
      <c r="E4855" s="67">
        <v>1</v>
      </c>
      <c r="F4855" s="72">
        <f>SUM(F4856:F4860)</f>
        <v>35200</v>
      </c>
      <c r="G4855" s="72">
        <f>SUM(G4856:G4860)</f>
        <v>42300</v>
      </c>
      <c r="H4855" s="72">
        <f>SUM(H4856:H4860)</f>
        <v>63300</v>
      </c>
      <c r="I4855" s="212"/>
      <c r="J4855" s="212"/>
      <c r="K4855" s="212"/>
    </row>
    <row r="4856" spans="1:67" customFormat="1" ht="31" outlineLevel="1">
      <c r="A4856" s="28"/>
      <c r="B4856" s="28" t="s">
        <v>5588</v>
      </c>
      <c r="C4856" s="29" t="s">
        <v>5589</v>
      </c>
      <c r="D4856" s="28" t="s">
        <v>271</v>
      </c>
      <c r="E4856" s="30">
        <v>1</v>
      </c>
      <c r="F4856" s="30">
        <v>5400</v>
      </c>
      <c r="G4856" s="30">
        <f>ROUND(F4856*1.2,-2)</f>
        <v>6500</v>
      </c>
      <c r="H4856" s="30">
        <f>ROUND(F4856*1.8,-2)</f>
        <v>9700</v>
      </c>
      <c r="I4856" s="212"/>
      <c r="J4856" s="212"/>
      <c r="K4856" s="212"/>
    </row>
    <row r="4857" spans="1:67" customFormat="1" outlineLevel="1">
      <c r="A4857" s="28"/>
      <c r="B4857" s="28" t="s">
        <v>5590</v>
      </c>
      <c r="C4857" s="29" t="s">
        <v>5591</v>
      </c>
      <c r="D4857" s="28" t="s">
        <v>271</v>
      </c>
      <c r="E4857" s="30">
        <v>1</v>
      </c>
      <c r="F4857" s="30">
        <v>6300</v>
      </c>
      <c r="G4857" s="30">
        <f>ROUND(F4857*1.2,-2)</f>
        <v>7600</v>
      </c>
      <c r="H4857" s="30">
        <f>ROUND(F4857*1.8,-2)</f>
        <v>11300</v>
      </c>
      <c r="I4857" s="212"/>
      <c r="J4857" s="212"/>
      <c r="K4857" s="212"/>
    </row>
    <row r="4858" spans="1:67" customFormat="1" ht="31" outlineLevel="1">
      <c r="A4858" s="28"/>
      <c r="B4858" s="28" t="s">
        <v>5540</v>
      </c>
      <c r="C4858" s="29" t="s">
        <v>6728</v>
      </c>
      <c r="D4858" s="28" t="s">
        <v>271</v>
      </c>
      <c r="E4858" s="30">
        <v>1</v>
      </c>
      <c r="F4858" s="30">
        <v>10000</v>
      </c>
      <c r="G4858" s="30">
        <f>ROUND(F4858*1.2,-2)</f>
        <v>12000</v>
      </c>
      <c r="H4858" s="30">
        <f>ROUND(F4858*1.8,-2)</f>
        <v>18000</v>
      </c>
      <c r="I4858" s="212"/>
      <c r="J4858" s="212"/>
      <c r="K4858" s="212"/>
    </row>
    <row r="4859" spans="1:67" customFormat="1" outlineLevel="1">
      <c r="A4859" s="28"/>
      <c r="B4859" s="28" t="s">
        <v>5592</v>
      </c>
      <c r="C4859" s="29" t="s">
        <v>5593</v>
      </c>
      <c r="D4859" s="28" t="s">
        <v>2866</v>
      </c>
      <c r="E4859" s="30">
        <v>1</v>
      </c>
      <c r="F4859" s="30">
        <v>8500</v>
      </c>
      <c r="G4859" s="30">
        <f>ROUND(F4859*1.2,-2)</f>
        <v>10200</v>
      </c>
      <c r="H4859" s="30">
        <f>ROUND(F4859*1.8,-2)</f>
        <v>15300</v>
      </c>
      <c r="I4859" s="212"/>
      <c r="J4859" s="212"/>
      <c r="K4859" s="212"/>
    </row>
    <row r="4860" spans="1:67" customFormat="1" outlineLevel="1">
      <c r="A4860" s="28"/>
      <c r="B4860" s="28" t="s">
        <v>2597</v>
      </c>
      <c r="C4860" s="29" t="s">
        <v>2598</v>
      </c>
      <c r="D4860" s="28" t="s">
        <v>271</v>
      </c>
      <c r="E4860" s="30">
        <v>1</v>
      </c>
      <c r="F4860" s="30">
        <v>5000</v>
      </c>
      <c r="G4860" s="30">
        <f>ROUND(F4860*1.2,-2)</f>
        <v>6000</v>
      </c>
      <c r="H4860" s="30">
        <f>ROUND(F4860*1.8,-2)</f>
        <v>9000</v>
      </c>
      <c r="I4860" s="212"/>
      <c r="J4860" s="212"/>
      <c r="K4860" s="212"/>
    </row>
    <row r="4861" spans="1:67" customFormat="1">
      <c r="A4861" s="67">
        <v>3376</v>
      </c>
      <c r="B4861" s="67" t="s">
        <v>7724</v>
      </c>
      <c r="C4861" s="47" t="s">
        <v>7716</v>
      </c>
      <c r="D4861" s="67" t="s">
        <v>530</v>
      </c>
      <c r="E4861" s="67">
        <v>1</v>
      </c>
      <c r="F4861" s="72">
        <f>SUM(F4862:F4894)</f>
        <v>198660</v>
      </c>
      <c r="G4861" s="72">
        <f>SUM(G4862:G4894)</f>
        <v>238300</v>
      </c>
      <c r="H4861" s="72">
        <f>SUM(H4862:H4894)</f>
        <v>357800</v>
      </c>
      <c r="I4861" s="212"/>
      <c r="J4861" s="212"/>
      <c r="K4861" s="212"/>
    </row>
    <row r="4862" spans="1:67" s="151" customFormat="1">
      <c r="A4862" s="28"/>
      <c r="B4862" s="28" t="s">
        <v>5584</v>
      </c>
      <c r="C4862" s="29" t="s">
        <v>6189</v>
      </c>
      <c r="D4862" s="28" t="s">
        <v>271</v>
      </c>
      <c r="E4862" s="30">
        <v>1</v>
      </c>
      <c r="F4862" s="30">
        <v>12000</v>
      </c>
      <c r="G4862" s="30">
        <f>ROUND(F4862*1.2,-2)</f>
        <v>14400</v>
      </c>
      <c r="H4862" s="30">
        <f>ROUND(F4862*1.8,-2)</f>
        <v>21600</v>
      </c>
      <c r="I4862" s="212"/>
      <c r="J4862" s="212"/>
      <c r="K4862" s="212"/>
      <c r="L4862" s="110"/>
      <c r="M4862" s="110"/>
      <c r="N4862" s="110"/>
      <c r="O4862" s="110"/>
      <c r="P4862" s="110"/>
      <c r="Q4862" s="110"/>
      <c r="R4862" s="110"/>
      <c r="S4862" s="110"/>
      <c r="T4862" s="110"/>
      <c r="U4862" s="110"/>
      <c r="V4862" s="110"/>
      <c r="W4862" s="110"/>
      <c r="X4862" s="110"/>
      <c r="Y4862" s="110"/>
      <c r="Z4862" s="110"/>
      <c r="AA4862" s="110"/>
      <c r="AB4862" s="110"/>
      <c r="AC4862" s="110"/>
      <c r="AD4862" s="110"/>
      <c r="AE4862" s="110"/>
      <c r="AF4862" s="110"/>
      <c r="AG4862" s="110"/>
      <c r="AH4862" s="110"/>
      <c r="AI4862" s="110"/>
      <c r="AJ4862" s="110"/>
      <c r="AK4862" s="110"/>
      <c r="AL4862" s="110"/>
      <c r="AM4862" s="110"/>
      <c r="AN4862" s="110"/>
      <c r="AO4862" s="110"/>
      <c r="AP4862" s="110"/>
      <c r="AQ4862" s="110"/>
      <c r="AR4862" s="110"/>
      <c r="AS4862" s="110"/>
      <c r="AT4862" s="110"/>
      <c r="AU4862" s="110"/>
      <c r="AV4862" s="110"/>
      <c r="AW4862" s="110"/>
      <c r="AX4862" s="110"/>
      <c r="AY4862" s="110"/>
      <c r="AZ4862" s="110"/>
      <c r="BA4862" s="110"/>
      <c r="BB4862" s="110"/>
      <c r="BC4862" s="110"/>
      <c r="BD4862" s="110"/>
      <c r="BE4862" s="110"/>
      <c r="BF4862" s="110"/>
      <c r="BG4862" s="110"/>
      <c r="BH4862" s="110"/>
      <c r="BI4862" s="110"/>
      <c r="BJ4862" s="110"/>
      <c r="BK4862" s="110"/>
      <c r="BL4862" s="110"/>
      <c r="BM4862" s="110"/>
      <c r="BN4862" s="110"/>
      <c r="BO4862" s="110"/>
    </row>
    <row r="4863" spans="1:67" s="151" customFormat="1" ht="31">
      <c r="A4863" s="28"/>
      <c r="B4863" s="28" t="s">
        <v>2951</v>
      </c>
      <c r="C4863" s="29" t="s">
        <v>2952</v>
      </c>
      <c r="D4863" s="28" t="s">
        <v>271</v>
      </c>
      <c r="E4863" s="30">
        <v>1</v>
      </c>
      <c r="F4863" s="30">
        <v>63000</v>
      </c>
      <c r="G4863" s="30">
        <f t="shared" ref="G4863:G4870" si="409">ROUND(F4863*1.2,-2)</f>
        <v>75600</v>
      </c>
      <c r="H4863" s="30">
        <f t="shared" ref="H4863:H4870" si="410">ROUND(F4863*1.8,-2)</f>
        <v>113400</v>
      </c>
      <c r="I4863" s="212"/>
      <c r="J4863" s="212"/>
      <c r="K4863" s="212"/>
      <c r="L4863" s="110"/>
      <c r="M4863" s="110"/>
      <c r="N4863" s="110"/>
      <c r="O4863" s="110"/>
      <c r="P4863" s="110"/>
      <c r="Q4863" s="110"/>
      <c r="R4863" s="110"/>
      <c r="S4863" s="110"/>
      <c r="T4863" s="110"/>
      <c r="U4863" s="110"/>
      <c r="V4863" s="110"/>
      <c r="W4863" s="110"/>
      <c r="X4863" s="110"/>
      <c r="Y4863" s="110"/>
      <c r="Z4863" s="110"/>
      <c r="AA4863" s="110"/>
      <c r="AB4863" s="110"/>
      <c r="AC4863" s="110"/>
      <c r="AD4863" s="110"/>
      <c r="AE4863" s="110"/>
      <c r="AF4863" s="110"/>
      <c r="AG4863" s="110"/>
      <c r="AH4863" s="110"/>
      <c r="AI4863" s="110"/>
      <c r="AJ4863" s="110"/>
      <c r="AK4863" s="110"/>
      <c r="AL4863" s="110"/>
      <c r="AM4863" s="110"/>
      <c r="AN4863" s="110"/>
      <c r="AO4863" s="110"/>
      <c r="AP4863" s="110"/>
      <c r="AQ4863" s="110"/>
      <c r="AR4863" s="110"/>
      <c r="AS4863" s="110"/>
      <c r="AT4863" s="110"/>
      <c r="AU4863" s="110"/>
      <c r="AV4863" s="110"/>
      <c r="AW4863" s="110"/>
      <c r="AX4863" s="110"/>
      <c r="AY4863" s="110"/>
      <c r="AZ4863" s="110"/>
      <c r="BA4863" s="110"/>
      <c r="BB4863" s="110"/>
      <c r="BC4863" s="110"/>
      <c r="BD4863" s="110"/>
      <c r="BE4863" s="110"/>
      <c r="BF4863" s="110"/>
      <c r="BG4863" s="110"/>
      <c r="BH4863" s="110"/>
      <c r="BI4863" s="110"/>
      <c r="BJ4863" s="110"/>
      <c r="BK4863" s="110"/>
      <c r="BL4863" s="110"/>
      <c r="BM4863" s="110"/>
      <c r="BN4863" s="110"/>
      <c r="BO4863" s="110"/>
    </row>
    <row r="4864" spans="1:67" s="151" customFormat="1">
      <c r="A4864" s="28"/>
      <c r="B4864" s="28" t="s">
        <v>7725</v>
      </c>
      <c r="C4864" s="29" t="s">
        <v>7755</v>
      </c>
      <c r="D4864" s="28" t="s">
        <v>271</v>
      </c>
      <c r="E4864" s="30">
        <v>1</v>
      </c>
      <c r="F4864" s="30">
        <v>19200</v>
      </c>
      <c r="G4864" s="30">
        <f t="shared" si="409"/>
        <v>23000</v>
      </c>
      <c r="H4864" s="30">
        <f t="shared" si="410"/>
        <v>34600</v>
      </c>
      <c r="I4864" s="212"/>
      <c r="J4864" s="212"/>
      <c r="K4864" s="212"/>
      <c r="L4864" s="110"/>
      <c r="M4864" s="110"/>
      <c r="N4864" s="110"/>
      <c r="O4864" s="110"/>
      <c r="P4864" s="110"/>
      <c r="Q4864" s="110"/>
      <c r="R4864" s="110"/>
      <c r="S4864" s="110"/>
      <c r="T4864" s="110"/>
      <c r="U4864" s="110"/>
      <c r="V4864" s="110"/>
      <c r="W4864" s="110"/>
      <c r="X4864" s="110"/>
      <c r="Y4864" s="110"/>
      <c r="Z4864" s="110"/>
      <c r="AA4864" s="110"/>
      <c r="AB4864" s="110"/>
      <c r="AC4864" s="110"/>
      <c r="AD4864" s="110"/>
      <c r="AE4864" s="110"/>
      <c r="AF4864" s="110"/>
      <c r="AG4864" s="110"/>
      <c r="AH4864" s="110"/>
      <c r="AI4864" s="110"/>
      <c r="AJ4864" s="110"/>
      <c r="AK4864" s="110"/>
      <c r="AL4864" s="110"/>
      <c r="AM4864" s="110"/>
      <c r="AN4864" s="110"/>
      <c r="AO4864" s="110"/>
      <c r="AP4864" s="110"/>
      <c r="AQ4864" s="110"/>
      <c r="AR4864" s="110"/>
      <c r="AS4864" s="110"/>
      <c r="AT4864" s="110"/>
      <c r="AU4864" s="110"/>
      <c r="AV4864" s="110"/>
      <c r="AW4864" s="110"/>
      <c r="AX4864" s="110"/>
      <c r="AY4864" s="110"/>
      <c r="AZ4864" s="110"/>
      <c r="BA4864" s="110"/>
      <c r="BB4864" s="110"/>
      <c r="BC4864" s="110"/>
      <c r="BD4864" s="110"/>
      <c r="BE4864" s="110"/>
      <c r="BF4864" s="110"/>
      <c r="BG4864" s="110"/>
      <c r="BH4864" s="110"/>
      <c r="BI4864" s="110"/>
      <c r="BJ4864" s="110"/>
      <c r="BK4864" s="110"/>
      <c r="BL4864" s="110"/>
      <c r="BM4864" s="110"/>
      <c r="BN4864" s="110"/>
      <c r="BO4864" s="110"/>
    </row>
    <row r="4865" spans="1:67" s="151" customFormat="1">
      <c r="A4865" s="28"/>
      <c r="B4865" s="28" t="s">
        <v>3420</v>
      </c>
      <c r="C4865" s="29" t="s">
        <v>3421</v>
      </c>
      <c r="D4865" s="28" t="s">
        <v>271</v>
      </c>
      <c r="E4865" s="30">
        <v>1</v>
      </c>
      <c r="F4865" s="30">
        <v>10000</v>
      </c>
      <c r="G4865" s="30">
        <f t="shared" si="409"/>
        <v>12000</v>
      </c>
      <c r="H4865" s="30">
        <f t="shared" si="410"/>
        <v>18000</v>
      </c>
      <c r="I4865" s="212"/>
      <c r="J4865" s="212"/>
      <c r="K4865" s="212"/>
      <c r="L4865" s="110"/>
      <c r="M4865" s="110"/>
      <c r="N4865" s="110"/>
      <c r="O4865" s="110"/>
      <c r="P4865" s="110"/>
      <c r="Q4865" s="110"/>
      <c r="R4865" s="110"/>
      <c r="S4865" s="110"/>
      <c r="T4865" s="110"/>
      <c r="U4865" s="110"/>
      <c r="V4865" s="110"/>
      <c r="W4865" s="110"/>
      <c r="X4865" s="110"/>
      <c r="Y4865" s="110"/>
      <c r="Z4865" s="110"/>
      <c r="AA4865" s="110"/>
      <c r="AB4865" s="110"/>
      <c r="AC4865" s="110"/>
      <c r="AD4865" s="110"/>
      <c r="AE4865" s="110"/>
      <c r="AF4865" s="110"/>
      <c r="AG4865" s="110"/>
      <c r="AH4865" s="110"/>
      <c r="AI4865" s="110"/>
      <c r="AJ4865" s="110"/>
      <c r="AK4865" s="110"/>
      <c r="AL4865" s="110"/>
      <c r="AM4865" s="110"/>
      <c r="AN4865" s="110"/>
      <c r="AO4865" s="110"/>
      <c r="AP4865" s="110"/>
      <c r="AQ4865" s="110"/>
      <c r="AR4865" s="110"/>
      <c r="AS4865" s="110"/>
      <c r="AT4865" s="110"/>
      <c r="AU4865" s="110"/>
      <c r="AV4865" s="110"/>
      <c r="AW4865" s="110"/>
      <c r="AX4865" s="110"/>
      <c r="AY4865" s="110"/>
      <c r="AZ4865" s="110"/>
      <c r="BA4865" s="110"/>
      <c r="BB4865" s="110"/>
      <c r="BC4865" s="110"/>
      <c r="BD4865" s="110"/>
      <c r="BE4865" s="110"/>
      <c r="BF4865" s="110"/>
      <c r="BG4865" s="110"/>
      <c r="BH4865" s="110"/>
      <c r="BI4865" s="110"/>
      <c r="BJ4865" s="110"/>
      <c r="BK4865" s="110"/>
      <c r="BL4865" s="110"/>
      <c r="BM4865" s="110"/>
      <c r="BN4865" s="110"/>
      <c r="BO4865" s="110"/>
    </row>
    <row r="4866" spans="1:67" s="151" customFormat="1">
      <c r="A4866" s="28"/>
      <c r="B4866" s="28" t="s">
        <v>5311</v>
      </c>
      <c r="C4866" s="29" t="s">
        <v>5312</v>
      </c>
      <c r="D4866" s="28" t="s">
        <v>271</v>
      </c>
      <c r="E4866" s="30">
        <v>1</v>
      </c>
      <c r="F4866" s="30">
        <v>5500</v>
      </c>
      <c r="G4866" s="30">
        <f t="shared" si="409"/>
        <v>6600</v>
      </c>
      <c r="H4866" s="30">
        <f t="shared" si="410"/>
        <v>9900</v>
      </c>
      <c r="I4866" s="212"/>
      <c r="J4866" s="212"/>
      <c r="K4866" s="212"/>
      <c r="L4866" s="110"/>
      <c r="M4866" s="110"/>
      <c r="N4866" s="110"/>
      <c r="O4866" s="110"/>
      <c r="P4866" s="110"/>
      <c r="Q4866" s="110"/>
      <c r="R4866" s="110"/>
      <c r="S4866" s="110"/>
      <c r="T4866" s="110"/>
      <c r="U4866" s="110"/>
      <c r="V4866" s="110"/>
      <c r="W4866" s="110"/>
      <c r="X4866" s="110"/>
      <c r="Y4866" s="110"/>
      <c r="Z4866" s="110"/>
      <c r="AA4866" s="110"/>
      <c r="AB4866" s="110"/>
      <c r="AC4866" s="110"/>
      <c r="AD4866" s="110"/>
      <c r="AE4866" s="110"/>
      <c r="AF4866" s="110"/>
      <c r="AG4866" s="110"/>
      <c r="AH4866" s="110"/>
      <c r="AI4866" s="110"/>
      <c r="AJ4866" s="110"/>
      <c r="AK4866" s="110"/>
      <c r="AL4866" s="110"/>
      <c r="AM4866" s="110"/>
      <c r="AN4866" s="110"/>
      <c r="AO4866" s="110"/>
      <c r="AP4866" s="110"/>
      <c r="AQ4866" s="110"/>
      <c r="AR4866" s="110"/>
      <c r="AS4866" s="110"/>
      <c r="AT4866" s="110"/>
      <c r="AU4866" s="110"/>
      <c r="AV4866" s="110"/>
      <c r="AW4866" s="110"/>
      <c r="AX4866" s="110"/>
      <c r="AY4866" s="110"/>
      <c r="AZ4866" s="110"/>
      <c r="BA4866" s="110"/>
      <c r="BB4866" s="110"/>
      <c r="BC4866" s="110"/>
      <c r="BD4866" s="110"/>
      <c r="BE4866" s="110"/>
      <c r="BF4866" s="110"/>
      <c r="BG4866" s="110"/>
      <c r="BH4866" s="110"/>
      <c r="BI4866" s="110"/>
      <c r="BJ4866" s="110"/>
      <c r="BK4866" s="110"/>
      <c r="BL4866" s="110"/>
      <c r="BM4866" s="110"/>
      <c r="BN4866" s="110"/>
      <c r="BO4866" s="110"/>
    </row>
    <row r="4867" spans="1:67" s="151" customFormat="1">
      <c r="A4867" s="28"/>
      <c r="B4867" s="28" t="s">
        <v>5305</v>
      </c>
      <c r="C4867" s="29" t="s">
        <v>5306</v>
      </c>
      <c r="D4867" s="28" t="s">
        <v>271</v>
      </c>
      <c r="E4867" s="30">
        <v>1</v>
      </c>
      <c r="F4867" s="30">
        <v>2100</v>
      </c>
      <c r="G4867" s="30">
        <f t="shared" si="409"/>
        <v>2500</v>
      </c>
      <c r="H4867" s="30">
        <f t="shared" si="410"/>
        <v>3800</v>
      </c>
      <c r="I4867" s="212"/>
      <c r="J4867" s="212"/>
      <c r="K4867" s="212"/>
      <c r="L4867" s="110"/>
      <c r="M4867" s="110"/>
      <c r="N4867" s="110"/>
      <c r="O4867" s="110"/>
      <c r="P4867" s="110"/>
      <c r="Q4867" s="110"/>
      <c r="R4867" s="110"/>
      <c r="S4867" s="110"/>
      <c r="T4867" s="110"/>
      <c r="U4867" s="110"/>
      <c r="V4867" s="110"/>
      <c r="W4867" s="110"/>
      <c r="X4867" s="110"/>
      <c r="Y4867" s="110"/>
      <c r="Z4867" s="110"/>
      <c r="AA4867" s="110"/>
      <c r="AB4867" s="110"/>
      <c r="AC4867" s="110"/>
      <c r="AD4867" s="110"/>
      <c r="AE4867" s="110"/>
      <c r="AF4867" s="110"/>
      <c r="AG4867" s="110"/>
      <c r="AH4867" s="110"/>
      <c r="AI4867" s="110"/>
      <c r="AJ4867" s="110"/>
      <c r="AK4867" s="110"/>
      <c r="AL4867" s="110"/>
      <c r="AM4867" s="110"/>
      <c r="AN4867" s="110"/>
      <c r="AO4867" s="110"/>
      <c r="AP4867" s="110"/>
      <c r="AQ4867" s="110"/>
      <c r="AR4867" s="110"/>
      <c r="AS4867" s="110"/>
      <c r="AT4867" s="110"/>
      <c r="AU4867" s="110"/>
      <c r="AV4867" s="110"/>
      <c r="AW4867" s="110"/>
      <c r="AX4867" s="110"/>
      <c r="AY4867" s="110"/>
      <c r="AZ4867" s="110"/>
      <c r="BA4867" s="110"/>
      <c r="BB4867" s="110"/>
      <c r="BC4867" s="110"/>
      <c r="BD4867" s="110"/>
      <c r="BE4867" s="110"/>
      <c r="BF4867" s="110"/>
      <c r="BG4867" s="110"/>
      <c r="BH4867" s="110"/>
      <c r="BI4867" s="110"/>
      <c r="BJ4867" s="110"/>
      <c r="BK4867" s="110"/>
      <c r="BL4867" s="110"/>
      <c r="BM4867" s="110"/>
      <c r="BN4867" s="110"/>
      <c r="BO4867" s="110"/>
    </row>
    <row r="4868" spans="1:67" s="151" customFormat="1">
      <c r="A4868" s="28"/>
      <c r="B4868" s="28" t="s">
        <v>5303</v>
      </c>
      <c r="C4868" s="29" t="s">
        <v>5304</v>
      </c>
      <c r="D4868" s="28" t="s">
        <v>271</v>
      </c>
      <c r="E4868" s="30">
        <v>1</v>
      </c>
      <c r="F4868" s="30">
        <v>8000</v>
      </c>
      <c r="G4868" s="30">
        <f t="shared" si="409"/>
        <v>9600</v>
      </c>
      <c r="H4868" s="30">
        <f t="shared" si="410"/>
        <v>14400</v>
      </c>
      <c r="I4868" s="212"/>
      <c r="J4868" s="212"/>
      <c r="K4868" s="212"/>
      <c r="L4868" s="110"/>
      <c r="M4868" s="110"/>
      <c r="N4868" s="110"/>
      <c r="O4868" s="110"/>
      <c r="P4868" s="110"/>
      <c r="Q4868" s="110"/>
      <c r="R4868" s="110"/>
      <c r="S4868" s="110"/>
      <c r="T4868" s="110"/>
      <c r="U4868" s="110"/>
      <c r="V4868" s="110"/>
      <c r="W4868" s="110"/>
      <c r="X4868" s="110"/>
      <c r="Y4868" s="110"/>
      <c r="Z4868" s="110"/>
      <c r="AA4868" s="110"/>
      <c r="AB4868" s="110"/>
      <c r="AC4868" s="110"/>
      <c r="AD4868" s="110"/>
      <c r="AE4868" s="110"/>
      <c r="AF4868" s="110"/>
      <c r="AG4868" s="110"/>
      <c r="AH4868" s="110"/>
      <c r="AI4868" s="110"/>
      <c r="AJ4868" s="110"/>
      <c r="AK4868" s="110"/>
      <c r="AL4868" s="110"/>
      <c r="AM4868" s="110"/>
      <c r="AN4868" s="110"/>
      <c r="AO4868" s="110"/>
      <c r="AP4868" s="110"/>
      <c r="AQ4868" s="110"/>
      <c r="AR4868" s="110"/>
      <c r="AS4868" s="110"/>
      <c r="AT4868" s="110"/>
      <c r="AU4868" s="110"/>
      <c r="AV4868" s="110"/>
      <c r="AW4868" s="110"/>
      <c r="AX4868" s="110"/>
      <c r="AY4868" s="110"/>
      <c r="AZ4868" s="110"/>
      <c r="BA4868" s="110"/>
      <c r="BB4868" s="110"/>
      <c r="BC4868" s="110"/>
      <c r="BD4868" s="110"/>
      <c r="BE4868" s="110"/>
      <c r="BF4868" s="110"/>
      <c r="BG4868" s="110"/>
      <c r="BH4868" s="110"/>
      <c r="BI4868" s="110"/>
      <c r="BJ4868" s="110"/>
      <c r="BK4868" s="110"/>
      <c r="BL4868" s="110"/>
      <c r="BM4868" s="110"/>
      <c r="BN4868" s="110"/>
      <c r="BO4868" s="110"/>
    </row>
    <row r="4869" spans="1:67" s="151" customFormat="1">
      <c r="A4869" s="28"/>
      <c r="B4869" s="28" t="s">
        <v>5437</v>
      </c>
      <c r="C4869" s="29" t="s">
        <v>5438</v>
      </c>
      <c r="D4869" s="28" t="s">
        <v>271</v>
      </c>
      <c r="E4869" s="30">
        <v>1</v>
      </c>
      <c r="F4869" s="30">
        <v>8200</v>
      </c>
      <c r="G4869" s="30">
        <f t="shared" si="409"/>
        <v>9800</v>
      </c>
      <c r="H4869" s="30">
        <f t="shared" si="410"/>
        <v>14800</v>
      </c>
      <c r="I4869" s="212"/>
      <c r="J4869" s="212"/>
      <c r="K4869" s="212"/>
      <c r="L4869" s="110"/>
      <c r="M4869" s="110"/>
      <c r="N4869" s="110"/>
      <c r="O4869" s="110"/>
      <c r="P4869" s="110"/>
      <c r="Q4869" s="110"/>
      <c r="R4869" s="110"/>
      <c r="S4869" s="110"/>
      <c r="T4869" s="110"/>
      <c r="U4869" s="110"/>
      <c r="V4869" s="110"/>
      <c r="W4869" s="110"/>
      <c r="X4869" s="110"/>
      <c r="Y4869" s="110"/>
      <c r="Z4869" s="110"/>
      <c r="AA4869" s="110"/>
      <c r="AB4869" s="110"/>
      <c r="AC4869" s="110"/>
      <c r="AD4869" s="110"/>
      <c r="AE4869" s="110"/>
      <c r="AF4869" s="110"/>
      <c r="AG4869" s="110"/>
      <c r="AH4869" s="110"/>
      <c r="AI4869" s="110"/>
      <c r="AJ4869" s="110"/>
      <c r="AK4869" s="110"/>
      <c r="AL4869" s="110"/>
      <c r="AM4869" s="110"/>
      <c r="AN4869" s="110"/>
      <c r="AO4869" s="110"/>
      <c r="AP4869" s="110"/>
      <c r="AQ4869" s="110"/>
      <c r="AR4869" s="110"/>
      <c r="AS4869" s="110"/>
      <c r="AT4869" s="110"/>
      <c r="AU4869" s="110"/>
      <c r="AV4869" s="110"/>
      <c r="AW4869" s="110"/>
      <c r="AX4869" s="110"/>
      <c r="AY4869" s="110"/>
      <c r="AZ4869" s="110"/>
      <c r="BA4869" s="110"/>
      <c r="BB4869" s="110"/>
      <c r="BC4869" s="110"/>
      <c r="BD4869" s="110"/>
      <c r="BE4869" s="110"/>
      <c r="BF4869" s="110"/>
      <c r="BG4869" s="110"/>
      <c r="BH4869" s="110"/>
      <c r="BI4869" s="110"/>
      <c r="BJ4869" s="110"/>
      <c r="BK4869" s="110"/>
      <c r="BL4869" s="110"/>
      <c r="BM4869" s="110"/>
      <c r="BN4869" s="110"/>
      <c r="BO4869" s="110"/>
    </row>
    <row r="4870" spans="1:67" s="151" customFormat="1">
      <c r="A4870" s="28"/>
      <c r="B4870" s="28" t="s">
        <v>5443</v>
      </c>
      <c r="C4870" s="29" t="s">
        <v>5444</v>
      </c>
      <c r="D4870" s="28" t="s">
        <v>271</v>
      </c>
      <c r="E4870" s="30">
        <v>1</v>
      </c>
      <c r="F4870" s="30">
        <v>9400</v>
      </c>
      <c r="G4870" s="30">
        <f t="shared" si="409"/>
        <v>11300</v>
      </c>
      <c r="H4870" s="30">
        <f t="shared" si="410"/>
        <v>16900</v>
      </c>
      <c r="I4870" s="212"/>
      <c r="J4870" s="212"/>
      <c r="K4870" s="212"/>
      <c r="L4870" s="110"/>
      <c r="M4870" s="110"/>
      <c r="N4870" s="110"/>
      <c r="O4870" s="110"/>
      <c r="P4870" s="110"/>
      <c r="Q4870" s="110"/>
      <c r="R4870" s="110"/>
      <c r="S4870" s="110"/>
      <c r="T4870" s="110"/>
      <c r="U4870" s="110"/>
      <c r="V4870" s="110"/>
      <c r="W4870" s="110"/>
      <c r="X4870" s="110"/>
      <c r="Y4870" s="110"/>
      <c r="Z4870" s="110"/>
      <c r="AA4870" s="110"/>
      <c r="AB4870" s="110"/>
      <c r="AC4870" s="110"/>
      <c r="AD4870" s="110"/>
      <c r="AE4870" s="110"/>
      <c r="AF4870" s="110"/>
      <c r="AG4870" s="110"/>
      <c r="AH4870" s="110"/>
      <c r="AI4870" s="110"/>
      <c r="AJ4870" s="110"/>
      <c r="AK4870" s="110"/>
      <c r="AL4870" s="110"/>
      <c r="AM4870" s="110"/>
      <c r="AN4870" s="110"/>
      <c r="AO4870" s="110"/>
      <c r="AP4870" s="110"/>
      <c r="AQ4870" s="110"/>
      <c r="AR4870" s="110"/>
      <c r="AS4870" s="110"/>
      <c r="AT4870" s="110"/>
      <c r="AU4870" s="110"/>
      <c r="AV4870" s="110"/>
      <c r="AW4870" s="110"/>
      <c r="AX4870" s="110"/>
      <c r="AY4870" s="110"/>
      <c r="AZ4870" s="110"/>
      <c r="BA4870" s="110"/>
      <c r="BB4870" s="110"/>
      <c r="BC4870" s="110"/>
      <c r="BD4870" s="110"/>
      <c r="BE4870" s="110"/>
      <c r="BF4870" s="110"/>
      <c r="BG4870" s="110"/>
      <c r="BH4870" s="110"/>
      <c r="BI4870" s="110"/>
      <c r="BJ4870" s="110"/>
      <c r="BK4870" s="110"/>
      <c r="BL4870" s="110"/>
      <c r="BM4870" s="110"/>
      <c r="BN4870" s="110"/>
      <c r="BO4870" s="110"/>
    </row>
    <row r="4871" spans="1:67" s="151" customFormat="1">
      <c r="A4871" s="28"/>
      <c r="B4871" s="28" t="s">
        <v>5234</v>
      </c>
      <c r="C4871" s="29" t="s">
        <v>5235</v>
      </c>
      <c r="D4871" s="28" t="s">
        <v>271</v>
      </c>
      <c r="E4871" s="30">
        <v>1</v>
      </c>
      <c r="F4871" s="30">
        <v>810</v>
      </c>
      <c r="G4871" s="30">
        <f>ROUND(F4871*1.2,-2)</f>
        <v>1000</v>
      </c>
      <c r="H4871" s="30">
        <f>ROUND(F4871*1.8,-2)</f>
        <v>1500</v>
      </c>
      <c r="I4871" s="212"/>
      <c r="J4871" s="212"/>
      <c r="K4871" s="212"/>
      <c r="L4871" s="110"/>
      <c r="M4871" s="110"/>
      <c r="N4871" s="110"/>
      <c r="O4871" s="110"/>
      <c r="P4871" s="110"/>
      <c r="Q4871" s="110"/>
      <c r="R4871" s="110"/>
      <c r="S4871" s="110"/>
      <c r="T4871" s="110"/>
      <c r="U4871" s="110"/>
      <c r="V4871" s="110"/>
      <c r="W4871" s="110"/>
      <c r="X4871" s="110"/>
      <c r="Y4871" s="110"/>
      <c r="Z4871" s="110"/>
      <c r="AA4871" s="110"/>
      <c r="AB4871" s="110"/>
      <c r="AC4871" s="110"/>
      <c r="AD4871" s="110"/>
      <c r="AE4871" s="110"/>
      <c r="AF4871" s="110"/>
      <c r="AG4871" s="110"/>
      <c r="AH4871" s="110"/>
      <c r="AI4871" s="110"/>
      <c r="AJ4871" s="110"/>
      <c r="AK4871" s="110"/>
      <c r="AL4871" s="110"/>
      <c r="AM4871" s="110"/>
      <c r="AN4871" s="110"/>
      <c r="AO4871" s="110"/>
      <c r="AP4871" s="110"/>
      <c r="AQ4871" s="110"/>
      <c r="AR4871" s="110"/>
      <c r="AS4871" s="110"/>
      <c r="AT4871" s="110"/>
      <c r="AU4871" s="110"/>
      <c r="AV4871" s="110"/>
      <c r="AW4871" s="110"/>
      <c r="AX4871" s="110"/>
      <c r="AY4871" s="110"/>
      <c r="AZ4871" s="110"/>
      <c r="BA4871" s="110"/>
      <c r="BB4871" s="110"/>
      <c r="BC4871" s="110"/>
      <c r="BD4871" s="110"/>
      <c r="BE4871" s="110"/>
      <c r="BF4871" s="110"/>
      <c r="BG4871" s="110"/>
      <c r="BH4871" s="110"/>
      <c r="BI4871" s="110"/>
      <c r="BJ4871" s="110"/>
      <c r="BK4871" s="110"/>
      <c r="BL4871" s="110"/>
      <c r="BM4871" s="110"/>
      <c r="BN4871" s="110"/>
      <c r="BO4871" s="110"/>
    </row>
    <row r="4872" spans="1:67" s="151" customFormat="1" ht="31">
      <c r="A4872" s="28"/>
      <c r="B4872" s="28" t="s">
        <v>5974</v>
      </c>
      <c r="C4872" s="29" t="s">
        <v>5973</v>
      </c>
      <c r="D4872" s="28" t="s">
        <v>271</v>
      </c>
      <c r="E4872" s="30">
        <v>1</v>
      </c>
      <c r="F4872" s="30">
        <v>1500</v>
      </c>
      <c r="G4872" s="30">
        <f t="shared" ref="G4872:G4894" si="411">ROUND(F4872*1.2,-2)</f>
        <v>1800</v>
      </c>
      <c r="H4872" s="30">
        <f t="shared" ref="H4872:H4894" si="412">ROUND(F4872*1.8,-2)</f>
        <v>2700</v>
      </c>
      <c r="I4872" s="212"/>
      <c r="J4872" s="212"/>
      <c r="K4872" s="212"/>
      <c r="L4872" s="110"/>
      <c r="M4872" s="110"/>
      <c r="N4872" s="110"/>
      <c r="O4872" s="110"/>
      <c r="P4872" s="110"/>
      <c r="Q4872" s="110"/>
      <c r="R4872" s="110"/>
      <c r="S4872" s="110"/>
      <c r="T4872" s="110"/>
      <c r="U4872" s="110"/>
      <c r="V4872" s="110"/>
      <c r="W4872" s="110"/>
      <c r="X4872" s="110"/>
      <c r="Y4872" s="110"/>
      <c r="Z4872" s="110"/>
      <c r="AA4872" s="110"/>
      <c r="AB4872" s="110"/>
      <c r="AC4872" s="110"/>
      <c r="AD4872" s="110"/>
      <c r="AE4872" s="110"/>
      <c r="AF4872" s="110"/>
      <c r="AG4872" s="110"/>
      <c r="AH4872" s="110"/>
      <c r="AI4872" s="110"/>
      <c r="AJ4872" s="110"/>
      <c r="AK4872" s="110"/>
      <c r="AL4872" s="110"/>
      <c r="AM4872" s="110"/>
      <c r="AN4872" s="110"/>
      <c r="AO4872" s="110"/>
      <c r="AP4872" s="110"/>
      <c r="AQ4872" s="110"/>
      <c r="AR4872" s="110"/>
      <c r="AS4872" s="110"/>
      <c r="AT4872" s="110"/>
      <c r="AU4872" s="110"/>
      <c r="AV4872" s="110"/>
      <c r="AW4872" s="110"/>
      <c r="AX4872" s="110"/>
      <c r="AY4872" s="110"/>
      <c r="AZ4872" s="110"/>
      <c r="BA4872" s="110"/>
      <c r="BB4872" s="110"/>
      <c r="BC4872" s="110"/>
      <c r="BD4872" s="110"/>
      <c r="BE4872" s="110"/>
      <c r="BF4872" s="110"/>
      <c r="BG4872" s="110"/>
      <c r="BH4872" s="110"/>
      <c r="BI4872" s="110"/>
      <c r="BJ4872" s="110"/>
      <c r="BK4872" s="110"/>
      <c r="BL4872" s="110"/>
      <c r="BM4872" s="110"/>
      <c r="BN4872" s="110"/>
      <c r="BO4872" s="110"/>
    </row>
    <row r="4873" spans="1:67" s="151" customFormat="1" ht="31">
      <c r="A4873" s="49"/>
      <c r="B4873" s="49" t="s">
        <v>5294</v>
      </c>
      <c r="C4873" s="50" t="s">
        <v>5295</v>
      </c>
      <c r="D4873" s="49" t="s">
        <v>271</v>
      </c>
      <c r="E4873" s="51">
        <v>1</v>
      </c>
      <c r="F4873" s="30">
        <v>1200</v>
      </c>
      <c r="G4873" s="30">
        <f t="shared" si="411"/>
        <v>1400</v>
      </c>
      <c r="H4873" s="30">
        <f t="shared" si="412"/>
        <v>2200</v>
      </c>
      <c r="I4873" s="212"/>
      <c r="J4873" s="212"/>
      <c r="K4873" s="212"/>
      <c r="L4873" s="110"/>
      <c r="M4873" s="110"/>
      <c r="N4873" s="110"/>
      <c r="O4873" s="110"/>
      <c r="P4873" s="110"/>
      <c r="Q4873" s="110"/>
      <c r="R4873" s="110"/>
      <c r="S4873" s="110"/>
      <c r="T4873" s="110"/>
      <c r="U4873" s="110"/>
      <c r="V4873" s="110"/>
      <c r="W4873" s="110"/>
      <c r="X4873" s="110"/>
      <c r="Y4873" s="110"/>
      <c r="Z4873" s="110"/>
      <c r="AA4873" s="110"/>
      <c r="AB4873" s="110"/>
      <c r="AC4873" s="110"/>
      <c r="AD4873" s="110"/>
      <c r="AE4873" s="110"/>
      <c r="AF4873" s="110"/>
      <c r="AG4873" s="110"/>
      <c r="AH4873" s="110"/>
      <c r="AI4873" s="110"/>
      <c r="AJ4873" s="110"/>
      <c r="AK4873" s="110"/>
      <c r="AL4873" s="110"/>
      <c r="AM4873" s="110"/>
      <c r="AN4873" s="110"/>
      <c r="AO4873" s="110"/>
      <c r="AP4873" s="110"/>
      <c r="AQ4873" s="110"/>
      <c r="AR4873" s="110"/>
      <c r="AS4873" s="110"/>
      <c r="AT4873" s="110"/>
      <c r="AU4873" s="110"/>
      <c r="AV4873" s="110"/>
      <c r="AW4873" s="110"/>
      <c r="AX4873" s="110"/>
      <c r="AY4873" s="110"/>
      <c r="AZ4873" s="110"/>
      <c r="BA4873" s="110"/>
      <c r="BB4873" s="110"/>
      <c r="BC4873" s="110"/>
      <c r="BD4873" s="110"/>
      <c r="BE4873" s="110"/>
      <c r="BF4873" s="110"/>
      <c r="BG4873" s="110"/>
      <c r="BH4873" s="110"/>
      <c r="BI4873" s="110"/>
      <c r="BJ4873" s="110"/>
      <c r="BK4873" s="110"/>
      <c r="BL4873" s="110"/>
      <c r="BM4873" s="110"/>
      <c r="BN4873" s="110"/>
      <c r="BO4873" s="110"/>
    </row>
    <row r="4874" spans="1:67" s="151" customFormat="1" ht="31">
      <c r="A4874" s="28"/>
      <c r="B4874" s="28" t="s">
        <v>5238</v>
      </c>
      <c r="C4874" s="29" t="s">
        <v>5239</v>
      </c>
      <c r="D4874" s="28" t="s">
        <v>271</v>
      </c>
      <c r="E4874" s="30">
        <v>1</v>
      </c>
      <c r="F4874" s="30">
        <v>1410</v>
      </c>
      <c r="G4874" s="30">
        <f t="shared" si="411"/>
        <v>1700</v>
      </c>
      <c r="H4874" s="30">
        <f t="shared" si="412"/>
        <v>2500</v>
      </c>
      <c r="I4874" s="212"/>
      <c r="J4874" s="212"/>
      <c r="K4874" s="212"/>
      <c r="L4874" s="110"/>
      <c r="M4874" s="110"/>
      <c r="N4874" s="110"/>
      <c r="O4874" s="110"/>
      <c r="P4874" s="110"/>
      <c r="Q4874" s="110"/>
      <c r="R4874" s="110"/>
      <c r="S4874" s="110"/>
      <c r="T4874" s="110"/>
      <c r="U4874" s="110"/>
      <c r="V4874" s="110"/>
      <c r="W4874" s="110"/>
      <c r="X4874" s="110"/>
      <c r="Y4874" s="110"/>
      <c r="Z4874" s="110"/>
      <c r="AA4874" s="110"/>
      <c r="AB4874" s="110"/>
      <c r="AC4874" s="110"/>
      <c r="AD4874" s="110"/>
      <c r="AE4874" s="110"/>
      <c r="AF4874" s="110"/>
      <c r="AG4874" s="110"/>
      <c r="AH4874" s="110"/>
      <c r="AI4874" s="110"/>
      <c r="AJ4874" s="110"/>
      <c r="AK4874" s="110"/>
      <c r="AL4874" s="110"/>
      <c r="AM4874" s="110"/>
      <c r="AN4874" s="110"/>
      <c r="AO4874" s="110"/>
      <c r="AP4874" s="110"/>
      <c r="AQ4874" s="110"/>
      <c r="AR4874" s="110"/>
      <c r="AS4874" s="110"/>
      <c r="AT4874" s="110"/>
      <c r="AU4874" s="110"/>
      <c r="AV4874" s="110"/>
      <c r="AW4874" s="110"/>
      <c r="AX4874" s="110"/>
      <c r="AY4874" s="110"/>
      <c r="AZ4874" s="110"/>
      <c r="BA4874" s="110"/>
      <c r="BB4874" s="110"/>
      <c r="BC4874" s="110"/>
      <c r="BD4874" s="110"/>
      <c r="BE4874" s="110"/>
      <c r="BF4874" s="110"/>
      <c r="BG4874" s="110"/>
      <c r="BH4874" s="110"/>
      <c r="BI4874" s="110"/>
      <c r="BJ4874" s="110"/>
      <c r="BK4874" s="110"/>
      <c r="BL4874" s="110"/>
      <c r="BM4874" s="110"/>
      <c r="BN4874" s="110"/>
      <c r="BO4874" s="110"/>
    </row>
    <row r="4875" spans="1:67" s="151" customFormat="1" ht="31">
      <c r="A4875" s="49"/>
      <c r="B4875" s="49" t="s">
        <v>5262</v>
      </c>
      <c r="C4875" s="50" t="s">
        <v>5263</v>
      </c>
      <c r="D4875" s="49" t="s">
        <v>271</v>
      </c>
      <c r="E4875" s="51">
        <v>1</v>
      </c>
      <c r="F4875" s="30">
        <v>1000</v>
      </c>
      <c r="G4875" s="30">
        <f t="shared" si="411"/>
        <v>1200</v>
      </c>
      <c r="H4875" s="30">
        <f t="shared" si="412"/>
        <v>1800</v>
      </c>
      <c r="I4875" s="212"/>
      <c r="J4875" s="212"/>
      <c r="K4875" s="212"/>
      <c r="L4875" s="110"/>
      <c r="M4875" s="110"/>
      <c r="N4875" s="110"/>
      <c r="O4875" s="110"/>
      <c r="P4875" s="110"/>
      <c r="Q4875" s="110"/>
      <c r="R4875" s="110"/>
      <c r="S4875" s="110"/>
      <c r="T4875" s="110"/>
      <c r="U4875" s="110"/>
      <c r="V4875" s="110"/>
      <c r="W4875" s="110"/>
      <c r="X4875" s="110"/>
      <c r="Y4875" s="110"/>
      <c r="Z4875" s="110"/>
      <c r="AA4875" s="110"/>
      <c r="AB4875" s="110"/>
      <c r="AC4875" s="110"/>
      <c r="AD4875" s="110"/>
      <c r="AE4875" s="110"/>
      <c r="AF4875" s="110"/>
      <c r="AG4875" s="110"/>
      <c r="AH4875" s="110"/>
      <c r="AI4875" s="110"/>
      <c r="AJ4875" s="110"/>
      <c r="AK4875" s="110"/>
      <c r="AL4875" s="110"/>
      <c r="AM4875" s="110"/>
      <c r="AN4875" s="110"/>
      <c r="AO4875" s="110"/>
      <c r="AP4875" s="110"/>
      <c r="AQ4875" s="110"/>
      <c r="AR4875" s="110"/>
      <c r="AS4875" s="110"/>
      <c r="AT4875" s="110"/>
      <c r="AU4875" s="110"/>
      <c r="AV4875" s="110"/>
      <c r="AW4875" s="110"/>
      <c r="AX4875" s="110"/>
      <c r="AY4875" s="110"/>
      <c r="AZ4875" s="110"/>
      <c r="BA4875" s="110"/>
      <c r="BB4875" s="110"/>
      <c r="BC4875" s="110"/>
      <c r="BD4875" s="110"/>
      <c r="BE4875" s="110"/>
      <c r="BF4875" s="110"/>
      <c r="BG4875" s="110"/>
      <c r="BH4875" s="110"/>
      <c r="BI4875" s="110"/>
      <c r="BJ4875" s="110"/>
      <c r="BK4875" s="110"/>
      <c r="BL4875" s="110"/>
      <c r="BM4875" s="110"/>
      <c r="BN4875" s="110"/>
      <c r="BO4875" s="110"/>
    </row>
    <row r="4876" spans="1:67" s="151" customFormat="1" ht="31">
      <c r="A4876" s="49"/>
      <c r="B4876" s="49" t="s">
        <v>5264</v>
      </c>
      <c r="C4876" s="50" t="s">
        <v>5265</v>
      </c>
      <c r="D4876" s="49" t="s">
        <v>271</v>
      </c>
      <c r="E4876" s="51">
        <v>1</v>
      </c>
      <c r="F4876" s="30">
        <v>1200</v>
      </c>
      <c r="G4876" s="30">
        <f t="shared" si="411"/>
        <v>1400</v>
      </c>
      <c r="H4876" s="30">
        <f t="shared" si="412"/>
        <v>2200</v>
      </c>
      <c r="I4876" s="212"/>
      <c r="J4876" s="212"/>
      <c r="K4876" s="212"/>
      <c r="L4876" s="110"/>
      <c r="M4876" s="110"/>
      <c r="N4876" s="110"/>
      <c r="O4876" s="110"/>
      <c r="P4876" s="110"/>
      <c r="Q4876" s="110"/>
      <c r="R4876" s="110"/>
      <c r="S4876" s="110"/>
      <c r="T4876" s="110"/>
      <c r="U4876" s="110"/>
      <c r="V4876" s="110"/>
      <c r="W4876" s="110"/>
      <c r="X4876" s="110"/>
      <c r="Y4876" s="110"/>
      <c r="Z4876" s="110"/>
      <c r="AA4876" s="110"/>
      <c r="AB4876" s="110"/>
      <c r="AC4876" s="110"/>
      <c r="AD4876" s="110"/>
      <c r="AE4876" s="110"/>
      <c r="AF4876" s="110"/>
      <c r="AG4876" s="110"/>
      <c r="AH4876" s="110"/>
      <c r="AI4876" s="110"/>
      <c r="AJ4876" s="110"/>
      <c r="AK4876" s="110"/>
      <c r="AL4876" s="110"/>
      <c r="AM4876" s="110"/>
      <c r="AN4876" s="110"/>
      <c r="AO4876" s="110"/>
      <c r="AP4876" s="110"/>
      <c r="AQ4876" s="110"/>
      <c r="AR4876" s="110"/>
      <c r="AS4876" s="110"/>
      <c r="AT4876" s="110"/>
      <c r="AU4876" s="110"/>
      <c r="AV4876" s="110"/>
      <c r="AW4876" s="110"/>
      <c r="AX4876" s="110"/>
      <c r="AY4876" s="110"/>
      <c r="AZ4876" s="110"/>
      <c r="BA4876" s="110"/>
      <c r="BB4876" s="110"/>
      <c r="BC4876" s="110"/>
      <c r="BD4876" s="110"/>
      <c r="BE4876" s="110"/>
      <c r="BF4876" s="110"/>
      <c r="BG4876" s="110"/>
      <c r="BH4876" s="110"/>
      <c r="BI4876" s="110"/>
      <c r="BJ4876" s="110"/>
      <c r="BK4876" s="110"/>
      <c r="BL4876" s="110"/>
      <c r="BM4876" s="110"/>
      <c r="BN4876" s="110"/>
      <c r="BO4876" s="110"/>
    </row>
    <row r="4877" spans="1:67" s="151" customFormat="1">
      <c r="A4877" s="49"/>
      <c r="B4877" s="49" t="s">
        <v>5274</v>
      </c>
      <c r="C4877" s="50" t="s">
        <v>5275</v>
      </c>
      <c r="D4877" s="49" t="s">
        <v>271</v>
      </c>
      <c r="E4877" s="51">
        <v>1</v>
      </c>
      <c r="F4877" s="30">
        <v>1100</v>
      </c>
      <c r="G4877" s="30">
        <f t="shared" si="411"/>
        <v>1300</v>
      </c>
      <c r="H4877" s="30">
        <f t="shared" si="412"/>
        <v>2000</v>
      </c>
      <c r="I4877" s="212"/>
      <c r="J4877" s="212"/>
      <c r="K4877" s="212"/>
      <c r="L4877" s="110"/>
      <c r="M4877" s="110"/>
      <c r="N4877" s="110"/>
      <c r="O4877" s="110"/>
      <c r="P4877" s="110"/>
      <c r="Q4877" s="110"/>
      <c r="R4877" s="110"/>
      <c r="S4877" s="110"/>
      <c r="T4877" s="110"/>
      <c r="U4877" s="110"/>
      <c r="V4877" s="110"/>
      <c r="W4877" s="110"/>
      <c r="X4877" s="110"/>
      <c r="Y4877" s="110"/>
      <c r="Z4877" s="110"/>
      <c r="AA4877" s="110"/>
      <c r="AB4877" s="110"/>
      <c r="AC4877" s="110"/>
      <c r="AD4877" s="110"/>
      <c r="AE4877" s="110"/>
      <c r="AF4877" s="110"/>
      <c r="AG4877" s="110"/>
      <c r="AH4877" s="110"/>
      <c r="AI4877" s="110"/>
      <c r="AJ4877" s="110"/>
      <c r="AK4877" s="110"/>
      <c r="AL4877" s="110"/>
      <c r="AM4877" s="110"/>
      <c r="AN4877" s="110"/>
      <c r="AO4877" s="110"/>
      <c r="AP4877" s="110"/>
      <c r="AQ4877" s="110"/>
      <c r="AR4877" s="110"/>
      <c r="AS4877" s="110"/>
      <c r="AT4877" s="110"/>
      <c r="AU4877" s="110"/>
      <c r="AV4877" s="110"/>
      <c r="AW4877" s="110"/>
      <c r="AX4877" s="110"/>
      <c r="AY4877" s="110"/>
      <c r="AZ4877" s="110"/>
      <c r="BA4877" s="110"/>
      <c r="BB4877" s="110"/>
      <c r="BC4877" s="110"/>
      <c r="BD4877" s="110"/>
      <c r="BE4877" s="110"/>
      <c r="BF4877" s="110"/>
      <c r="BG4877" s="110"/>
      <c r="BH4877" s="110"/>
      <c r="BI4877" s="110"/>
      <c r="BJ4877" s="110"/>
      <c r="BK4877" s="110"/>
      <c r="BL4877" s="110"/>
      <c r="BM4877" s="110"/>
      <c r="BN4877" s="110"/>
      <c r="BO4877" s="110"/>
    </row>
    <row r="4878" spans="1:67" s="151" customFormat="1" ht="31">
      <c r="A4878" s="49"/>
      <c r="B4878" s="49" t="s">
        <v>5276</v>
      </c>
      <c r="C4878" s="50" t="s">
        <v>5277</v>
      </c>
      <c r="D4878" s="49" t="s">
        <v>271</v>
      </c>
      <c r="E4878" s="51">
        <v>1</v>
      </c>
      <c r="F4878" s="30">
        <v>2800</v>
      </c>
      <c r="G4878" s="30">
        <f t="shared" si="411"/>
        <v>3400</v>
      </c>
      <c r="H4878" s="30">
        <f t="shared" si="412"/>
        <v>5000</v>
      </c>
      <c r="I4878" s="212"/>
      <c r="J4878" s="212"/>
      <c r="K4878" s="212"/>
      <c r="L4878" s="110"/>
      <c r="M4878" s="110"/>
      <c r="N4878" s="110"/>
      <c r="O4878" s="110"/>
      <c r="P4878" s="110"/>
      <c r="Q4878" s="110"/>
      <c r="R4878" s="110"/>
      <c r="S4878" s="110"/>
      <c r="T4878" s="110"/>
      <c r="U4878" s="110"/>
      <c r="V4878" s="110"/>
      <c r="W4878" s="110"/>
      <c r="X4878" s="110"/>
      <c r="Y4878" s="110"/>
      <c r="Z4878" s="110"/>
      <c r="AA4878" s="110"/>
      <c r="AB4878" s="110"/>
      <c r="AC4878" s="110"/>
      <c r="AD4878" s="110"/>
      <c r="AE4878" s="110"/>
      <c r="AF4878" s="110"/>
      <c r="AG4878" s="110"/>
      <c r="AH4878" s="110"/>
      <c r="AI4878" s="110"/>
      <c r="AJ4878" s="110"/>
      <c r="AK4878" s="110"/>
      <c r="AL4878" s="110"/>
      <c r="AM4878" s="110"/>
      <c r="AN4878" s="110"/>
      <c r="AO4878" s="110"/>
      <c r="AP4878" s="110"/>
      <c r="AQ4878" s="110"/>
      <c r="AR4878" s="110"/>
      <c r="AS4878" s="110"/>
      <c r="AT4878" s="110"/>
      <c r="AU4878" s="110"/>
      <c r="AV4878" s="110"/>
      <c r="AW4878" s="110"/>
      <c r="AX4878" s="110"/>
      <c r="AY4878" s="110"/>
      <c r="AZ4878" s="110"/>
      <c r="BA4878" s="110"/>
      <c r="BB4878" s="110"/>
      <c r="BC4878" s="110"/>
      <c r="BD4878" s="110"/>
      <c r="BE4878" s="110"/>
      <c r="BF4878" s="110"/>
      <c r="BG4878" s="110"/>
      <c r="BH4878" s="110"/>
      <c r="BI4878" s="110"/>
      <c r="BJ4878" s="110"/>
      <c r="BK4878" s="110"/>
      <c r="BL4878" s="110"/>
      <c r="BM4878" s="110"/>
      <c r="BN4878" s="110"/>
      <c r="BO4878" s="110"/>
    </row>
    <row r="4879" spans="1:67" s="151" customFormat="1">
      <c r="A4879" s="49"/>
      <c r="B4879" s="49" t="s">
        <v>5441</v>
      </c>
      <c r="C4879" s="50" t="s">
        <v>5442</v>
      </c>
      <c r="D4879" s="49" t="s">
        <v>271</v>
      </c>
      <c r="E4879" s="51">
        <v>1</v>
      </c>
      <c r="F4879" s="30">
        <v>1600</v>
      </c>
      <c r="G4879" s="30">
        <f t="shared" si="411"/>
        <v>1900</v>
      </c>
      <c r="H4879" s="30">
        <f t="shared" si="412"/>
        <v>2900</v>
      </c>
      <c r="I4879" s="212"/>
      <c r="J4879" s="212"/>
      <c r="K4879" s="212"/>
      <c r="L4879" s="110"/>
      <c r="M4879" s="110"/>
      <c r="N4879" s="110"/>
      <c r="O4879" s="110"/>
      <c r="P4879" s="110"/>
      <c r="Q4879" s="110"/>
      <c r="R4879" s="110"/>
      <c r="S4879" s="110"/>
      <c r="T4879" s="110"/>
      <c r="U4879" s="110"/>
      <c r="V4879" s="110"/>
      <c r="W4879" s="110"/>
      <c r="X4879" s="110"/>
      <c r="Y4879" s="110"/>
      <c r="Z4879" s="110"/>
      <c r="AA4879" s="110"/>
      <c r="AB4879" s="110"/>
      <c r="AC4879" s="110"/>
      <c r="AD4879" s="110"/>
      <c r="AE4879" s="110"/>
      <c r="AF4879" s="110"/>
      <c r="AG4879" s="110"/>
      <c r="AH4879" s="110"/>
      <c r="AI4879" s="110"/>
      <c r="AJ4879" s="110"/>
      <c r="AK4879" s="110"/>
      <c r="AL4879" s="110"/>
      <c r="AM4879" s="110"/>
      <c r="AN4879" s="110"/>
      <c r="AO4879" s="110"/>
      <c r="AP4879" s="110"/>
      <c r="AQ4879" s="110"/>
      <c r="AR4879" s="110"/>
      <c r="AS4879" s="110"/>
      <c r="AT4879" s="110"/>
      <c r="AU4879" s="110"/>
      <c r="AV4879" s="110"/>
      <c r="AW4879" s="110"/>
      <c r="AX4879" s="110"/>
      <c r="AY4879" s="110"/>
      <c r="AZ4879" s="110"/>
      <c r="BA4879" s="110"/>
      <c r="BB4879" s="110"/>
      <c r="BC4879" s="110"/>
      <c r="BD4879" s="110"/>
      <c r="BE4879" s="110"/>
      <c r="BF4879" s="110"/>
      <c r="BG4879" s="110"/>
      <c r="BH4879" s="110"/>
      <c r="BI4879" s="110"/>
      <c r="BJ4879" s="110"/>
      <c r="BK4879" s="110"/>
      <c r="BL4879" s="110"/>
      <c r="BM4879" s="110"/>
      <c r="BN4879" s="110"/>
      <c r="BO4879" s="110"/>
    </row>
    <row r="4880" spans="1:67" s="151" customFormat="1">
      <c r="A4880" s="49"/>
      <c r="B4880" s="49" t="s">
        <v>5278</v>
      </c>
      <c r="C4880" s="50" t="s">
        <v>5279</v>
      </c>
      <c r="D4880" s="49" t="s">
        <v>271</v>
      </c>
      <c r="E4880" s="51">
        <v>1</v>
      </c>
      <c r="F4880" s="30">
        <v>1100</v>
      </c>
      <c r="G4880" s="30">
        <f t="shared" si="411"/>
        <v>1300</v>
      </c>
      <c r="H4880" s="30">
        <f t="shared" si="412"/>
        <v>2000</v>
      </c>
      <c r="I4880" s="212"/>
      <c r="J4880" s="212"/>
      <c r="K4880" s="212"/>
      <c r="L4880" s="110"/>
      <c r="M4880" s="110"/>
      <c r="N4880" s="110"/>
      <c r="O4880" s="110"/>
      <c r="P4880" s="110"/>
      <c r="Q4880" s="110"/>
      <c r="R4880" s="110"/>
      <c r="S4880" s="110"/>
      <c r="T4880" s="110"/>
      <c r="U4880" s="110"/>
      <c r="V4880" s="110"/>
      <c r="W4880" s="110"/>
      <c r="X4880" s="110"/>
      <c r="Y4880" s="110"/>
      <c r="Z4880" s="110"/>
      <c r="AA4880" s="110"/>
      <c r="AB4880" s="110"/>
      <c r="AC4880" s="110"/>
      <c r="AD4880" s="110"/>
      <c r="AE4880" s="110"/>
      <c r="AF4880" s="110"/>
      <c r="AG4880" s="110"/>
      <c r="AH4880" s="110"/>
      <c r="AI4880" s="110"/>
      <c r="AJ4880" s="110"/>
      <c r="AK4880" s="110"/>
      <c r="AL4880" s="110"/>
      <c r="AM4880" s="110"/>
      <c r="AN4880" s="110"/>
      <c r="AO4880" s="110"/>
      <c r="AP4880" s="110"/>
      <c r="AQ4880" s="110"/>
      <c r="AR4880" s="110"/>
      <c r="AS4880" s="110"/>
      <c r="AT4880" s="110"/>
      <c r="AU4880" s="110"/>
      <c r="AV4880" s="110"/>
      <c r="AW4880" s="110"/>
      <c r="AX4880" s="110"/>
      <c r="AY4880" s="110"/>
      <c r="AZ4880" s="110"/>
      <c r="BA4880" s="110"/>
      <c r="BB4880" s="110"/>
      <c r="BC4880" s="110"/>
      <c r="BD4880" s="110"/>
      <c r="BE4880" s="110"/>
      <c r="BF4880" s="110"/>
      <c r="BG4880" s="110"/>
      <c r="BH4880" s="110"/>
      <c r="BI4880" s="110"/>
      <c r="BJ4880" s="110"/>
      <c r="BK4880" s="110"/>
      <c r="BL4880" s="110"/>
      <c r="BM4880" s="110"/>
      <c r="BN4880" s="110"/>
      <c r="BO4880" s="110"/>
    </row>
    <row r="4881" spans="1:67" s="151" customFormat="1">
      <c r="A4881" s="49"/>
      <c r="B4881" s="49" t="s">
        <v>5268</v>
      </c>
      <c r="C4881" s="50" t="s">
        <v>5269</v>
      </c>
      <c r="D4881" s="49" t="s">
        <v>271</v>
      </c>
      <c r="E4881" s="51">
        <v>1</v>
      </c>
      <c r="F4881" s="30">
        <v>1100</v>
      </c>
      <c r="G4881" s="30">
        <f t="shared" si="411"/>
        <v>1300</v>
      </c>
      <c r="H4881" s="30">
        <f t="shared" si="412"/>
        <v>2000</v>
      </c>
      <c r="I4881" s="212"/>
      <c r="J4881" s="212"/>
      <c r="K4881" s="212"/>
      <c r="L4881" s="110"/>
      <c r="M4881" s="110"/>
      <c r="N4881" s="110"/>
      <c r="O4881" s="110"/>
      <c r="P4881" s="110"/>
      <c r="Q4881" s="110"/>
      <c r="R4881" s="110"/>
      <c r="S4881" s="110"/>
      <c r="T4881" s="110"/>
      <c r="U4881" s="110"/>
      <c r="V4881" s="110"/>
      <c r="W4881" s="110"/>
      <c r="X4881" s="110"/>
      <c r="Y4881" s="110"/>
      <c r="Z4881" s="110"/>
      <c r="AA4881" s="110"/>
      <c r="AB4881" s="110"/>
      <c r="AC4881" s="110"/>
      <c r="AD4881" s="110"/>
      <c r="AE4881" s="110"/>
      <c r="AF4881" s="110"/>
      <c r="AG4881" s="110"/>
      <c r="AH4881" s="110"/>
      <c r="AI4881" s="110"/>
      <c r="AJ4881" s="110"/>
      <c r="AK4881" s="110"/>
      <c r="AL4881" s="110"/>
      <c r="AM4881" s="110"/>
      <c r="AN4881" s="110"/>
      <c r="AO4881" s="110"/>
      <c r="AP4881" s="110"/>
      <c r="AQ4881" s="110"/>
      <c r="AR4881" s="110"/>
      <c r="AS4881" s="110"/>
      <c r="AT4881" s="110"/>
      <c r="AU4881" s="110"/>
      <c r="AV4881" s="110"/>
      <c r="AW4881" s="110"/>
      <c r="AX4881" s="110"/>
      <c r="AY4881" s="110"/>
      <c r="AZ4881" s="110"/>
      <c r="BA4881" s="110"/>
      <c r="BB4881" s="110"/>
      <c r="BC4881" s="110"/>
      <c r="BD4881" s="110"/>
      <c r="BE4881" s="110"/>
      <c r="BF4881" s="110"/>
      <c r="BG4881" s="110"/>
      <c r="BH4881" s="110"/>
      <c r="BI4881" s="110"/>
      <c r="BJ4881" s="110"/>
      <c r="BK4881" s="110"/>
      <c r="BL4881" s="110"/>
      <c r="BM4881" s="110"/>
      <c r="BN4881" s="110"/>
      <c r="BO4881" s="110"/>
    </row>
    <row r="4882" spans="1:67" s="151" customFormat="1">
      <c r="A4882" s="49"/>
      <c r="B4882" s="49" t="s">
        <v>5242</v>
      </c>
      <c r="C4882" s="50" t="s">
        <v>5243</v>
      </c>
      <c r="D4882" s="49" t="s">
        <v>271</v>
      </c>
      <c r="E4882" s="51">
        <v>1</v>
      </c>
      <c r="F4882" s="30">
        <v>900</v>
      </c>
      <c r="G4882" s="30">
        <f t="shared" si="411"/>
        <v>1100</v>
      </c>
      <c r="H4882" s="30">
        <f t="shared" si="412"/>
        <v>1600</v>
      </c>
      <c r="I4882" s="212"/>
      <c r="J4882" s="212"/>
      <c r="K4882" s="212"/>
      <c r="L4882" s="110"/>
      <c r="M4882" s="110"/>
      <c r="N4882" s="110"/>
      <c r="O4882" s="110"/>
      <c r="P4882" s="110"/>
      <c r="Q4882" s="110"/>
      <c r="R4882" s="110"/>
      <c r="S4882" s="110"/>
      <c r="T4882" s="110"/>
      <c r="U4882" s="110"/>
      <c r="V4882" s="110"/>
      <c r="W4882" s="110"/>
      <c r="X4882" s="110"/>
      <c r="Y4882" s="110"/>
      <c r="Z4882" s="110"/>
      <c r="AA4882" s="110"/>
      <c r="AB4882" s="110"/>
      <c r="AC4882" s="110"/>
      <c r="AD4882" s="110"/>
      <c r="AE4882" s="110"/>
      <c r="AF4882" s="110"/>
      <c r="AG4882" s="110"/>
      <c r="AH4882" s="110"/>
      <c r="AI4882" s="110"/>
      <c r="AJ4882" s="110"/>
      <c r="AK4882" s="110"/>
      <c r="AL4882" s="110"/>
      <c r="AM4882" s="110"/>
      <c r="AN4882" s="110"/>
      <c r="AO4882" s="110"/>
      <c r="AP4882" s="110"/>
      <c r="AQ4882" s="110"/>
      <c r="AR4882" s="110"/>
      <c r="AS4882" s="110"/>
      <c r="AT4882" s="110"/>
      <c r="AU4882" s="110"/>
      <c r="AV4882" s="110"/>
      <c r="AW4882" s="110"/>
      <c r="AX4882" s="110"/>
      <c r="AY4882" s="110"/>
      <c r="AZ4882" s="110"/>
      <c r="BA4882" s="110"/>
      <c r="BB4882" s="110"/>
      <c r="BC4882" s="110"/>
      <c r="BD4882" s="110"/>
      <c r="BE4882" s="110"/>
      <c r="BF4882" s="110"/>
      <c r="BG4882" s="110"/>
      <c r="BH4882" s="110"/>
      <c r="BI4882" s="110"/>
      <c r="BJ4882" s="110"/>
      <c r="BK4882" s="110"/>
      <c r="BL4882" s="110"/>
      <c r="BM4882" s="110"/>
      <c r="BN4882" s="110"/>
      <c r="BO4882" s="110"/>
    </row>
    <row r="4883" spans="1:67" s="151" customFormat="1">
      <c r="A4883" s="49"/>
      <c r="B4883" s="49" t="s">
        <v>5236</v>
      </c>
      <c r="C4883" s="50" t="s">
        <v>5237</v>
      </c>
      <c r="D4883" s="49" t="s">
        <v>271</v>
      </c>
      <c r="E4883" s="51">
        <v>1</v>
      </c>
      <c r="F4883" s="30">
        <v>1650</v>
      </c>
      <c r="G4883" s="30">
        <f t="shared" si="411"/>
        <v>2000</v>
      </c>
      <c r="H4883" s="30">
        <f t="shared" si="412"/>
        <v>3000</v>
      </c>
      <c r="I4883" s="212"/>
      <c r="J4883" s="212"/>
      <c r="K4883" s="212"/>
      <c r="L4883" s="110"/>
      <c r="M4883" s="110"/>
      <c r="N4883" s="110"/>
      <c r="O4883" s="110"/>
      <c r="P4883" s="110"/>
      <c r="Q4883" s="110"/>
      <c r="R4883" s="110"/>
      <c r="S4883" s="110"/>
      <c r="T4883" s="110"/>
      <c r="U4883" s="110"/>
      <c r="V4883" s="110"/>
      <c r="W4883" s="110"/>
      <c r="X4883" s="110"/>
      <c r="Y4883" s="110"/>
      <c r="Z4883" s="110"/>
      <c r="AA4883" s="110"/>
      <c r="AB4883" s="110"/>
      <c r="AC4883" s="110"/>
      <c r="AD4883" s="110"/>
      <c r="AE4883" s="110"/>
      <c r="AF4883" s="110"/>
      <c r="AG4883" s="110"/>
      <c r="AH4883" s="110"/>
      <c r="AI4883" s="110"/>
      <c r="AJ4883" s="110"/>
      <c r="AK4883" s="110"/>
      <c r="AL4883" s="110"/>
      <c r="AM4883" s="110"/>
      <c r="AN4883" s="110"/>
      <c r="AO4883" s="110"/>
      <c r="AP4883" s="110"/>
      <c r="AQ4883" s="110"/>
      <c r="AR4883" s="110"/>
      <c r="AS4883" s="110"/>
      <c r="AT4883" s="110"/>
      <c r="AU4883" s="110"/>
      <c r="AV4883" s="110"/>
      <c r="AW4883" s="110"/>
      <c r="AX4883" s="110"/>
      <c r="AY4883" s="110"/>
      <c r="AZ4883" s="110"/>
      <c r="BA4883" s="110"/>
      <c r="BB4883" s="110"/>
      <c r="BC4883" s="110"/>
      <c r="BD4883" s="110"/>
      <c r="BE4883" s="110"/>
      <c r="BF4883" s="110"/>
      <c r="BG4883" s="110"/>
      <c r="BH4883" s="110"/>
      <c r="BI4883" s="110"/>
      <c r="BJ4883" s="110"/>
      <c r="BK4883" s="110"/>
      <c r="BL4883" s="110"/>
      <c r="BM4883" s="110"/>
      <c r="BN4883" s="110"/>
      <c r="BO4883" s="110"/>
    </row>
    <row r="4884" spans="1:67" s="151" customFormat="1" ht="31">
      <c r="A4884" s="49"/>
      <c r="B4884" s="49" t="s">
        <v>5254</v>
      </c>
      <c r="C4884" s="50" t="s">
        <v>5255</v>
      </c>
      <c r="D4884" s="49" t="s">
        <v>271</v>
      </c>
      <c r="E4884" s="51">
        <v>1</v>
      </c>
      <c r="F4884" s="30">
        <v>2300</v>
      </c>
      <c r="G4884" s="30">
        <f t="shared" si="411"/>
        <v>2800</v>
      </c>
      <c r="H4884" s="30">
        <f t="shared" si="412"/>
        <v>4100</v>
      </c>
      <c r="I4884" s="212"/>
      <c r="J4884" s="212"/>
      <c r="K4884" s="212"/>
      <c r="L4884" s="110"/>
      <c r="M4884" s="110"/>
      <c r="N4884" s="110"/>
      <c r="O4884" s="110"/>
      <c r="P4884" s="110"/>
      <c r="Q4884" s="110"/>
      <c r="R4884" s="110"/>
      <c r="S4884" s="110"/>
      <c r="T4884" s="110"/>
      <c r="U4884" s="110"/>
      <c r="V4884" s="110"/>
      <c r="W4884" s="110"/>
      <c r="X4884" s="110"/>
      <c r="Y4884" s="110"/>
      <c r="Z4884" s="110"/>
      <c r="AA4884" s="110"/>
      <c r="AB4884" s="110"/>
      <c r="AC4884" s="110"/>
      <c r="AD4884" s="110"/>
      <c r="AE4884" s="110"/>
      <c r="AF4884" s="110"/>
      <c r="AG4884" s="110"/>
      <c r="AH4884" s="110"/>
      <c r="AI4884" s="110"/>
      <c r="AJ4884" s="110"/>
      <c r="AK4884" s="110"/>
      <c r="AL4884" s="110"/>
      <c r="AM4884" s="110"/>
      <c r="AN4884" s="110"/>
      <c r="AO4884" s="110"/>
      <c r="AP4884" s="110"/>
      <c r="AQ4884" s="110"/>
      <c r="AR4884" s="110"/>
      <c r="AS4884" s="110"/>
      <c r="AT4884" s="110"/>
      <c r="AU4884" s="110"/>
      <c r="AV4884" s="110"/>
      <c r="AW4884" s="110"/>
      <c r="AX4884" s="110"/>
      <c r="AY4884" s="110"/>
      <c r="AZ4884" s="110"/>
      <c r="BA4884" s="110"/>
      <c r="BB4884" s="110"/>
      <c r="BC4884" s="110"/>
      <c r="BD4884" s="110"/>
      <c r="BE4884" s="110"/>
      <c r="BF4884" s="110"/>
      <c r="BG4884" s="110"/>
      <c r="BH4884" s="110"/>
      <c r="BI4884" s="110"/>
      <c r="BJ4884" s="110"/>
      <c r="BK4884" s="110"/>
      <c r="BL4884" s="110"/>
      <c r="BM4884" s="110"/>
      <c r="BN4884" s="110"/>
      <c r="BO4884" s="110"/>
    </row>
    <row r="4885" spans="1:67" s="151" customFormat="1">
      <c r="A4885" s="28"/>
      <c r="B4885" s="28" t="s">
        <v>5491</v>
      </c>
      <c r="C4885" s="29" t="s">
        <v>5492</v>
      </c>
      <c r="D4885" s="28" t="s">
        <v>271</v>
      </c>
      <c r="E4885" s="30">
        <v>1</v>
      </c>
      <c r="F4885" s="30">
        <v>3000</v>
      </c>
      <c r="G4885" s="30">
        <f t="shared" si="411"/>
        <v>3600</v>
      </c>
      <c r="H4885" s="30">
        <f t="shared" si="412"/>
        <v>5400</v>
      </c>
      <c r="I4885" s="212"/>
      <c r="J4885" s="212"/>
      <c r="K4885" s="212"/>
      <c r="L4885" s="110"/>
      <c r="M4885" s="110"/>
      <c r="N4885" s="110"/>
      <c r="O4885" s="110"/>
      <c r="P4885" s="110"/>
      <c r="Q4885" s="110"/>
      <c r="R4885" s="110"/>
      <c r="S4885" s="110"/>
      <c r="T4885" s="110"/>
      <c r="U4885" s="110"/>
      <c r="V4885" s="110"/>
      <c r="W4885" s="110"/>
      <c r="X4885" s="110"/>
      <c r="Y4885" s="110"/>
      <c r="Z4885" s="110"/>
      <c r="AA4885" s="110"/>
      <c r="AB4885" s="110"/>
      <c r="AC4885" s="110"/>
      <c r="AD4885" s="110"/>
      <c r="AE4885" s="110"/>
      <c r="AF4885" s="110"/>
      <c r="AG4885" s="110"/>
      <c r="AH4885" s="110"/>
      <c r="AI4885" s="110"/>
      <c r="AJ4885" s="110"/>
      <c r="AK4885" s="110"/>
      <c r="AL4885" s="110"/>
      <c r="AM4885" s="110"/>
      <c r="AN4885" s="110"/>
      <c r="AO4885" s="110"/>
      <c r="AP4885" s="110"/>
      <c r="AQ4885" s="110"/>
      <c r="AR4885" s="110"/>
      <c r="AS4885" s="110"/>
      <c r="AT4885" s="110"/>
      <c r="AU4885" s="110"/>
      <c r="AV4885" s="110"/>
      <c r="AW4885" s="110"/>
      <c r="AX4885" s="110"/>
      <c r="AY4885" s="110"/>
      <c r="AZ4885" s="110"/>
      <c r="BA4885" s="110"/>
      <c r="BB4885" s="110"/>
      <c r="BC4885" s="110"/>
      <c r="BD4885" s="110"/>
      <c r="BE4885" s="110"/>
      <c r="BF4885" s="110"/>
      <c r="BG4885" s="110"/>
      <c r="BH4885" s="110"/>
      <c r="BI4885" s="110"/>
      <c r="BJ4885" s="110"/>
      <c r="BK4885" s="110"/>
      <c r="BL4885" s="110"/>
      <c r="BM4885" s="110"/>
      <c r="BN4885" s="110"/>
      <c r="BO4885" s="110"/>
    </row>
    <row r="4886" spans="1:67" s="151" customFormat="1" ht="31">
      <c r="A4886" s="49"/>
      <c r="B4886" s="49" t="s">
        <v>5489</v>
      </c>
      <c r="C4886" s="50" t="s">
        <v>5490</v>
      </c>
      <c r="D4886" s="49" t="s">
        <v>271</v>
      </c>
      <c r="E4886" s="51">
        <v>1</v>
      </c>
      <c r="F4886" s="30">
        <v>6100</v>
      </c>
      <c r="G4886" s="30">
        <f t="shared" si="411"/>
        <v>7300</v>
      </c>
      <c r="H4886" s="30">
        <f t="shared" si="412"/>
        <v>11000</v>
      </c>
      <c r="I4886" s="212"/>
      <c r="J4886" s="212"/>
      <c r="K4886" s="212"/>
      <c r="L4886" s="110"/>
      <c r="M4886" s="110"/>
      <c r="N4886" s="110"/>
      <c r="O4886" s="110"/>
      <c r="P4886" s="110"/>
      <c r="Q4886" s="110"/>
      <c r="R4886" s="110"/>
      <c r="S4886" s="110"/>
      <c r="T4886" s="110"/>
      <c r="U4886" s="110"/>
      <c r="V4886" s="110"/>
      <c r="W4886" s="110"/>
      <c r="X4886" s="110"/>
      <c r="Y4886" s="110"/>
      <c r="Z4886" s="110"/>
      <c r="AA4886" s="110"/>
      <c r="AB4886" s="110"/>
      <c r="AC4886" s="110"/>
      <c r="AD4886" s="110"/>
      <c r="AE4886" s="110"/>
      <c r="AF4886" s="110"/>
      <c r="AG4886" s="110"/>
      <c r="AH4886" s="110"/>
      <c r="AI4886" s="110"/>
      <c r="AJ4886" s="110"/>
      <c r="AK4886" s="110"/>
      <c r="AL4886" s="110"/>
      <c r="AM4886" s="110"/>
      <c r="AN4886" s="110"/>
      <c r="AO4886" s="110"/>
      <c r="AP4886" s="110"/>
      <c r="AQ4886" s="110"/>
      <c r="AR4886" s="110"/>
      <c r="AS4886" s="110"/>
      <c r="AT4886" s="110"/>
      <c r="AU4886" s="110"/>
      <c r="AV4886" s="110"/>
      <c r="AW4886" s="110"/>
      <c r="AX4886" s="110"/>
      <c r="AY4886" s="110"/>
      <c r="AZ4886" s="110"/>
      <c r="BA4886" s="110"/>
      <c r="BB4886" s="110"/>
      <c r="BC4886" s="110"/>
      <c r="BD4886" s="110"/>
      <c r="BE4886" s="110"/>
      <c r="BF4886" s="110"/>
      <c r="BG4886" s="110"/>
      <c r="BH4886" s="110"/>
      <c r="BI4886" s="110"/>
      <c r="BJ4886" s="110"/>
      <c r="BK4886" s="110"/>
      <c r="BL4886" s="110"/>
      <c r="BM4886" s="110"/>
      <c r="BN4886" s="110"/>
      <c r="BO4886" s="110"/>
    </row>
    <row r="4887" spans="1:67" s="151" customFormat="1">
      <c r="A4887" s="28"/>
      <c r="B4887" s="28" t="s">
        <v>5487</v>
      </c>
      <c r="C4887" s="29" t="s">
        <v>5488</v>
      </c>
      <c r="D4887" s="28" t="s">
        <v>271</v>
      </c>
      <c r="E4887" s="30">
        <v>1</v>
      </c>
      <c r="F4887" s="30">
        <v>2800</v>
      </c>
      <c r="G4887" s="30">
        <f t="shared" si="411"/>
        <v>3400</v>
      </c>
      <c r="H4887" s="30">
        <f t="shared" si="412"/>
        <v>5000</v>
      </c>
      <c r="I4887" s="212"/>
      <c r="J4887" s="212"/>
      <c r="K4887" s="212"/>
      <c r="L4887" s="110"/>
      <c r="M4887" s="110"/>
      <c r="N4887" s="110"/>
      <c r="O4887" s="110"/>
      <c r="P4887" s="110"/>
      <c r="Q4887" s="110"/>
      <c r="R4887" s="110"/>
      <c r="S4887" s="110"/>
      <c r="T4887" s="110"/>
      <c r="U4887" s="110"/>
      <c r="V4887" s="110"/>
      <c r="W4887" s="110"/>
      <c r="X4887" s="110"/>
      <c r="Y4887" s="110"/>
      <c r="Z4887" s="110"/>
      <c r="AA4887" s="110"/>
      <c r="AB4887" s="110"/>
      <c r="AC4887" s="110"/>
      <c r="AD4887" s="110"/>
      <c r="AE4887" s="110"/>
      <c r="AF4887" s="110"/>
      <c r="AG4887" s="110"/>
      <c r="AH4887" s="110"/>
      <c r="AI4887" s="110"/>
      <c r="AJ4887" s="110"/>
      <c r="AK4887" s="110"/>
      <c r="AL4887" s="110"/>
      <c r="AM4887" s="110"/>
      <c r="AN4887" s="110"/>
      <c r="AO4887" s="110"/>
      <c r="AP4887" s="110"/>
      <c r="AQ4887" s="110"/>
      <c r="AR4887" s="110"/>
      <c r="AS4887" s="110"/>
      <c r="AT4887" s="110"/>
      <c r="AU4887" s="110"/>
      <c r="AV4887" s="110"/>
      <c r="AW4887" s="110"/>
      <c r="AX4887" s="110"/>
      <c r="AY4887" s="110"/>
      <c r="AZ4887" s="110"/>
      <c r="BA4887" s="110"/>
      <c r="BB4887" s="110"/>
      <c r="BC4887" s="110"/>
      <c r="BD4887" s="110"/>
      <c r="BE4887" s="110"/>
      <c r="BF4887" s="110"/>
      <c r="BG4887" s="110"/>
      <c r="BH4887" s="110"/>
      <c r="BI4887" s="110"/>
      <c r="BJ4887" s="110"/>
      <c r="BK4887" s="110"/>
      <c r="BL4887" s="110"/>
      <c r="BM4887" s="110"/>
      <c r="BN4887" s="110"/>
      <c r="BO4887" s="110"/>
    </row>
    <row r="4888" spans="1:67" s="151" customFormat="1" ht="31">
      <c r="A4888" s="49"/>
      <c r="B4888" s="49" t="s">
        <v>5252</v>
      </c>
      <c r="C4888" s="50" t="s">
        <v>5253</v>
      </c>
      <c r="D4888" s="49" t="s">
        <v>271</v>
      </c>
      <c r="E4888" s="51">
        <v>1</v>
      </c>
      <c r="F4888" s="30">
        <v>1990</v>
      </c>
      <c r="G4888" s="30">
        <f t="shared" si="411"/>
        <v>2400</v>
      </c>
      <c r="H4888" s="30">
        <f t="shared" si="412"/>
        <v>3600</v>
      </c>
      <c r="I4888" s="212"/>
      <c r="J4888" s="212"/>
      <c r="K4888" s="212"/>
      <c r="L4888" s="110"/>
      <c r="M4888" s="110"/>
      <c r="N4888" s="110"/>
      <c r="O4888" s="110"/>
      <c r="P4888" s="110"/>
      <c r="Q4888" s="110"/>
      <c r="R4888" s="110"/>
      <c r="S4888" s="110"/>
      <c r="T4888" s="110"/>
      <c r="U4888" s="110"/>
      <c r="V4888" s="110"/>
      <c r="W4888" s="110"/>
      <c r="X4888" s="110"/>
      <c r="Y4888" s="110"/>
      <c r="Z4888" s="110"/>
      <c r="AA4888" s="110"/>
      <c r="AB4888" s="110"/>
      <c r="AC4888" s="110"/>
      <c r="AD4888" s="110"/>
      <c r="AE4888" s="110"/>
      <c r="AF4888" s="110"/>
      <c r="AG4888" s="110"/>
      <c r="AH4888" s="110"/>
      <c r="AI4888" s="110"/>
      <c r="AJ4888" s="110"/>
      <c r="AK4888" s="110"/>
      <c r="AL4888" s="110"/>
      <c r="AM4888" s="110"/>
      <c r="AN4888" s="110"/>
      <c r="AO4888" s="110"/>
      <c r="AP4888" s="110"/>
      <c r="AQ4888" s="110"/>
      <c r="AR4888" s="110"/>
      <c r="AS4888" s="110"/>
      <c r="AT4888" s="110"/>
      <c r="AU4888" s="110"/>
      <c r="AV4888" s="110"/>
      <c r="AW4888" s="110"/>
      <c r="AX4888" s="110"/>
      <c r="AY4888" s="110"/>
      <c r="AZ4888" s="110"/>
      <c r="BA4888" s="110"/>
      <c r="BB4888" s="110"/>
      <c r="BC4888" s="110"/>
      <c r="BD4888" s="110"/>
      <c r="BE4888" s="110"/>
      <c r="BF4888" s="110"/>
      <c r="BG4888" s="110"/>
      <c r="BH4888" s="110"/>
      <c r="BI4888" s="110"/>
      <c r="BJ4888" s="110"/>
      <c r="BK4888" s="110"/>
      <c r="BL4888" s="110"/>
      <c r="BM4888" s="110"/>
      <c r="BN4888" s="110"/>
      <c r="BO4888" s="110"/>
    </row>
    <row r="4889" spans="1:67" s="151" customFormat="1" ht="31">
      <c r="A4889" s="49"/>
      <c r="B4889" s="49" t="s">
        <v>5256</v>
      </c>
      <c r="C4889" s="50" t="s">
        <v>5257</v>
      </c>
      <c r="D4889" s="49" t="s">
        <v>271</v>
      </c>
      <c r="E4889" s="51">
        <v>1</v>
      </c>
      <c r="F4889" s="30">
        <v>2300</v>
      </c>
      <c r="G4889" s="30">
        <f t="shared" si="411"/>
        <v>2800</v>
      </c>
      <c r="H4889" s="30">
        <f t="shared" si="412"/>
        <v>4100</v>
      </c>
      <c r="I4889" s="212"/>
      <c r="J4889" s="212"/>
      <c r="K4889" s="212"/>
      <c r="L4889" s="110"/>
      <c r="M4889" s="110"/>
      <c r="N4889" s="110"/>
      <c r="O4889" s="110"/>
      <c r="P4889" s="110"/>
      <c r="Q4889" s="110"/>
      <c r="R4889" s="110"/>
      <c r="S4889" s="110"/>
      <c r="T4889" s="110"/>
      <c r="U4889" s="110"/>
      <c r="V4889" s="110"/>
      <c r="W4889" s="110"/>
      <c r="X4889" s="110"/>
      <c r="Y4889" s="110"/>
      <c r="Z4889" s="110"/>
      <c r="AA4889" s="110"/>
      <c r="AB4889" s="110"/>
      <c r="AC4889" s="110"/>
      <c r="AD4889" s="110"/>
      <c r="AE4889" s="110"/>
      <c r="AF4889" s="110"/>
      <c r="AG4889" s="110"/>
      <c r="AH4889" s="110"/>
      <c r="AI4889" s="110"/>
      <c r="AJ4889" s="110"/>
      <c r="AK4889" s="110"/>
      <c r="AL4889" s="110"/>
      <c r="AM4889" s="110"/>
      <c r="AN4889" s="110"/>
      <c r="AO4889" s="110"/>
      <c r="AP4889" s="110"/>
      <c r="AQ4889" s="110"/>
      <c r="AR4889" s="110"/>
      <c r="AS4889" s="110"/>
      <c r="AT4889" s="110"/>
      <c r="AU4889" s="110"/>
      <c r="AV4889" s="110"/>
      <c r="AW4889" s="110"/>
      <c r="AX4889" s="110"/>
      <c r="AY4889" s="110"/>
      <c r="AZ4889" s="110"/>
      <c r="BA4889" s="110"/>
      <c r="BB4889" s="110"/>
      <c r="BC4889" s="110"/>
      <c r="BD4889" s="110"/>
      <c r="BE4889" s="110"/>
      <c r="BF4889" s="110"/>
      <c r="BG4889" s="110"/>
      <c r="BH4889" s="110"/>
      <c r="BI4889" s="110"/>
      <c r="BJ4889" s="110"/>
      <c r="BK4889" s="110"/>
      <c r="BL4889" s="110"/>
      <c r="BM4889" s="110"/>
      <c r="BN4889" s="110"/>
      <c r="BO4889" s="110"/>
    </row>
    <row r="4890" spans="1:67" s="151" customFormat="1" ht="31">
      <c r="A4890" s="49"/>
      <c r="B4890" s="49" t="s">
        <v>5375</v>
      </c>
      <c r="C4890" s="29" t="s">
        <v>5376</v>
      </c>
      <c r="D4890" s="28" t="s">
        <v>271</v>
      </c>
      <c r="E4890" s="30">
        <v>1</v>
      </c>
      <c r="F4890" s="30">
        <v>7500</v>
      </c>
      <c r="G4890" s="30">
        <f t="shared" si="411"/>
        <v>9000</v>
      </c>
      <c r="H4890" s="30">
        <f t="shared" si="412"/>
        <v>13500</v>
      </c>
      <c r="I4890" s="212"/>
      <c r="J4890" s="212"/>
      <c r="K4890" s="212"/>
      <c r="L4890" s="110"/>
      <c r="M4890" s="110"/>
      <c r="N4890" s="110"/>
      <c r="O4890" s="110"/>
      <c r="P4890" s="110"/>
      <c r="Q4890" s="110"/>
      <c r="R4890" s="110"/>
      <c r="S4890" s="110"/>
      <c r="T4890" s="110"/>
      <c r="U4890" s="110"/>
      <c r="V4890" s="110"/>
      <c r="W4890" s="110"/>
      <c r="X4890" s="110"/>
      <c r="Y4890" s="110"/>
      <c r="Z4890" s="110"/>
      <c r="AA4890" s="110"/>
      <c r="AB4890" s="110"/>
      <c r="AC4890" s="110"/>
      <c r="AD4890" s="110"/>
      <c r="AE4890" s="110"/>
      <c r="AF4890" s="110"/>
      <c r="AG4890" s="110"/>
      <c r="AH4890" s="110"/>
      <c r="AI4890" s="110"/>
      <c r="AJ4890" s="110"/>
      <c r="AK4890" s="110"/>
      <c r="AL4890" s="110"/>
      <c r="AM4890" s="110"/>
      <c r="AN4890" s="110"/>
      <c r="AO4890" s="110"/>
      <c r="AP4890" s="110"/>
      <c r="AQ4890" s="110"/>
      <c r="AR4890" s="110"/>
      <c r="AS4890" s="110"/>
      <c r="AT4890" s="110"/>
      <c r="AU4890" s="110"/>
      <c r="AV4890" s="110"/>
      <c r="AW4890" s="110"/>
      <c r="AX4890" s="110"/>
      <c r="AY4890" s="110"/>
      <c r="AZ4890" s="110"/>
      <c r="BA4890" s="110"/>
      <c r="BB4890" s="110"/>
      <c r="BC4890" s="110"/>
      <c r="BD4890" s="110"/>
      <c r="BE4890" s="110"/>
      <c r="BF4890" s="110"/>
      <c r="BG4890" s="110"/>
      <c r="BH4890" s="110"/>
      <c r="BI4890" s="110"/>
      <c r="BJ4890" s="110"/>
      <c r="BK4890" s="110"/>
      <c r="BL4890" s="110"/>
      <c r="BM4890" s="110"/>
      <c r="BN4890" s="110"/>
      <c r="BO4890" s="110"/>
    </row>
    <row r="4891" spans="1:67" s="151" customFormat="1" ht="31">
      <c r="A4891" s="49"/>
      <c r="B4891" s="49" t="s">
        <v>5548</v>
      </c>
      <c r="C4891" s="50" t="s">
        <v>5549</v>
      </c>
      <c r="D4891" s="49" t="s">
        <v>271</v>
      </c>
      <c r="E4891" s="51">
        <v>1</v>
      </c>
      <c r="F4891" s="51">
        <v>2200</v>
      </c>
      <c r="G4891" s="30">
        <f t="shared" si="411"/>
        <v>2600</v>
      </c>
      <c r="H4891" s="30">
        <f t="shared" si="412"/>
        <v>4000</v>
      </c>
      <c r="I4891" s="212"/>
      <c r="J4891" s="212"/>
      <c r="K4891" s="212"/>
      <c r="L4891" s="110"/>
      <c r="M4891" s="110"/>
      <c r="N4891" s="110"/>
      <c r="O4891" s="110"/>
      <c r="P4891" s="110"/>
      <c r="Q4891" s="110"/>
      <c r="R4891" s="110"/>
      <c r="S4891" s="110"/>
      <c r="T4891" s="110"/>
      <c r="U4891" s="110"/>
      <c r="V4891" s="110"/>
      <c r="W4891" s="110"/>
      <c r="X4891" s="110"/>
      <c r="Y4891" s="110"/>
      <c r="Z4891" s="110"/>
      <c r="AA4891" s="110"/>
      <c r="AB4891" s="110"/>
      <c r="AC4891" s="110"/>
      <c r="AD4891" s="110"/>
      <c r="AE4891" s="110"/>
      <c r="AF4891" s="110"/>
      <c r="AG4891" s="110"/>
      <c r="AH4891" s="110"/>
      <c r="AI4891" s="110"/>
      <c r="AJ4891" s="110"/>
      <c r="AK4891" s="110"/>
      <c r="AL4891" s="110"/>
      <c r="AM4891" s="110"/>
      <c r="AN4891" s="110"/>
      <c r="AO4891" s="110"/>
      <c r="AP4891" s="110"/>
      <c r="AQ4891" s="110"/>
      <c r="AR4891" s="110"/>
      <c r="AS4891" s="110"/>
      <c r="AT4891" s="110"/>
      <c r="AU4891" s="110"/>
      <c r="AV4891" s="110"/>
      <c r="AW4891" s="110"/>
      <c r="AX4891" s="110"/>
      <c r="AY4891" s="110"/>
      <c r="AZ4891" s="110"/>
      <c r="BA4891" s="110"/>
      <c r="BB4891" s="110"/>
      <c r="BC4891" s="110"/>
      <c r="BD4891" s="110"/>
      <c r="BE4891" s="110"/>
      <c r="BF4891" s="110"/>
      <c r="BG4891" s="110"/>
      <c r="BH4891" s="110"/>
      <c r="BI4891" s="110"/>
      <c r="BJ4891" s="110"/>
      <c r="BK4891" s="110"/>
      <c r="BL4891" s="110"/>
      <c r="BM4891" s="110"/>
      <c r="BN4891" s="110"/>
      <c r="BO4891" s="110"/>
    </row>
    <row r="4892" spans="1:67" s="151" customFormat="1">
      <c r="A4892" s="28"/>
      <c r="B4892" s="28" t="s">
        <v>2722</v>
      </c>
      <c r="C4892" s="29" t="s">
        <v>2723</v>
      </c>
      <c r="D4892" s="28" t="s">
        <v>271</v>
      </c>
      <c r="E4892" s="30">
        <v>1</v>
      </c>
      <c r="F4892" s="30">
        <v>700</v>
      </c>
      <c r="G4892" s="30">
        <f>ROUND(F4892*1.2,-2)</f>
        <v>800</v>
      </c>
      <c r="H4892" s="30">
        <f>ROUND(F4892*1.8,-2)</f>
        <v>1300</v>
      </c>
      <c r="I4892" s="212"/>
      <c r="J4892" s="212"/>
      <c r="K4892" s="212"/>
      <c r="L4892" s="110"/>
      <c r="M4892" s="110"/>
      <c r="N4892" s="110"/>
      <c r="O4892" s="110"/>
      <c r="P4892" s="110"/>
      <c r="Q4892" s="110"/>
      <c r="R4892" s="110"/>
      <c r="S4892" s="110"/>
      <c r="T4892" s="110"/>
      <c r="U4892" s="110"/>
      <c r="V4892" s="110"/>
      <c r="W4892" s="110"/>
      <c r="X4892" s="110"/>
      <c r="Y4892" s="110"/>
      <c r="Z4892" s="110"/>
      <c r="AA4892" s="110"/>
      <c r="AB4892" s="110"/>
      <c r="AC4892" s="110"/>
      <c r="AD4892" s="110"/>
      <c r="AE4892" s="110"/>
      <c r="AF4892" s="110"/>
      <c r="AG4892" s="110"/>
      <c r="AH4892" s="110"/>
      <c r="AI4892" s="110"/>
      <c r="AJ4892" s="110"/>
      <c r="AK4892" s="110"/>
      <c r="AL4892" s="110"/>
      <c r="AM4892" s="110"/>
      <c r="AN4892" s="110"/>
      <c r="AO4892" s="110"/>
      <c r="AP4892" s="110"/>
      <c r="AQ4892" s="110"/>
      <c r="AR4892" s="110"/>
      <c r="AS4892" s="110"/>
      <c r="AT4892" s="110"/>
      <c r="AU4892" s="110"/>
      <c r="AV4892" s="110"/>
      <c r="AW4892" s="110"/>
      <c r="AX4892" s="110"/>
      <c r="AY4892" s="110"/>
      <c r="AZ4892" s="110"/>
      <c r="BA4892" s="110"/>
      <c r="BB4892" s="110"/>
      <c r="BC4892" s="110"/>
      <c r="BD4892" s="110"/>
      <c r="BE4892" s="110"/>
      <c r="BF4892" s="110"/>
      <c r="BG4892" s="110"/>
      <c r="BH4892" s="110"/>
      <c r="BI4892" s="110"/>
      <c r="BJ4892" s="110"/>
      <c r="BK4892" s="110"/>
      <c r="BL4892" s="110"/>
      <c r="BM4892" s="110"/>
      <c r="BN4892" s="110"/>
      <c r="BO4892" s="110"/>
    </row>
    <row r="4893" spans="1:67" s="151" customFormat="1">
      <c r="A4893" s="28"/>
      <c r="B4893" s="28" t="s">
        <v>5585</v>
      </c>
      <c r="C4893" s="29" t="s">
        <v>6190</v>
      </c>
      <c r="D4893" s="49" t="s">
        <v>271</v>
      </c>
      <c r="E4893" s="51">
        <v>1</v>
      </c>
      <c r="F4893" s="30">
        <v>10000</v>
      </c>
      <c r="G4893" s="30">
        <f>ROUND(F4893*1.2,-2)</f>
        <v>12000</v>
      </c>
      <c r="H4893" s="30">
        <f t="shared" si="412"/>
        <v>18000</v>
      </c>
      <c r="I4893" s="212"/>
      <c r="J4893" s="212"/>
      <c r="K4893" s="212"/>
      <c r="L4893" s="110"/>
      <c r="M4893" s="110"/>
      <c r="N4893" s="110"/>
      <c r="O4893" s="110"/>
      <c r="P4893" s="110"/>
      <c r="Q4893" s="110"/>
      <c r="R4893" s="110"/>
      <c r="S4893" s="110"/>
      <c r="T4893" s="110"/>
      <c r="U4893" s="110"/>
      <c r="V4893" s="110"/>
      <c r="W4893" s="110"/>
      <c r="X4893" s="110"/>
      <c r="Y4893" s="110"/>
      <c r="Z4893" s="110"/>
      <c r="AA4893" s="110"/>
      <c r="AB4893" s="110"/>
      <c r="AC4893" s="110"/>
      <c r="AD4893" s="110"/>
      <c r="AE4893" s="110"/>
      <c r="AF4893" s="110"/>
      <c r="AG4893" s="110"/>
      <c r="AH4893" s="110"/>
      <c r="AI4893" s="110"/>
      <c r="AJ4893" s="110"/>
      <c r="AK4893" s="110"/>
      <c r="AL4893" s="110"/>
      <c r="AM4893" s="110"/>
      <c r="AN4893" s="110"/>
      <c r="AO4893" s="110"/>
      <c r="AP4893" s="110"/>
      <c r="AQ4893" s="110"/>
      <c r="AR4893" s="110"/>
      <c r="AS4893" s="110"/>
      <c r="AT4893" s="110"/>
      <c r="AU4893" s="110"/>
      <c r="AV4893" s="110"/>
      <c r="AW4893" s="110"/>
      <c r="AX4893" s="110"/>
      <c r="AY4893" s="110"/>
      <c r="AZ4893" s="110"/>
      <c r="BA4893" s="110"/>
      <c r="BB4893" s="110"/>
      <c r="BC4893" s="110"/>
      <c r="BD4893" s="110"/>
      <c r="BE4893" s="110"/>
      <c r="BF4893" s="110"/>
      <c r="BG4893" s="110"/>
      <c r="BH4893" s="110"/>
      <c r="BI4893" s="110"/>
      <c r="BJ4893" s="110"/>
      <c r="BK4893" s="110"/>
      <c r="BL4893" s="110"/>
      <c r="BM4893" s="110"/>
      <c r="BN4893" s="110"/>
      <c r="BO4893" s="110"/>
    </row>
    <row r="4894" spans="1:67" s="151" customFormat="1">
      <c r="A4894" s="49"/>
      <c r="B4894" s="49" t="s">
        <v>2597</v>
      </c>
      <c r="C4894" s="50" t="s">
        <v>2598</v>
      </c>
      <c r="D4894" s="49" t="s">
        <v>271</v>
      </c>
      <c r="E4894" s="51">
        <v>1</v>
      </c>
      <c r="F4894" s="30">
        <v>5000</v>
      </c>
      <c r="G4894" s="30">
        <f t="shared" si="411"/>
        <v>6000</v>
      </c>
      <c r="H4894" s="30">
        <f t="shared" si="412"/>
        <v>9000</v>
      </c>
      <c r="I4894" s="212"/>
      <c r="J4894" s="212"/>
      <c r="K4894" s="212"/>
      <c r="L4894" s="110"/>
      <c r="M4894" s="110"/>
      <c r="N4894" s="110"/>
      <c r="O4894" s="110"/>
      <c r="P4894" s="110"/>
      <c r="Q4894" s="110"/>
      <c r="R4894" s="110"/>
      <c r="S4894" s="110"/>
      <c r="T4894" s="110"/>
      <c r="U4894" s="110"/>
      <c r="V4894" s="110"/>
      <c r="W4894" s="110"/>
      <c r="X4894" s="110"/>
      <c r="Y4894" s="110"/>
      <c r="Z4894" s="110"/>
      <c r="AA4894" s="110"/>
      <c r="AB4894" s="110"/>
      <c r="AC4894" s="110"/>
      <c r="AD4894" s="110"/>
      <c r="AE4894" s="110"/>
      <c r="AF4894" s="110"/>
      <c r="AG4894" s="110"/>
      <c r="AH4894" s="110"/>
      <c r="AI4894" s="110"/>
      <c r="AJ4894" s="110"/>
      <c r="AK4894" s="110"/>
      <c r="AL4894" s="110"/>
      <c r="AM4894" s="110"/>
      <c r="AN4894" s="110"/>
      <c r="AO4894" s="110"/>
      <c r="AP4894" s="110"/>
      <c r="AQ4894" s="110"/>
      <c r="AR4894" s="110"/>
      <c r="AS4894" s="110"/>
      <c r="AT4894" s="110"/>
      <c r="AU4894" s="110"/>
      <c r="AV4894" s="110"/>
      <c r="AW4894" s="110"/>
      <c r="AX4894" s="110"/>
      <c r="AY4894" s="110"/>
      <c r="AZ4894" s="110"/>
      <c r="BA4894" s="110"/>
      <c r="BB4894" s="110"/>
      <c r="BC4894" s="110"/>
      <c r="BD4894" s="110"/>
      <c r="BE4894" s="110"/>
      <c r="BF4894" s="110"/>
      <c r="BG4894" s="110"/>
      <c r="BH4894" s="110"/>
      <c r="BI4894" s="110"/>
      <c r="BJ4894" s="110"/>
      <c r="BK4894" s="110"/>
      <c r="BL4894" s="110"/>
      <c r="BM4894" s="110"/>
      <c r="BN4894" s="110"/>
      <c r="BO4894" s="110"/>
    </row>
    <row r="4895" spans="1:67" customFormat="1">
      <c r="A4895" s="67">
        <v>3377</v>
      </c>
      <c r="B4895" s="67" t="s">
        <v>7726</v>
      </c>
      <c r="C4895" s="47" t="s">
        <v>7717</v>
      </c>
      <c r="D4895" s="67" t="s">
        <v>530</v>
      </c>
      <c r="E4895" s="67">
        <v>1</v>
      </c>
      <c r="F4895" s="72">
        <f>SUM(F4896:F4937)</f>
        <v>171660</v>
      </c>
      <c r="G4895" s="72">
        <f t="shared" ref="G4895:H4895" si="413">SUM(G4896:G4937)</f>
        <v>205700</v>
      </c>
      <c r="H4895" s="72">
        <f t="shared" si="413"/>
        <v>309400</v>
      </c>
      <c r="I4895" s="212"/>
      <c r="J4895" s="212"/>
      <c r="K4895" s="212"/>
    </row>
    <row r="4896" spans="1:67" s="151" customFormat="1">
      <c r="A4896" s="28"/>
      <c r="B4896" s="28" t="s">
        <v>5584</v>
      </c>
      <c r="C4896" s="29" t="s">
        <v>6189</v>
      </c>
      <c r="D4896" s="28" t="s">
        <v>271</v>
      </c>
      <c r="E4896" s="30">
        <v>1</v>
      </c>
      <c r="F4896" s="30">
        <v>12000</v>
      </c>
      <c r="G4896" s="30">
        <f>ROUND(F4896*1.2,-2)</f>
        <v>14400</v>
      </c>
      <c r="H4896" s="30">
        <f>ROUND(F4896*1.8,-2)</f>
        <v>21600</v>
      </c>
      <c r="I4896" s="212"/>
      <c r="J4896" s="212"/>
      <c r="K4896" s="212"/>
      <c r="L4896" s="110"/>
      <c r="M4896" s="110"/>
      <c r="N4896" s="110"/>
      <c r="O4896" s="110"/>
      <c r="P4896" s="110"/>
      <c r="Q4896" s="110"/>
      <c r="R4896" s="110"/>
      <c r="S4896" s="110"/>
      <c r="T4896" s="110"/>
      <c r="U4896" s="110"/>
      <c r="V4896" s="110"/>
      <c r="W4896" s="110"/>
      <c r="X4896" s="110"/>
      <c r="Y4896" s="110"/>
      <c r="Z4896" s="110"/>
      <c r="AA4896" s="110"/>
      <c r="AB4896" s="110"/>
      <c r="AC4896" s="110"/>
      <c r="AD4896" s="110"/>
      <c r="AE4896" s="110"/>
      <c r="AF4896" s="110"/>
      <c r="AG4896" s="110"/>
      <c r="AH4896" s="110"/>
      <c r="AI4896" s="110"/>
      <c r="AJ4896" s="110"/>
      <c r="AK4896" s="110"/>
      <c r="AL4896" s="110"/>
      <c r="AM4896" s="110"/>
      <c r="AN4896" s="110"/>
      <c r="AO4896" s="110"/>
      <c r="AP4896" s="110"/>
      <c r="AQ4896" s="110"/>
      <c r="AR4896" s="110"/>
      <c r="AS4896" s="110"/>
      <c r="AT4896" s="110"/>
      <c r="AU4896" s="110"/>
      <c r="AV4896" s="110"/>
      <c r="AW4896" s="110"/>
      <c r="AX4896" s="110"/>
      <c r="AY4896" s="110"/>
      <c r="AZ4896" s="110"/>
      <c r="BA4896" s="110"/>
      <c r="BB4896" s="110"/>
      <c r="BC4896" s="110"/>
      <c r="BD4896" s="110"/>
      <c r="BE4896" s="110"/>
      <c r="BF4896" s="110"/>
      <c r="BG4896" s="110"/>
      <c r="BH4896" s="110"/>
      <c r="BI4896" s="110"/>
      <c r="BJ4896" s="110"/>
      <c r="BK4896" s="110"/>
      <c r="BL4896" s="110"/>
      <c r="BM4896" s="110"/>
      <c r="BN4896" s="110"/>
      <c r="BO4896" s="110"/>
    </row>
    <row r="4897" spans="1:67" s="151" customFormat="1" ht="31">
      <c r="A4897" s="28"/>
      <c r="B4897" s="28" t="s">
        <v>7727</v>
      </c>
      <c r="C4897" s="29" t="s">
        <v>7756</v>
      </c>
      <c r="D4897" s="28" t="s">
        <v>271</v>
      </c>
      <c r="E4897" s="30">
        <v>1</v>
      </c>
      <c r="F4897" s="30">
        <v>35700</v>
      </c>
      <c r="G4897" s="30">
        <f t="shared" ref="G4897:G4905" si="414">ROUND(F4897*1.2,-2)</f>
        <v>42800</v>
      </c>
      <c r="H4897" s="30">
        <f t="shared" ref="H4897:H4905" si="415">ROUND(F4897*1.8,-2)</f>
        <v>64300</v>
      </c>
      <c r="I4897" s="212"/>
      <c r="J4897" s="212"/>
      <c r="K4897" s="212"/>
      <c r="L4897" s="110"/>
      <c r="M4897" s="110"/>
      <c r="N4897" s="110"/>
      <c r="O4897" s="110"/>
      <c r="P4897" s="110"/>
      <c r="Q4897" s="110"/>
      <c r="R4897" s="110"/>
      <c r="S4897" s="110"/>
      <c r="T4897" s="110"/>
      <c r="U4897" s="110"/>
      <c r="V4897" s="110"/>
      <c r="W4897" s="110"/>
      <c r="X4897" s="110"/>
      <c r="Y4897" s="110"/>
      <c r="Z4897" s="110"/>
      <c r="AA4897" s="110"/>
      <c r="AB4897" s="110"/>
      <c r="AC4897" s="110"/>
      <c r="AD4897" s="110"/>
      <c r="AE4897" s="110"/>
      <c r="AF4897" s="110"/>
      <c r="AG4897" s="110"/>
      <c r="AH4897" s="110"/>
      <c r="AI4897" s="110"/>
      <c r="AJ4897" s="110"/>
      <c r="AK4897" s="110"/>
      <c r="AL4897" s="110"/>
      <c r="AM4897" s="110"/>
      <c r="AN4897" s="110"/>
      <c r="AO4897" s="110"/>
      <c r="AP4897" s="110"/>
      <c r="AQ4897" s="110"/>
      <c r="AR4897" s="110"/>
      <c r="AS4897" s="110"/>
      <c r="AT4897" s="110"/>
      <c r="AU4897" s="110"/>
      <c r="AV4897" s="110"/>
      <c r="AW4897" s="110"/>
      <c r="AX4897" s="110"/>
      <c r="AY4897" s="110"/>
      <c r="AZ4897" s="110"/>
      <c r="BA4897" s="110"/>
      <c r="BB4897" s="110"/>
      <c r="BC4897" s="110"/>
      <c r="BD4897" s="110"/>
      <c r="BE4897" s="110"/>
      <c r="BF4897" s="110"/>
      <c r="BG4897" s="110"/>
      <c r="BH4897" s="110"/>
      <c r="BI4897" s="110"/>
      <c r="BJ4897" s="110"/>
      <c r="BK4897" s="110"/>
      <c r="BL4897" s="110"/>
      <c r="BM4897" s="110"/>
      <c r="BN4897" s="110"/>
      <c r="BO4897" s="110"/>
    </row>
    <row r="4898" spans="1:67" s="151" customFormat="1">
      <c r="A4898" s="28"/>
      <c r="B4898" s="28" t="s">
        <v>7728</v>
      </c>
      <c r="C4898" s="29" t="s">
        <v>7757</v>
      </c>
      <c r="D4898" s="28" t="s">
        <v>271</v>
      </c>
      <c r="E4898" s="30">
        <v>1</v>
      </c>
      <c r="F4898" s="30">
        <v>6000</v>
      </c>
      <c r="G4898" s="30">
        <f t="shared" si="414"/>
        <v>7200</v>
      </c>
      <c r="H4898" s="30">
        <f t="shared" si="415"/>
        <v>10800</v>
      </c>
      <c r="I4898" s="212"/>
      <c r="J4898" s="212"/>
      <c r="K4898" s="212"/>
      <c r="L4898" s="110"/>
      <c r="M4898" s="110"/>
      <c r="N4898" s="110"/>
      <c r="O4898" s="110"/>
      <c r="P4898" s="110"/>
      <c r="Q4898" s="110"/>
      <c r="R4898" s="110"/>
      <c r="S4898" s="110"/>
      <c r="T4898" s="110"/>
      <c r="U4898" s="110"/>
      <c r="V4898" s="110"/>
      <c r="W4898" s="110"/>
      <c r="X4898" s="110"/>
      <c r="Y4898" s="110"/>
      <c r="Z4898" s="110"/>
      <c r="AA4898" s="110"/>
      <c r="AB4898" s="110"/>
      <c r="AC4898" s="110"/>
      <c r="AD4898" s="110"/>
      <c r="AE4898" s="110"/>
      <c r="AF4898" s="110"/>
      <c r="AG4898" s="110"/>
      <c r="AH4898" s="110"/>
      <c r="AI4898" s="110"/>
      <c r="AJ4898" s="110"/>
      <c r="AK4898" s="110"/>
      <c r="AL4898" s="110"/>
      <c r="AM4898" s="110"/>
      <c r="AN4898" s="110"/>
      <c r="AO4898" s="110"/>
      <c r="AP4898" s="110"/>
      <c r="AQ4898" s="110"/>
      <c r="AR4898" s="110"/>
      <c r="AS4898" s="110"/>
      <c r="AT4898" s="110"/>
      <c r="AU4898" s="110"/>
      <c r="AV4898" s="110"/>
      <c r="AW4898" s="110"/>
      <c r="AX4898" s="110"/>
      <c r="AY4898" s="110"/>
      <c r="AZ4898" s="110"/>
      <c r="BA4898" s="110"/>
      <c r="BB4898" s="110"/>
      <c r="BC4898" s="110"/>
      <c r="BD4898" s="110"/>
      <c r="BE4898" s="110"/>
      <c r="BF4898" s="110"/>
      <c r="BG4898" s="110"/>
      <c r="BH4898" s="110"/>
      <c r="BI4898" s="110"/>
      <c r="BJ4898" s="110"/>
      <c r="BK4898" s="110"/>
      <c r="BL4898" s="110"/>
      <c r="BM4898" s="110"/>
      <c r="BN4898" s="110"/>
      <c r="BO4898" s="110"/>
    </row>
    <row r="4899" spans="1:67" s="151" customFormat="1">
      <c r="A4899" s="28"/>
      <c r="B4899" s="28" t="s">
        <v>3420</v>
      </c>
      <c r="C4899" s="29" t="s">
        <v>3421</v>
      </c>
      <c r="D4899" s="28" t="s">
        <v>271</v>
      </c>
      <c r="E4899" s="30">
        <v>1</v>
      </c>
      <c r="F4899" s="30">
        <v>10000</v>
      </c>
      <c r="G4899" s="30">
        <f t="shared" si="414"/>
        <v>12000</v>
      </c>
      <c r="H4899" s="30">
        <f t="shared" si="415"/>
        <v>18000</v>
      </c>
      <c r="I4899" s="212"/>
      <c r="J4899" s="212"/>
      <c r="K4899" s="212"/>
      <c r="L4899" s="110"/>
      <c r="M4899" s="110"/>
      <c r="N4899" s="110"/>
      <c r="O4899" s="110"/>
      <c r="P4899" s="110"/>
      <c r="Q4899" s="110"/>
      <c r="R4899" s="110"/>
      <c r="S4899" s="110"/>
      <c r="T4899" s="110"/>
      <c r="U4899" s="110"/>
      <c r="V4899" s="110"/>
      <c r="W4899" s="110"/>
      <c r="X4899" s="110"/>
      <c r="Y4899" s="110"/>
      <c r="Z4899" s="110"/>
      <c r="AA4899" s="110"/>
      <c r="AB4899" s="110"/>
      <c r="AC4899" s="110"/>
      <c r="AD4899" s="110"/>
      <c r="AE4899" s="110"/>
      <c r="AF4899" s="110"/>
      <c r="AG4899" s="110"/>
      <c r="AH4899" s="110"/>
      <c r="AI4899" s="110"/>
      <c r="AJ4899" s="110"/>
      <c r="AK4899" s="110"/>
      <c r="AL4899" s="110"/>
      <c r="AM4899" s="110"/>
      <c r="AN4899" s="110"/>
      <c r="AO4899" s="110"/>
      <c r="AP4899" s="110"/>
      <c r="AQ4899" s="110"/>
      <c r="AR4899" s="110"/>
      <c r="AS4899" s="110"/>
      <c r="AT4899" s="110"/>
      <c r="AU4899" s="110"/>
      <c r="AV4899" s="110"/>
      <c r="AW4899" s="110"/>
      <c r="AX4899" s="110"/>
      <c r="AY4899" s="110"/>
      <c r="AZ4899" s="110"/>
      <c r="BA4899" s="110"/>
      <c r="BB4899" s="110"/>
      <c r="BC4899" s="110"/>
      <c r="BD4899" s="110"/>
      <c r="BE4899" s="110"/>
      <c r="BF4899" s="110"/>
      <c r="BG4899" s="110"/>
      <c r="BH4899" s="110"/>
      <c r="BI4899" s="110"/>
      <c r="BJ4899" s="110"/>
      <c r="BK4899" s="110"/>
      <c r="BL4899" s="110"/>
      <c r="BM4899" s="110"/>
      <c r="BN4899" s="110"/>
      <c r="BO4899" s="110"/>
    </row>
    <row r="4900" spans="1:67" s="151" customFormat="1">
      <c r="A4900" s="28"/>
      <c r="B4900" s="28" t="s">
        <v>5311</v>
      </c>
      <c r="C4900" s="29" t="s">
        <v>5312</v>
      </c>
      <c r="D4900" s="28" t="s">
        <v>271</v>
      </c>
      <c r="E4900" s="30">
        <v>1</v>
      </c>
      <c r="F4900" s="30">
        <v>5500</v>
      </c>
      <c r="G4900" s="30">
        <f t="shared" si="414"/>
        <v>6600</v>
      </c>
      <c r="H4900" s="30">
        <f t="shared" si="415"/>
        <v>9900</v>
      </c>
      <c r="I4900" s="212"/>
      <c r="J4900" s="212"/>
      <c r="K4900" s="212"/>
      <c r="L4900" s="110"/>
      <c r="M4900" s="110"/>
      <c r="N4900" s="110"/>
      <c r="O4900" s="110"/>
      <c r="P4900" s="110"/>
      <c r="Q4900" s="110"/>
      <c r="R4900" s="110"/>
      <c r="S4900" s="110"/>
      <c r="T4900" s="110"/>
      <c r="U4900" s="110"/>
      <c r="V4900" s="110"/>
      <c r="W4900" s="110"/>
      <c r="X4900" s="110"/>
      <c r="Y4900" s="110"/>
      <c r="Z4900" s="110"/>
      <c r="AA4900" s="110"/>
      <c r="AB4900" s="110"/>
      <c r="AC4900" s="110"/>
      <c r="AD4900" s="110"/>
      <c r="AE4900" s="110"/>
      <c r="AF4900" s="110"/>
      <c r="AG4900" s="110"/>
      <c r="AH4900" s="110"/>
      <c r="AI4900" s="110"/>
      <c r="AJ4900" s="110"/>
      <c r="AK4900" s="110"/>
      <c r="AL4900" s="110"/>
      <c r="AM4900" s="110"/>
      <c r="AN4900" s="110"/>
      <c r="AO4900" s="110"/>
      <c r="AP4900" s="110"/>
      <c r="AQ4900" s="110"/>
      <c r="AR4900" s="110"/>
      <c r="AS4900" s="110"/>
      <c r="AT4900" s="110"/>
      <c r="AU4900" s="110"/>
      <c r="AV4900" s="110"/>
      <c r="AW4900" s="110"/>
      <c r="AX4900" s="110"/>
      <c r="AY4900" s="110"/>
      <c r="AZ4900" s="110"/>
      <c r="BA4900" s="110"/>
      <c r="BB4900" s="110"/>
      <c r="BC4900" s="110"/>
      <c r="BD4900" s="110"/>
      <c r="BE4900" s="110"/>
      <c r="BF4900" s="110"/>
      <c r="BG4900" s="110"/>
      <c r="BH4900" s="110"/>
      <c r="BI4900" s="110"/>
      <c r="BJ4900" s="110"/>
      <c r="BK4900" s="110"/>
      <c r="BL4900" s="110"/>
      <c r="BM4900" s="110"/>
      <c r="BN4900" s="110"/>
      <c r="BO4900" s="110"/>
    </row>
    <row r="4901" spans="1:67" s="151" customFormat="1" ht="31">
      <c r="A4901" s="28"/>
      <c r="B4901" s="28" t="s">
        <v>5466</v>
      </c>
      <c r="C4901" s="29" t="s">
        <v>5467</v>
      </c>
      <c r="D4901" s="28" t="s">
        <v>271</v>
      </c>
      <c r="E4901" s="30">
        <v>1</v>
      </c>
      <c r="F4901" s="30">
        <v>6500</v>
      </c>
      <c r="G4901" s="30">
        <f t="shared" si="414"/>
        <v>7800</v>
      </c>
      <c r="H4901" s="30">
        <f t="shared" si="415"/>
        <v>11700</v>
      </c>
      <c r="I4901" s="212"/>
      <c r="J4901" s="212"/>
      <c r="K4901" s="212"/>
      <c r="L4901" s="110"/>
      <c r="M4901" s="110"/>
      <c r="N4901" s="110"/>
      <c r="O4901" s="110"/>
      <c r="P4901" s="110"/>
      <c r="Q4901" s="110"/>
      <c r="R4901" s="110"/>
      <c r="S4901" s="110"/>
      <c r="T4901" s="110"/>
      <c r="U4901" s="110"/>
      <c r="V4901" s="110"/>
      <c r="W4901" s="110"/>
      <c r="X4901" s="110"/>
      <c r="Y4901" s="110"/>
      <c r="Z4901" s="110"/>
      <c r="AA4901" s="110"/>
      <c r="AB4901" s="110"/>
      <c r="AC4901" s="110"/>
      <c r="AD4901" s="110"/>
      <c r="AE4901" s="110"/>
      <c r="AF4901" s="110"/>
      <c r="AG4901" s="110"/>
      <c r="AH4901" s="110"/>
      <c r="AI4901" s="110"/>
      <c r="AJ4901" s="110"/>
      <c r="AK4901" s="110"/>
      <c r="AL4901" s="110"/>
      <c r="AM4901" s="110"/>
      <c r="AN4901" s="110"/>
      <c r="AO4901" s="110"/>
      <c r="AP4901" s="110"/>
      <c r="AQ4901" s="110"/>
      <c r="AR4901" s="110"/>
      <c r="AS4901" s="110"/>
      <c r="AT4901" s="110"/>
      <c r="AU4901" s="110"/>
      <c r="AV4901" s="110"/>
      <c r="AW4901" s="110"/>
      <c r="AX4901" s="110"/>
      <c r="AY4901" s="110"/>
      <c r="AZ4901" s="110"/>
      <c r="BA4901" s="110"/>
      <c r="BB4901" s="110"/>
      <c r="BC4901" s="110"/>
      <c r="BD4901" s="110"/>
      <c r="BE4901" s="110"/>
      <c r="BF4901" s="110"/>
      <c r="BG4901" s="110"/>
      <c r="BH4901" s="110"/>
      <c r="BI4901" s="110"/>
      <c r="BJ4901" s="110"/>
      <c r="BK4901" s="110"/>
      <c r="BL4901" s="110"/>
      <c r="BM4901" s="110"/>
      <c r="BN4901" s="110"/>
      <c r="BO4901" s="110"/>
    </row>
    <row r="4902" spans="1:67" s="151" customFormat="1">
      <c r="A4902" s="28"/>
      <c r="B4902" s="28" t="s">
        <v>5305</v>
      </c>
      <c r="C4902" s="29" t="s">
        <v>5306</v>
      </c>
      <c r="D4902" s="28" t="s">
        <v>271</v>
      </c>
      <c r="E4902" s="30">
        <v>1</v>
      </c>
      <c r="F4902" s="30">
        <v>2100</v>
      </c>
      <c r="G4902" s="30">
        <f t="shared" si="414"/>
        <v>2500</v>
      </c>
      <c r="H4902" s="30">
        <f t="shared" si="415"/>
        <v>3800</v>
      </c>
      <c r="I4902" s="212"/>
      <c r="J4902" s="212"/>
      <c r="K4902" s="212"/>
      <c r="L4902" s="110"/>
      <c r="M4902" s="110"/>
      <c r="N4902" s="110"/>
      <c r="O4902" s="110"/>
      <c r="P4902" s="110"/>
      <c r="Q4902" s="110"/>
      <c r="R4902" s="110"/>
      <c r="S4902" s="110"/>
      <c r="T4902" s="110"/>
      <c r="U4902" s="110"/>
      <c r="V4902" s="110"/>
      <c r="W4902" s="110"/>
      <c r="X4902" s="110"/>
      <c r="Y4902" s="110"/>
      <c r="Z4902" s="110"/>
      <c r="AA4902" s="110"/>
      <c r="AB4902" s="110"/>
      <c r="AC4902" s="110"/>
      <c r="AD4902" s="110"/>
      <c r="AE4902" s="110"/>
      <c r="AF4902" s="110"/>
      <c r="AG4902" s="110"/>
      <c r="AH4902" s="110"/>
      <c r="AI4902" s="110"/>
      <c r="AJ4902" s="110"/>
      <c r="AK4902" s="110"/>
      <c r="AL4902" s="110"/>
      <c r="AM4902" s="110"/>
      <c r="AN4902" s="110"/>
      <c r="AO4902" s="110"/>
      <c r="AP4902" s="110"/>
      <c r="AQ4902" s="110"/>
      <c r="AR4902" s="110"/>
      <c r="AS4902" s="110"/>
      <c r="AT4902" s="110"/>
      <c r="AU4902" s="110"/>
      <c r="AV4902" s="110"/>
      <c r="AW4902" s="110"/>
      <c r="AX4902" s="110"/>
      <c r="AY4902" s="110"/>
      <c r="AZ4902" s="110"/>
      <c r="BA4902" s="110"/>
      <c r="BB4902" s="110"/>
      <c r="BC4902" s="110"/>
      <c r="BD4902" s="110"/>
      <c r="BE4902" s="110"/>
      <c r="BF4902" s="110"/>
      <c r="BG4902" s="110"/>
      <c r="BH4902" s="110"/>
      <c r="BI4902" s="110"/>
      <c r="BJ4902" s="110"/>
      <c r="BK4902" s="110"/>
      <c r="BL4902" s="110"/>
      <c r="BM4902" s="110"/>
      <c r="BN4902" s="110"/>
      <c r="BO4902" s="110"/>
    </row>
    <row r="4903" spans="1:67" s="151" customFormat="1">
      <c r="A4903" s="28"/>
      <c r="B4903" s="28" t="s">
        <v>5303</v>
      </c>
      <c r="C4903" s="29" t="s">
        <v>5304</v>
      </c>
      <c r="D4903" s="28" t="s">
        <v>271</v>
      </c>
      <c r="E4903" s="30">
        <v>1</v>
      </c>
      <c r="F4903" s="30">
        <v>8000</v>
      </c>
      <c r="G4903" s="30">
        <f t="shared" si="414"/>
        <v>9600</v>
      </c>
      <c r="H4903" s="30">
        <f t="shared" si="415"/>
        <v>14400</v>
      </c>
      <c r="I4903" s="212"/>
      <c r="J4903" s="212"/>
      <c r="K4903" s="212"/>
      <c r="L4903" s="110"/>
      <c r="M4903" s="110"/>
      <c r="N4903" s="110"/>
      <c r="O4903" s="110"/>
      <c r="P4903" s="110"/>
      <c r="Q4903" s="110"/>
      <c r="R4903" s="110"/>
      <c r="S4903" s="110"/>
      <c r="T4903" s="110"/>
      <c r="U4903" s="110"/>
      <c r="V4903" s="110"/>
      <c r="W4903" s="110"/>
      <c r="X4903" s="110"/>
      <c r="Y4903" s="110"/>
      <c r="Z4903" s="110"/>
      <c r="AA4903" s="110"/>
      <c r="AB4903" s="110"/>
      <c r="AC4903" s="110"/>
      <c r="AD4903" s="110"/>
      <c r="AE4903" s="110"/>
      <c r="AF4903" s="110"/>
      <c r="AG4903" s="110"/>
      <c r="AH4903" s="110"/>
      <c r="AI4903" s="110"/>
      <c r="AJ4903" s="110"/>
      <c r="AK4903" s="110"/>
      <c r="AL4903" s="110"/>
      <c r="AM4903" s="110"/>
      <c r="AN4903" s="110"/>
      <c r="AO4903" s="110"/>
      <c r="AP4903" s="110"/>
      <c r="AQ4903" s="110"/>
      <c r="AR4903" s="110"/>
      <c r="AS4903" s="110"/>
      <c r="AT4903" s="110"/>
      <c r="AU4903" s="110"/>
      <c r="AV4903" s="110"/>
      <c r="AW4903" s="110"/>
      <c r="AX4903" s="110"/>
      <c r="AY4903" s="110"/>
      <c r="AZ4903" s="110"/>
      <c r="BA4903" s="110"/>
      <c r="BB4903" s="110"/>
      <c r="BC4903" s="110"/>
      <c r="BD4903" s="110"/>
      <c r="BE4903" s="110"/>
      <c r="BF4903" s="110"/>
      <c r="BG4903" s="110"/>
      <c r="BH4903" s="110"/>
      <c r="BI4903" s="110"/>
      <c r="BJ4903" s="110"/>
      <c r="BK4903" s="110"/>
      <c r="BL4903" s="110"/>
      <c r="BM4903" s="110"/>
      <c r="BN4903" s="110"/>
      <c r="BO4903" s="110"/>
    </row>
    <row r="4904" spans="1:67" s="151" customFormat="1">
      <c r="A4904" s="28"/>
      <c r="B4904" s="28" t="s">
        <v>5437</v>
      </c>
      <c r="C4904" s="29" t="s">
        <v>5438</v>
      </c>
      <c r="D4904" s="28" t="s">
        <v>271</v>
      </c>
      <c r="E4904" s="30">
        <v>1</v>
      </c>
      <c r="F4904" s="30">
        <v>8200</v>
      </c>
      <c r="G4904" s="30">
        <f t="shared" si="414"/>
        <v>9800</v>
      </c>
      <c r="H4904" s="30">
        <f t="shared" si="415"/>
        <v>14800</v>
      </c>
      <c r="I4904" s="212"/>
      <c r="J4904" s="212"/>
      <c r="K4904" s="212"/>
      <c r="L4904" s="110"/>
      <c r="M4904" s="110"/>
      <c r="N4904" s="110"/>
      <c r="O4904" s="110"/>
      <c r="P4904" s="110"/>
      <c r="Q4904" s="110"/>
      <c r="R4904" s="110"/>
      <c r="S4904" s="110"/>
      <c r="T4904" s="110"/>
      <c r="U4904" s="110"/>
      <c r="V4904" s="110"/>
      <c r="W4904" s="110"/>
      <c r="X4904" s="110"/>
      <c r="Y4904" s="110"/>
      <c r="Z4904" s="110"/>
      <c r="AA4904" s="110"/>
      <c r="AB4904" s="110"/>
      <c r="AC4904" s="110"/>
      <c r="AD4904" s="110"/>
      <c r="AE4904" s="110"/>
      <c r="AF4904" s="110"/>
      <c r="AG4904" s="110"/>
      <c r="AH4904" s="110"/>
      <c r="AI4904" s="110"/>
      <c r="AJ4904" s="110"/>
      <c r="AK4904" s="110"/>
      <c r="AL4904" s="110"/>
      <c r="AM4904" s="110"/>
      <c r="AN4904" s="110"/>
      <c r="AO4904" s="110"/>
      <c r="AP4904" s="110"/>
      <c r="AQ4904" s="110"/>
      <c r="AR4904" s="110"/>
      <c r="AS4904" s="110"/>
      <c r="AT4904" s="110"/>
      <c r="AU4904" s="110"/>
      <c r="AV4904" s="110"/>
      <c r="AW4904" s="110"/>
      <c r="AX4904" s="110"/>
      <c r="AY4904" s="110"/>
      <c r="AZ4904" s="110"/>
      <c r="BA4904" s="110"/>
      <c r="BB4904" s="110"/>
      <c r="BC4904" s="110"/>
      <c r="BD4904" s="110"/>
      <c r="BE4904" s="110"/>
      <c r="BF4904" s="110"/>
      <c r="BG4904" s="110"/>
      <c r="BH4904" s="110"/>
      <c r="BI4904" s="110"/>
      <c r="BJ4904" s="110"/>
      <c r="BK4904" s="110"/>
      <c r="BL4904" s="110"/>
      <c r="BM4904" s="110"/>
      <c r="BN4904" s="110"/>
      <c r="BO4904" s="110"/>
    </row>
    <row r="4905" spans="1:67" s="151" customFormat="1">
      <c r="A4905" s="28"/>
      <c r="B4905" s="28" t="s">
        <v>5443</v>
      </c>
      <c r="C4905" s="29" t="s">
        <v>5444</v>
      </c>
      <c r="D4905" s="28" t="s">
        <v>271</v>
      </c>
      <c r="E4905" s="30">
        <v>1</v>
      </c>
      <c r="F4905" s="30">
        <v>9400</v>
      </c>
      <c r="G4905" s="30">
        <f t="shared" si="414"/>
        <v>11300</v>
      </c>
      <c r="H4905" s="30">
        <f t="shared" si="415"/>
        <v>16900</v>
      </c>
      <c r="I4905" s="212"/>
      <c r="J4905" s="212"/>
      <c r="K4905" s="212"/>
      <c r="L4905" s="110"/>
      <c r="M4905" s="110"/>
      <c r="N4905" s="110"/>
      <c r="O4905" s="110"/>
      <c r="P4905" s="110"/>
      <c r="Q4905" s="110"/>
      <c r="R4905" s="110"/>
      <c r="S4905" s="110"/>
      <c r="T4905" s="110"/>
      <c r="U4905" s="110"/>
      <c r="V4905" s="110"/>
      <c r="W4905" s="110"/>
      <c r="X4905" s="110"/>
      <c r="Y4905" s="110"/>
      <c r="Z4905" s="110"/>
      <c r="AA4905" s="110"/>
      <c r="AB4905" s="110"/>
      <c r="AC4905" s="110"/>
      <c r="AD4905" s="110"/>
      <c r="AE4905" s="110"/>
      <c r="AF4905" s="110"/>
      <c r="AG4905" s="110"/>
      <c r="AH4905" s="110"/>
      <c r="AI4905" s="110"/>
      <c r="AJ4905" s="110"/>
      <c r="AK4905" s="110"/>
      <c r="AL4905" s="110"/>
      <c r="AM4905" s="110"/>
      <c r="AN4905" s="110"/>
      <c r="AO4905" s="110"/>
      <c r="AP4905" s="110"/>
      <c r="AQ4905" s="110"/>
      <c r="AR4905" s="110"/>
      <c r="AS4905" s="110"/>
      <c r="AT4905" s="110"/>
      <c r="AU4905" s="110"/>
      <c r="AV4905" s="110"/>
      <c r="AW4905" s="110"/>
      <c r="AX4905" s="110"/>
      <c r="AY4905" s="110"/>
      <c r="AZ4905" s="110"/>
      <c r="BA4905" s="110"/>
      <c r="BB4905" s="110"/>
      <c r="BC4905" s="110"/>
      <c r="BD4905" s="110"/>
      <c r="BE4905" s="110"/>
      <c r="BF4905" s="110"/>
      <c r="BG4905" s="110"/>
      <c r="BH4905" s="110"/>
      <c r="BI4905" s="110"/>
      <c r="BJ4905" s="110"/>
      <c r="BK4905" s="110"/>
      <c r="BL4905" s="110"/>
      <c r="BM4905" s="110"/>
      <c r="BN4905" s="110"/>
      <c r="BO4905" s="110"/>
    </row>
    <row r="4906" spans="1:67" s="151" customFormat="1">
      <c r="A4906" s="28"/>
      <c r="B4906" s="28" t="s">
        <v>5234</v>
      </c>
      <c r="C4906" s="29" t="s">
        <v>5235</v>
      </c>
      <c r="D4906" s="28" t="s">
        <v>271</v>
      </c>
      <c r="E4906" s="30">
        <v>1</v>
      </c>
      <c r="F4906" s="30">
        <v>810</v>
      </c>
      <c r="G4906" s="30">
        <f>ROUND(F4906*1.2,-2)</f>
        <v>1000</v>
      </c>
      <c r="H4906" s="30">
        <f>ROUND(F4906*1.8,-2)</f>
        <v>1500</v>
      </c>
      <c r="I4906" s="212"/>
      <c r="J4906" s="212"/>
      <c r="K4906" s="212"/>
      <c r="L4906" s="110"/>
      <c r="M4906" s="110"/>
      <c r="N4906" s="110"/>
      <c r="O4906" s="110"/>
      <c r="P4906" s="110"/>
      <c r="Q4906" s="110"/>
      <c r="R4906" s="110"/>
      <c r="S4906" s="110"/>
      <c r="T4906" s="110"/>
      <c r="U4906" s="110"/>
      <c r="V4906" s="110"/>
      <c r="W4906" s="110"/>
      <c r="X4906" s="110"/>
      <c r="Y4906" s="110"/>
      <c r="Z4906" s="110"/>
      <c r="AA4906" s="110"/>
      <c r="AB4906" s="110"/>
      <c r="AC4906" s="110"/>
      <c r="AD4906" s="110"/>
      <c r="AE4906" s="110"/>
      <c r="AF4906" s="110"/>
      <c r="AG4906" s="110"/>
      <c r="AH4906" s="110"/>
      <c r="AI4906" s="110"/>
      <c r="AJ4906" s="110"/>
      <c r="AK4906" s="110"/>
      <c r="AL4906" s="110"/>
      <c r="AM4906" s="110"/>
      <c r="AN4906" s="110"/>
      <c r="AO4906" s="110"/>
      <c r="AP4906" s="110"/>
      <c r="AQ4906" s="110"/>
      <c r="AR4906" s="110"/>
      <c r="AS4906" s="110"/>
      <c r="AT4906" s="110"/>
      <c r="AU4906" s="110"/>
      <c r="AV4906" s="110"/>
      <c r="AW4906" s="110"/>
      <c r="AX4906" s="110"/>
      <c r="AY4906" s="110"/>
      <c r="AZ4906" s="110"/>
      <c r="BA4906" s="110"/>
      <c r="BB4906" s="110"/>
      <c r="BC4906" s="110"/>
      <c r="BD4906" s="110"/>
      <c r="BE4906" s="110"/>
      <c r="BF4906" s="110"/>
      <c r="BG4906" s="110"/>
      <c r="BH4906" s="110"/>
      <c r="BI4906" s="110"/>
      <c r="BJ4906" s="110"/>
      <c r="BK4906" s="110"/>
      <c r="BL4906" s="110"/>
      <c r="BM4906" s="110"/>
      <c r="BN4906" s="110"/>
      <c r="BO4906" s="110"/>
    </row>
    <row r="4907" spans="1:67" s="151" customFormat="1" ht="31">
      <c r="A4907" s="28"/>
      <c r="B4907" s="28" t="s">
        <v>5974</v>
      </c>
      <c r="C4907" s="29" t="s">
        <v>5973</v>
      </c>
      <c r="D4907" s="28" t="s">
        <v>271</v>
      </c>
      <c r="E4907" s="30">
        <v>1</v>
      </c>
      <c r="F4907" s="30">
        <v>1500</v>
      </c>
      <c r="G4907" s="30">
        <f t="shared" ref="G4907" si="416">ROUND(F4907*1.2,-2)</f>
        <v>1800</v>
      </c>
      <c r="H4907" s="30">
        <f t="shared" ref="H4907" si="417">ROUND(F4907*1.8,-2)</f>
        <v>2700</v>
      </c>
      <c r="I4907" s="212"/>
      <c r="J4907" s="212"/>
      <c r="K4907" s="212"/>
      <c r="L4907" s="110"/>
      <c r="M4907" s="110"/>
      <c r="N4907" s="110"/>
      <c r="O4907" s="110"/>
      <c r="P4907" s="110"/>
      <c r="Q4907" s="110"/>
      <c r="R4907" s="110"/>
      <c r="S4907" s="110"/>
      <c r="T4907" s="110"/>
      <c r="U4907" s="110"/>
      <c r="V4907" s="110"/>
      <c r="W4907" s="110"/>
      <c r="X4907" s="110"/>
      <c r="Y4907" s="110"/>
      <c r="Z4907" s="110"/>
      <c r="AA4907" s="110"/>
      <c r="AB4907" s="110"/>
      <c r="AC4907" s="110"/>
      <c r="AD4907" s="110"/>
      <c r="AE4907" s="110"/>
      <c r="AF4907" s="110"/>
      <c r="AG4907" s="110"/>
      <c r="AH4907" s="110"/>
      <c r="AI4907" s="110"/>
      <c r="AJ4907" s="110"/>
      <c r="AK4907" s="110"/>
      <c r="AL4907" s="110"/>
      <c r="AM4907" s="110"/>
      <c r="AN4907" s="110"/>
      <c r="AO4907" s="110"/>
      <c r="AP4907" s="110"/>
      <c r="AQ4907" s="110"/>
      <c r="AR4907" s="110"/>
      <c r="AS4907" s="110"/>
      <c r="AT4907" s="110"/>
      <c r="AU4907" s="110"/>
      <c r="AV4907" s="110"/>
      <c r="AW4907" s="110"/>
      <c r="AX4907" s="110"/>
      <c r="AY4907" s="110"/>
      <c r="AZ4907" s="110"/>
      <c r="BA4907" s="110"/>
      <c r="BB4907" s="110"/>
      <c r="BC4907" s="110"/>
      <c r="BD4907" s="110"/>
      <c r="BE4907" s="110"/>
      <c r="BF4907" s="110"/>
      <c r="BG4907" s="110"/>
      <c r="BH4907" s="110"/>
      <c r="BI4907" s="110"/>
      <c r="BJ4907" s="110"/>
      <c r="BK4907" s="110"/>
      <c r="BL4907" s="110"/>
      <c r="BM4907" s="110"/>
      <c r="BN4907" s="110"/>
      <c r="BO4907" s="110"/>
    </row>
    <row r="4908" spans="1:67" s="151" customFormat="1" ht="31">
      <c r="A4908" s="49"/>
      <c r="B4908" s="49" t="s">
        <v>5294</v>
      </c>
      <c r="C4908" s="50" t="s">
        <v>5295</v>
      </c>
      <c r="D4908" s="49" t="s">
        <v>271</v>
      </c>
      <c r="E4908" s="51">
        <v>1</v>
      </c>
      <c r="F4908" s="30">
        <v>1200</v>
      </c>
      <c r="G4908" s="30">
        <f>ROUND(F4908*1.2,-2)</f>
        <v>1400</v>
      </c>
      <c r="H4908" s="30">
        <f>ROUND(F4908*1.8,-2)</f>
        <v>2200</v>
      </c>
      <c r="I4908" s="212"/>
      <c r="J4908" s="212"/>
      <c r="K4908" s="212"/>
      <c r="L4908" s="110"/>
      <c r="M4908" s="110"/>
      <c r="N4908" s="110"/>
      <c r="O4908" s="110"/>
      <c r="P4908" s="110"/>
      <c r="Q4908" s="110"/>
      <c r="R4908" s="110"/>
      <c r="S4908" s="110"/>
      <c r="T4908" s="110"/>
      <c r="U4908" s="110"/>
      <c r="V4908" s="110"/>
      <c r="W4908" s="110"/>
      <c r="X4908" s="110"/>
      <c r="Y4908" s="110"/>
      <c r="Z4908" s="110"/>
      <c r="AA4908" s="110"/>
      <c r="AB4908" s="110"/>
      <c r="AC4908" s="110"/>
      <c r="AD4908" s="110"/>
      <c r="AE4908" s="110"/>
      <c r="AF4908" s="110"/>
      <c r="AG4908" s="110"/>
      <c r="AH4908" s="110"/>
      <c r="AI4908" s="110"/>
      <c r="AJ4908" s="110"/>
      <c r="AK4908" s="110"/>
      <c r="AL4908" s="110"/>
      <c r="AM4908" s="110"/>
      <c r="AN4908" s="110"/>
      <c r="AO4908" s="110"/>
      <c r="AP4908" s="110"/>
      <c r="AQ4908" s="110"/>
      <c r="AR4908" s="110"/>
      <c r="AS4908" s="110"/>
      <c r="AT4908" s="110"/>
      <c r="AU4908" s="110"/>
      <c r="AV4908" s="110"/>
      <c r="AW4908" s="110"/>
      <c r="AX4908" s="110"/>
      <c r="AY4908" s="110"/>
      <c r="AZ4908" s="110"/>
      <c r="BA4908" s="110"/>
      <c r="BB4908" s="110"/>
      <c r="BC4908" s="110"/>
      <c r="BD4908" s="110"/>
      <c r="BE4908" s="110"/>
      <c r="BF4908" s="110"/>
      <c r="BG4908" s="110"/>
      <c r="BH4908" s="110"/>
      <c r="BI4908" s="110"/>
      <c r="BJ4908" s="110"/>
      <c r="BK4908" s="110"/>
      <c r="BL4908" s="110"/>
      <c r="BM4908" s="110"/>
      <c r="BN4908" s="110"/>
      <c r="BO4908" s="110"/>
    </row>
    <row r="4909" spans="1:67" s="151" customFormat="1" ht="31">
      <c r="A4909" s="28"/>
      <c r="B4909" s="28" t="s">
        <v>3751</v>
      </c>
      <c r="C4909" s="29" t="s">
        <v>3752</v>
      </c>
      <c r="D4909" s="28" t="s">
        <v>271</v>
      </c>
      <c r="E4909" s="30">
        <v>1</v>
      </c>
      <c r="F4909" s="30">
        <v>1100</v>
      </c>
      <c r="G4909" s="30">
        <f>ROUND(F4909*1.2,-2)</f>
        <v>1300</v>
      </c>
      <c r="H4909" s="30">
        <f>ROUND(F4909*1.8,-2)</f>
        <v>2000</v>
      </c>
      <c r="I4909" s="212"/>
      <c r="J4909" s="212"/>
      <c r="K4909" s="212"/>
      <c r="L4909" s="110"/>
      <c r="M4909" s="110"/>
      <c r="N4909" s="110"/>
      <c r="O4909" s="110"/>
      <c r="P4909" s="110"/>
      <c r="Q4909" s="110"/>
      <c r="R4909" s="110"/>
      <c r="S4909" s="110"/>
      <c r="T4909" s="110"/>
      <c r="U4909" s="110"/>
      <c r="V4909" s="110"/>
      <c r="W4909" s="110"/>
      <c r="X4909" s="110"/>
      <c r="Y4909" s="110"/>
      <c r="Z4909" s="110"/>
      <c r="AA4909" s="110"/>
      <c r="AB4909" s="110"/>
      <c r="AC4909" s="110"/>
      <c r="AD4909" s="110"/>
      <c r="AE4909" s="110"/>
      <c r="AF4909" s="110"/>
      <c r="AG4909" s="110"/>
      <c r="AH4909" s="110"/>
      <c r="AI4909" s="110"/>
      <c r="AJ4909" s="110"/>
      <c r="AK4909" s="110"/>
      <c r="AL4909" s="110"/>
      <c r="AM4909" s="110"/>
      <c r="AN4909" s="110"/>
      <c r="AO4909" s="110"/>
      <c r="AP4909" s="110"/>
      <c r="AQ4909" s="110"/>
      <c r="AR4909" s="110"/>
      <c r="AS4909" s="110"/>
      <c r="AT4909" s="110"/>
      <c r="AU4909" s="110"/>
      <c r="AV4909" s="110"/>
      <c r="AW4909" s="110"/>
      <c r="AX4909" s="110"/>
      <c r="AY4909" s="110"/>
      <c r="AZ4909" s="110"/>
      <c r="BA4909" s="110"/>
      <c r="BB4909" s="110"/>
      <c r="BC4909" s="110"/>
      <c r="BD4909" s="110"/>
      <c r="BE4909" s="110"/>
      <c r="BF4909" s="110"/>
      <c r="BG4909" s="110"/>
      <c r="BH4909" s="110"/>
      <c r="BI4909" s="110"/>
      <c r="BJ4909" s="110"/>
      <c r="BK4909" s="110"/>
      <c r="BL4909" s="110"/>
      <c r="BM4909" s="110"/>
      <c r="BN4909" s="110"/>
      <c r="BO4909" s="110"/>
    </row>
    <row r="4910" spans="1:67" s="151" customFormat="1">
      <c r="A4910" s="28"/>
      <c r="B4910" s="28" t="s">
        <v>3778</v>
      </c>
      <c r="C4910" s="29" t="s">
        <v>3779</v>
      </c>
      <c r="D4910" s="28" t="s">
        <v>271</v>
      </c>
      <c r="E4910" s="30">
        <v>1</v>
      </c>
      <c r="F4910" s="30">
        <v>1100</v>
      </c>
      <c r="G4910" s="30">
        <f>ROUND(F4910*1.2,-2)</f>
        <v>1300</v>
      </c>
      <c r="H4910" s="30">
        <f>ROUND(F4910*1.8,-2)</f>
        <v>2000</v>
      </c>
      <c r="I4910" s="212"/>
      <c r="J4910" s="212"/>
      <c r="K4910" s="212"/>
      <c r="L4910" s="110"/>
      <c r="M4910" s="110"/>
      <c r="N4910" s="110"/>
      <c r="O4910" s="110"/>
      <c r="P4910" s="110"/>
      <c r="Q4910" s="110"/>
      <c r="R4910" s="110"/>
      <c r="S4910" s="110"/>
      <c r="T4910" s="110"/>
      <c r="U4910" s="110"/>
      <c r="V4910" s="110"/>
      <c r="W4910" s="110"/>
      <c r="X4910" s="110"/>
      <c r="Y4910" s="110"/>
      <c r="Z4910" s="110"/>
      <c r="AA4910" s="110"/>
      <c r="AB4910" s="110"/>
      <c r="AC4910" s="110"/>
      <c r="AD4910" s="110"/>
      <c r="AE4910" s="110"/>
      <c r="AF4910" s="110"/>
      <c r="AG4910" s="110"/>
      <c r="AH4910" s="110"/>
      <c r="AI4910" s="110"/>
      <c r="AJ4910" s="110"/>
      <c r="AK4910" s="110"/>
      <c r="AL4910" s="110"/>
      <c r="AM4910" s="110"/>
      <c r="AN4910" s="110"/>
      <c r="AO4910" s="110"/>
      <c r="AP4910" s="110"/>
      <c r="AQ4910" s="110"/>
      <c r="AR4910" s="110"/>
      <c r="AS4910" s="110"/>
      <c r="AT4910" s="110"/>
      <c r="AU4910" s="110"/>
      <c r="AV4910" s="110"/>
      <c r="AW4910" s="110"/>
      <c r="AX4910" s="110"/>
      <c r="AY4910" s="110"/>
      <c r="AZ4910" s="110"/>
      <c r="BA4910" s="110"/>
      <c r="BB4910" s="110"/>
      <c r="BC4910" s="110"/>
      <c r="BD4910" s="110"/>
      <c r="BE4910" s="110"/>
      <c r="BF4910" s="110"/>
      <c r="BG4910" s="110"/>
      <c r="BH4910" s="110"/>
      <c r="BI4910" s="110"/>
      <c r="BJ4910" s="110"/>
      <c r="BK4910" s="110"/>
      <c r="BL4910" s="110"/>
      <c r="BM4910" s="110"/>
      <c r="BN4910" s="110"/>
      <c r="BO4910" s="110"/>
    </row>
    <row r="4911" spans="1:67" s="151" customFormat="1" ht="31">
      <c r="A4911" s="28"/>
      <c r="B4911" s="28" t="s">
        <v>3766</v>
      </c>
      <c r="C4911" s="29" t="s">
        <v>3767</v>
      </c>
      <c r="D4911" s="28" t="s">
        <v>271</v>
      </c>
      <c r="E4911" s="30">
        <v>1</v>
      </c>
      <c r="F4911" s="30">
        <v>1000</v>
      </c>
      <c r="G4911" s="30">
        <f t="shared" ref="G4911:G4924" si="418">ROUND(F4911*1.2,-2)</f>
        <v>1200</v>
      </c>
      <c r="H4911" s="30">
        <f t="shared" ref="H4911:H4924" si="419">ROUND(F4911*1.8,-2)</f>
        <v>1800</v>
      </c>
      <c r="I4911" s="212"/>
      <c r="J4911" s="212"/>
      <c r="K4911" s="212"/>
      <c r="L4911" s="110"/>
      <c r="M4911" s="110"/>
      <c r="N4911" s="110"/>
      <c r="O4911" s="110"/>
      <c r="P4911" s="110"/>
      <c r="Q4911" s="110"/>
      <c r="R4911" s="110"/>
      <c r="S4911" s="110"/>
      <c r="T4911" s="110"/>
      <c r="U4911" s="110"/>
      <c r="V4911" s="110"/>
      <c r="W4911" s="110"/>
      <c r="X4911" s="110"/>
      <c r="Y4911" s="110"/>
      <c r="Z4911" s="110"/>
      <c r="AA4911" s="110"/>
      <c r="AB4911" s="110"/>
      <c r="AC4911" s="110"/>
      <c r="AD4911" s="110"/>
      <c r="AE4911" s="110"/>
      <c r="AF4911" s="110"/>
      <c r="AG4911" s="110"/>
      <c r="AH4911" s="110"/>
      <c r="AI4911" s="110"/>
      <c r="AJ4911" s="110"/>
      <c r="AK4911" s="110"/>
      <c r="AL4911" s="110"/>
      <c r="AM4911" s="110"/>
      <c r="AN4911" s="110"/>
      <c r="AO4911" s="110"/>
      <c r="AP4911" s="110"/>
      <c r="AQ4911" s="110"/>
      <c r="AR4911" s="110"/>
      <c r="AS4911" s="110"/>
      <c r="AT4911" s="110"/>
      <c r="AU4911" s="110"/>
      <c r="AV4911" s="110"/>
      <c r="AW4911" s="110"/>
      <c r="AX4911" s="110"/>
      <c r="AY4911" s="110"/>
      <c r="AZ4911" s="110"/>
      <c r="BA4911" s="110"/>
      <c r="BB4911" s="110"/>
      <c r="BC4911" s="110"/>
      <c r="BD4911" s="110"/>
      <c r="BE4911" s="110"/>
      <c r="BF4911" s="110"/>
      <c r="BG4911" s="110"/>
      <c r="BH4911" s="110"/>
      <c r="BI4911" s="110"/>
      <c r="BJ4911" s="110"/>
      <c r="BK4911" s="110"/>
      <c r="BL4911" s="110"/>
      <c r="BM4911" s="110"/>
      <c r="BN4911" s="110"/>
      <c r="BO4911" s="110"/>
    </row>
    <row r="4912" spans="1:67" s="151" customFormat="1">
      <c r="A4912" s="28"/>
      <c r="B4912" s="28" t="s">
        <v>3768</v>
      </c>
      <c r="C4912" s="29" t="s">
        <v>3769</v>
      </c>
      <c r="D4912" s="28" t="s">
        <v>271</v>
      </c>
      <c r="E4912" s="30">
        <v>1</v>
      </c>
      <c r="F4912" s="30">
        <v>1000</v>
      </c>
      <c r="G4912" s="30">
        <f t="shared" si="418"/>
        <v>1200</v>
      </c>
      <c r="H4912" s="30">
        <f t="shared" si="419"/>
        <v>1800</v>
      </c>
      <c r="I4912" s="212"/>
      <c r="J4912" s="212"/>
      <c r="K4912" s="212"/>
      <c r="L4912" s="110"/>
      <c r="M4912" s="110"/>
      <c r="N4912" s="110"/>
      <c r="O4912" s="110"/>
      <c r="P4912" s="110"/>
      <c r="Q4912" s="110"/>
      <c r="R4912" s="110"/>
      <c r="S4912" s="110"/>
      <c r="T4912" s="110"/>
      <c r="U4912" s="110"/>
      <c r="V4912" s="110"/>
      <c r="W4912" s="110"/>
      <c r="X4912" s="110"/>
      <c r="Y4912" s="110"/>
      <c r="Z4912" s="110"/>
      <c r="AA4912" s="110"/>
      <c r="AB4912" s="110"/>
      <c r="AC4912" s="110"/>
      <c r="AD4912" s="110"/>
      <c r="AE4912" s="110"/>
      <c r="AF4912" s="110"/>
      <c r="AG4912" s="110"/>
      <c r="AH4912" s="110"/>
      <c r="AI4912" s="110"/>
      <c r="AJ4912" s="110"/>
      <c r="AK4912" s="110"/>
      <c r="AL4912" s="110"/>
      <c r="AM4912" s="110"/>
      <c r="AN4912" s="110"/>
      <c r="AO4912" s="110"/>
      <c r="AP4912" s="110"/>
      <c r="AQ4912" s="110"/>
      <c r="AR4912" s="110"/>
      <c r="AS4912" s="110"/>
      <c r="AT4912" s="110"/>
      <c r="AU4912" s="110"/>
      <c r="AV4912" s="110"/>
      <c r="AW4912" s="110"/>
      <c r="AX4912" s="110"/>
      <c r="AY4912" s="110"/>
      <c r="AZ4912" s="110"/>
      <c r="BA4912" s="110"/>
      <c r="BB4912" s="110"/>
      <c r="BC4912" s="110"/>
      <c r="BD4912" s="110"/>
      <c r="BE4912" s="110"/>
      <c r="BF4912" s="110"/>
      <c r="BG4912" s="110"/>
      <c r="BH4912" s="110"/>
      <c r="BI4912" s="110"/>
      <c r="BJ4912" s="110"/>
      <c r="BK4912" s="110"/>
      <c r="BL4912" s="110"/>
      <c r="BM4912" s="110"/>
      <c r="BN4912" s="110"/>
      <c r="BO4912" s="110"/>
    </row>
    <row r="4913" spans="1:67" s="151" customFormat="1" ht="31">
      <c r="A4913" s="28"/>
      <c r="B4913" s="28" t="s">
        <v>5238</v>
      </c>
      <c r="C4913" s="29" t="s">
        <v>5239</v>
      </c>
      <c r="D4913" s="28" t="s">
        <v>271</v>
      </c>
      <c r="E4913" s="30">
        <v>1</v>
      </c>
      <c r="F4913" s="30">
        <v>1410</v>
      </c>
      <c r="G4913" s="30">
        <f t="shared" si="418"/>
        <v>1700</v>
      </c>
      <c r="H4913" s="30">
        <f t="shared" si="419"/>
        <v>2500</v>
      </c>
      <c r="I4913" s="212"/>
      <c r="J4913" s="212"/>
      <c r="K4913" s="212"/>
      <c r="L4913" s="110"/>
      <c r="M4913" s="110"/>
      <c r="N4913" s="110"/>
      <c r="O4913" s="110"/>
      <c r="P4913" s="110"/>
      <c r="Q4913" s="110"/>
      <c r="R4913" s="110"/>
      <c r="S4913" s="110"/>
      <c r="T4913" s="110"/>
      <c r="U4913" s="110"/>
      <c r="V4913" s="110"/>
      <c r="W4913" s="110"/>
      <c r="X4913" s="110"/>
      <c r="Y4913" s="110"/>
      <c r="Z4913" s="110"/>
      <c r="AA4913" s="110"/>
      <c r="AB4913" s="110"/>
      <c r="AC4913" s="110"/>
      <c r="AD4913" s="110"/>
      <c r="AE4913" s="110"/>
      <c r="AF4913" s="110"/>
      <c r="AG4913" s="110"/>
      <c r="AH4913" s="110"/>
      <c r="AI4913" s="110"/>
      <c r="AJ4913" s="110"/>
      <c r="AK4913" s="110"/>
      <c r="AL4913" s="110"/>
      <c r="AM4913" s="110"/>
      <c r="AN4913" s="110"/>
      <c r="AO4913" s="110"/>
      <c r="AP4913" s="110"/>
      <c r="AQ4913" s="110"/>
      <c r="AR4913" s="110"/>
      <c r="AS4913" s="110"/>
      <c r="AT4913" s="110"/>
      <c r="AU4913" s="110"/>
      <c r="AV4913" s="110"/>
      <c r="AW4913" s="110"/>
      <c r="AX4913" s="110"/>
      <c r="AY4913" s="110"/>
      <c r="AZ4913" s="110"/>
      <c r="BA4913" s="110"/>
      <c r="BB4913" s="110"/>
      <c r="BC4913" s="110"/>
      <c r="BD4913" s="110"/>
      <c r="BE4913" s="110"/>
      <c r="BF4913" s="110"/>
      <c r="BG4913" s="110"/>
      <c r="BH4913" s="110"/>
      <c r="BI4913" s="110"/>
      <c r="BJ4913" s="110"/>
      <c r="BK4913" s="110"/>
      <c r="BL4913" s="110"/>
      <c r="BM4913" s="110"/>
      <c r="BN4913" s="110"/>
      <c r="BO4913" s="110"/>
    </row>
    <row r="4914" spans="1:67" s="151" customFormat="1" ht="31">
      <c r="A4914" s="49"/>
      <c r="B4914" s="49" t="s">
        <v>5262</v>
      </c>
      <c r="C4914" s="50" t="s">
        <v>5263</v>
      </c>
      <c r="D4914" s="49" t="s">
        <v>271</v>
      </c>
      <c r="E4914" s="51">
        <v>1</v>
      </c>
      <c r="F4914" s="30">
        <v>1000</v>
      </c>
      <c r="G4914" s="30">
        <f t="shared" si="418"/>
        <v>1200</v>
      </c>
      <c r="H4914" s="30">
        <f t="shared" si="419"/>
        <v>1800</v>
      </c>
      <c r="I4914" s="212"/>
      <c r="J4914" s="212"/>
      <c r="K4914" s="212"/>
      <c r="L4914" s="110"/>
      <c r="M4914" s="110"/>
      <c r="N4914" s="110"/>
      <c r="O4914" s="110"/>
      <c r="P4914" s="110"/>
      <c r="Q4914" s="110"/>
      <c r="R4914" s="110"/>
      <c r="S4914" s="110"/>
      <c r="T4914" s="110"/>
      <c r="U4914" s="110"/>
      <c r="V4914" s="110"/>
      <c r="W4914" s="110"/>
      <c r="X4914" s="110"/>
      <c r="Y4914" s="110"/>
      <c r="Z4914" s="110"/>
      <c r="AA4914" s="110"/>
      <c r="AB4914" s="110"/>
      <c r="AC4914" s="110"/>
      <c r="AD4914" s="110"/>
      <c r="AE4914" s="110"/>
      <c r="AF4914" s="110"/>
      <c r="AG4914" s="110"/>
      <c r="AH4914" s="110"/>
      <c r="AI4914" s="110"/>
      <c r="AJ4914" s="110"/>
      <c r="AK4914" s="110"/>
      <c r="AL4914" s="110"/>
      <c r="AM4914" s="110"/>
      <c r="AN4914" s="110"/>
      <c r="AO4914" s="110"/>
      <c r="AP4914" s="110"/>
      <c r="AQ4914" s="110"/>
      <c r="AR4914" s="110"/>
      <c r="AS4914" s="110"/>
      <c r="AT4914" s="110"/>
      <c r="AU4914" s="110"/>
      <c r="AV4914" s="110"/>
      <c r="AW4914" s="110"/>
      <c r="AX4914" s="110"/>
      <c r="AY4914" s="110"/>
      <c r="AZ4914" s="110"/>
      <c r="BA4914" s="110"/>
      <c r="BB4914" s="110"/>
      <c r="BC4914" s="110"/>
      <c r="BD4914" s="110"/>
      <c r="BE4914" s="110"/>
      <c r="BF4914" s="110"/>
      <c r="BG4914" s="110"/>
      <c r="BH4914" s="110"/>
      <c r="BI4914" s="110"/>
      <c r="BJ4914" s="110"/>
      <c r="BK4914" s="110"/>
      <c r="BL4914" s="110"/>
      <c r="BM4914" s="110"/>
      <c r="BN4914" s="110"/>
      <c r="BO4914" s="110"/>
    </row>
    <row r="4915" spans="1:67" s="151" customFormat="1">
      <c r="A4915" s="49"/>
      <c r="B4915" s="49" t="s">
        <v>5260</v>
      </c>
      <c r="C4915" s="29" t="s">
        <v>7718</v>
      </c>
      <c r="D4915" s="28" t="s">
        <v>271</v>
      </c>
      <c r="E4915" s="30">
        <v>1</v>
      </c>
      <c r="F4915" s="30">
        <v>1200</v>
      </c>
      <c r="G4915" s="30">
        <f t="shared" si="418"/>
        <v>1400</v>
      </c>
      <c r="H4915" s="30">
        <f t="shared" si="419"/>
        <v>2200</v>
      </c>
      <c r="I4915" s="212"/>
      <c r="J4915" s="212"/>
      <c r="K4915" s="212"/>
      <c r="L4915" s="110"/>
      <c r="M4915" s="110"/>
      <c r="N4915" s="110"/>
      <c r="O4915" s="110"/>
      <c r="P4915" s="110"/>
      <c r="Q4915" s="110"/>
      <c r="R4915" s="110"/>
      <c r="S4915" s="110"/>
      <c r="T4915" s="110"/>
      <c r="U4915" s="110"/>
      <c r="V4915" s="110"/>
      <c r="W4915" s="110"/>
      <c r="X4915" s="110"/>
      <c r="Y4915" s="110"/>
      <c r="Z4915" s="110"/>
      <c r="AA4915" s="110"/>
      <c r="AB4915" s="110"/>
      <c r="AC4915" s="110"/>
      <c r="AD4915" s="110"/>
      <c r="AE4915" s="110"/>
      <c r="AF4915" s="110"/>
      <c r="AG4915" s="110"/>
      <c r="AH4915" s="110"/>
      <c r="AI4915" s="110"/>
      <c r="AJ4915" s="110"/>
      <c r="AK4915" s="110"/>
      <c r="AL4915" s="110"/>
      <c r="AM4915" s="110"/>
      <c r="AN4915" s="110"/>
      <c r="AO4915" s="110"/>
      <c r="AP4915" s="110"/>
      <c r="AQ4915" s="110"/>
      <c r="AR4915" s="110"/>
      <c r="AS4915" s="110"/>
      <c r="AT4915" s="110"/>
      <c r="AU4915" s="110"/>
      <c r="AV4915" s="110"/>
      <c r="AW4915" s="110"/>
      <c r="AX4915" s="110"/>
      <c r="AY4915" s="110"/>
      <c r="AZ4915" s="110"/>
      <c r="BA4915" s="110"/>
      <c r="BB4915" s="110"/>
      <c r="BC4915" s="110"/>
      <c r="BD4915" s="110"/>
      <c r="BE4915" s="110"/>
      <c r="BF4915" s="110"/>
      <c r="BG4915" s="110"/>
      <c r="BH4915" s="110"/>
      <c r="BI4915" s="110"/>
      <c r="BJ4915" s="110"/>
      <c r="BK4915" s="110"/>
      <c r="BL4915" s="110"/>
      <c r="BM4915" s="110"/>
      <c r="BN4915" s="110"/>
      <c r="BO4915" s="110"/>
    </row>
    <row r="4916" spans="1:67" s="151" customFormat="1" ht="31">
      <c r="A4916" s="49"/>
      <c r="B4916" s="49" t="s">
        <v>5264</v>
      </c>
      <c r="C4916" s="50" t="s">
        <v>5265</v>
      </c>
      <c r="D4916" s="49" t="s">
        <v>271</v>
      </c>
      <c r="E4916" s="51">
        <v>1</v>
      </c>
      <c r="F4916" s="30">
        <v>1200</v>
      </c>
      <c r="G4916" s="30">
        <f t="shared" si="418"/>
        <v>1400</v>
      </c>
      <c r="H4916" s="30">
        <f t="shared" si="419"/>
        <v>2200</v>
      </c>
      <c r="I4916" s="212"/>
      <c r="J4916" s="212"/>
      <c r="K4916" s="212"/>
      <c r="L4916" s="110"/>
      <c r="M4916" s="110"/>
      <c r="N4916" s="110"/>
      <c r="O4916" s="110"/>
      <c r="P4916" s="110"/>
      <c r="Q4916" s="110"/>
      <c r="R4916" s="110"/>
      <c r="S4916" s="110"/>
      <c r="T4916" s="110"/>
      <c r="U4916" s="110"/>
      <c r="V4916" s="110"/>
      <c r="W4916" s="110"/>
      <c r="X4916" s="110"/>
      <c r="Y4916" s="110"/>
      <c r="Z4916" s="110"/>
      <c r="AA4916" s="110"/>
      <c r="AB4916" s="110"/>
      <c r="AC4916" s="110"/>
      <c r="AD4916" s="110"/>
      <c r="AE4916" s="110"/>
      <c r="AF4916" s="110"/>
      <c r="AG4916" s="110"/>
      <c r="AH4916" s="110"/>
      <c r="AI4916" s="110"/>
      <c r="AJ4916" s="110"/>
      <c r="AK4916" s="110"/>
      <c r="AL4916" s="110"/>
      <c r="AM4916" s="110"/>
      <c r="AN4916" s="110"/>
      <c r="AO4916" s="110"/>
      <c r="AP4916" s="110"/>
      <c r="AQ4916" s="110"/>
      <c r="AR4916" s="110"/>
      <c r="AS4916" s="110"/>
      <c r="AT4916" s="110"/>
      <c r="AU4916" s="110"/>
      <c r="AV4916" s="110"/>
      <c r="AW4916" s="110"/>
      <c r="AX4916" s="110"/>
      <c r="AY4916" s="110"/>
      <c r="AZ4916" s="110"/>
      <c r="BA4916" s="110"/>
      <c r="BB4916" s="110"/>
      <c r="BC4916" s="110"/>
      <c r="BD4916" s="110"/>
      <c r="BE4916" s="110"/>
      <c r="BF4916" s="110"/>
      <c r="BG4916" s="110"/>
      <c r="BH4916" s="110"/>
      <c r="BI4916" s="110"/>
      <c r="BJ4916" s="110"/>
      <c r="BK4916" s="110"/>
      <c r="BL4916" s="110"/>
      <c r="BM4916" s="110"/>
      <c r="BN4916" s="110"/>
      <c r="BO4916" s="110"/>
    </row>
    <row r="4917" spans="1:67" s="151" customFormat="1" ht="31">
      <c r="A4917" s="49"/>
      <c r="B4917" s="49" t="s">
        <v>5276</v>
      </c>
      <c r="C4917" s="50" t="s">
        <v>5277</v>
      </c>
      <c r="D4917" s="49" t="s">
        <v>271</v>
      </c>
      <c r="E4917" s="51">
        <v>1</v>
      </c>
      <c r="F4917" s="30">
        <v>2800</v>
      </c>
      <c r="G4917" s="30">
        <f t="shared" si="418"/>
        <v>3400</v>
      </c>
      <c r="H4917" s="30">
        <f t="shared" si="419"/>
        <v>5000</v>
      </c>
      <c r="I4917" s="212"/>
      <c r="J4917" s="212"/>
      <c r="K4917" s="212"/>
      <c r="L4917" s="110"/>
      <c r="M4917" s="110"/>
      <c r="N4917" s="110"/>
      <c r="O4917" s="110"/>
      <c r="P4917" s="110"/>
      <c r="Q4917" s="110"/>
      <c r="R4917" s="110"/>
      <c r="S4917" s="110"/>
      <c r="T4917" s="110"/>
      <c r="U4917" s="110"/>
      <c r="V4917" s="110"/>
      <c r="W4917" s="110"/>
      <c r="X4917" s="110"/>
      <c r="Y4917" s="110"/>
      <c r="Z4917" s="110"/>
      <c r="AA4917" s="110"/>
      <c r="AB4917" s="110"/>
      <c r="AC4917" s="110"/>
      <c r="AD4917" s="110"/>
      <c r="AE4917" s="110"/>
      <c r="AF4917" s="110"/>
      <c r="AG4917" s="110"/>
      <c r="AH4917" s="110"/>
      <c r="AI4917" s="110"/>
      <c r="AJ4917" s="110"/>
      <c r="AK4917" s="110"/>
      <c r="AL4917" s="110"/>
      <c r="AM4917" s="110"/>
      <c r="AN4917" s="110"/>
      <c r="AO4917" s="110"/>
      <c r="AP4917" s="110"/>
      <c r="AQ4917" s="110"/>
      <c r="AR4917" s="110"/>
      <c r="AS4917" s="110"/>
      <c r="AT4917" s="110"/>
      <c r="AU4917" s="110"/>
      <c r="AV4917" s="110"/>
      <c r="AW4917" s="110"/>
      <c r="AX4917" s="110"/>
      <c r="AY4917" s="110"/>
      <c r="AZ4917" s="110"/>
      <c r="BA4917" s="110"/>
      <c r="BB4917" s="110"/>
      <c r="BC4917" s="110"/>
      <c r="BD4917" s="110"/>
      <c r="BE4917" s="110"/>
      <c r="BF4917" s="110"/>
      <c r="BG4917" s="110"/>
      <c r="BH4917" s="110"/>
      <c r="BI4917" s="110"/>
      <c r="BJ4917" s="110"/>
      <c r="BK4917" s="110"/>
      <c r="BL4917" s="110"/>
      <c r="BM4917" s="110"/>
      <c r="BN4917" s="110"/>
      <c r="BO4917" s="110"/>
    </row>
    <row r="4918" spans="1:67" s="151" customFormat="1">
      <c r="A4918" s="49"/>
      <c r="B4918" s="49" t="s">
        <v>5274</v>
      </c>
      <c r="C4918" s="50" t="s">
        <v>5275</v>
      </c>
      <c r="D4918" s="49" t="s">
        <v>271</v>
      </c>
      <c r="E4918" s="51">
        <v>1</v>
      </c>
      <c r="F4918" s="30">
        <v>1100</v>
      </c>
      <c r="G4918" s="30">
        <f t="shared" si="418"/>
        <v>1300</v>
      </c>
      <c r="H4918" s="30">
        <f t="shared" si="419"/>
        <v>2000</v>
      </c>
      <c r="I4918" s="212"/>
      <c r="J4918" s="212"/>
      <c r="K4918" s="212"/>
      <c r="L4918" s="110"/>
      <c r="M4918" s="110"/>
      <c r="N4918" s="110"/>
      <c r="O4918" s="110"/>
      <c r="P4918" s="110"/>
      <c r="Q4918" s="110"/>
      <c r="R4918" s="110"/>
      <c r="S4918" s="110"/>
      <c r="T4918" s="110"/>
      <c r="U4918" s="110"/>
      <c r="V4918" s="110"/>
      <c r="W4918" s="110"/>
      <c r="X4918" s="110"/>
      <c r="Y4918" s="110"/>
      <c r="Z4918" s="110"/>
      <c r="AA4918" s="110"/>
      <c r="AB4918" s="110"/>
      <c r="AC4918" s="110"/>
      <c r="AD4918" s="110"/>
      <c r="AE4918" s="110"/>
      <c r="AF4918" s="110"/>
      <c r="AG4918" s="110"/>
      <c r="AH4918" s="110"/>
      <c r="AI4918" s="110"/>
      <c r="AJ4918" s="110"/>
      <c r="AK4918" s="110"/>
      <c r="AL4918" s="110"/>
      <c r="AM4918" s="110"/>
      <c r="AN4918" s="110"/>
      <c r="AO4918" s="110"/>
      <c r="AP4918" s="110"/>
      <c r="AQ4918" s="110"/>
      <c r="AR4918" s="110"/>
      <c r="AS4918" s="110"/>
      <c r="AT4918" s="110"/>
      <c r="AU4918" s="110"/>
      <c r="AV4918" s="110"/>
      <c r="AW4918" s="110"/>
      <c r="AX4918" s="110"/>
      <c r="AY4918" s="110"/>
      <c r="AZ4918" s="110"/>
      <c r="BA4918" s="110"/>
      <c r="BB4918" s="110"/>
      <c r="BC4918" s="110"/>
      <c r="BD4918" s="110"/>
      <c r="BE4918" s="110"/>
      <c r="BF4918" s="110"/>
      <c r="BG4918" s="110"/>
      <c r="BH4918" s="110"/>
      <c r="BI4918" s="110"/>
      <c r="BJ4918" s="110"/>
      <c r="BK4918" s="110"/>
      <c r="BL4918" s="110"/>
      <c r="BM4918" s="110"/>
      <c r="BN4918" s="110"/>
      <c r="BO4918" s="110"/>
    </row>
    <row r="4919" spans="1:67" s="151" customFormat="1">
      <c r="A4919" s="49"/>
      <c r="B4919" s="49" t="s">
        <v>5441</v>
      </c>
      <c r="C4919" s="50" t="s">
        <v>5442</v>
      </c>
      <c r="D4919" s="49" t="s">
        <v>271</v>
      </c>
      <c r="E4919" s="51">
        <v>1</v>
      </c>
      <c r="F4919" s="30">
        <v>1600</v>
      </c>
      <c r="G4919" s="30">
        <f t="shared" si="418"/>
        <v>1900</v>
      </c>
      <c r="H4919" s="30">
        <f t="shared" si="419"/>
        <v>2900</v>
      </c>
      <c r="I4919" s="212"/>
      <c r="J4919" s="212"/>
      <c r="K4919" s="212"/>
      <c r="L4919" s="110"/>
      <c r="M4919" s="110"/>
      <c r="N4919" s="110"/>
      <c r="O4919" s="110"/>
      <c r="P4919" s="110"/>
      <c r="Q4919" s="110"/>
      <c r="R4919" s="110"/>
      <c r="S4919" s="110"/>
      <c r="T4919" s="110"/>
      <c r="U4919" s="110"/>
      <c r="V4919" s="110"/>
      <c r="W4919" s="110"/>
      <c r="X4919" s="110"/>
      <c r="Y4919" s="110"/>
      <c r="Z4919" s="110"/>
      <c r="AA4919" s="110"/>
      <c r="AB4919" s="110"/>
      <c r="AC4919" s="110"/>
      <c r="AD4919" s="110"/>
      <c r="AE4919" s="110"/>
      <c r="AF4919" s="110"/>
      <c r="AG4919" s="110"/>
      <c r="AH4919" s="110"/>
      <c r="AI4919" s="110"/>
      <c r="AJ4919" s="110"/>
      <c r="AK4919" s="110"/>
      <c r="AL4919" s="110"/>
      <c r="AM4919" s="110"/>
      <c r="AN4919" s="110"/>
      <c r="AO4919" s="110"/>
      <c r="AP4919" s="110"/>
      <c r="AQ4919" s="110"/>
      <c r="AR4919" s="110"/>
      <c r="AS4919" s="110"/>
      <c r="AT4919" s="110"/>
      <c r="AU4919" s="110"/>
      <c r="AV4919" s="110"/>
      <c r="AW4919" s="110"/>
      <c r="AX4919" s="110"/>
      <c r="AY4919" s="110"/>
      <c r="AZ4919" s="110"/>
      <c r="BA4919" s="110"/>
      <c r="BB4919" s="110"/>
      <c r="BC4919" s="110"/>
      <c r="BD4919" s="110"/>
      <c r="BE4919" s="110"/>
      <c r="BF4919" s="110"/>
      <c r="BG4919" s="110"/>
      <c r="BH4919" s="110"/>
      <c r="BI4919" s="110"/>
      <c r="BJ4919" s="110"/>
      <c r="BK4919" s="110"/>
      <c r="BL4919" s="110"/>
      <c r="BM4919" s="110"/>
      <c r="BN4919" s="110"/>
      <c r="BO4919" s="110"/>
    </row>
    <row r="4920" spans="1:67" s="151" customFormat="1">
      <c r="A4920" s="49"/>
      <c r="B4920" s="49" t="s">
        <v>5278</v>
      </c>
      <c r="C4920" s="50" t="s">
        <v>5279</v>
      </c>
      <c r="D4920" s="49" t="s">
        <v>271</v>
      </c>
      <c r="E4920" s="51">
        <v>1</v>
      </c>
      <c r="F4920" s="30">
        <v>1100</v>
      </c>
      <c r="G4920" s="30">
        <f t="shared" si="418"/>
        <v>1300</v>
      </c>
      <c r="H4920" s="30">
        <f t="shared" si="419"/>
        <v>2000</v>
      </c>
      <c r="I4920" s="212"/>
      <c r="J4920" s="212"/>
      <c r="K4920" s="212"/>
      <c r="L4920" s="110"/>
      <c r="M4920" s="110"/>
      <c r="N4920" s="110"/>
      <c r="O4920" s="110"/>
      <c r="P4920" s="110"/>
      <c r="Q4920" s="110"/>
      <c r="R4920" s="110"/>
      <c r="S4920" s="110"/>
      <c r="T4920" s="110"/>
      <c r="U4920" s="110"/>
      <c r="V4920" s="110"/>
      <c r="W4920" s="110"/>
      <c r="X4920" s="110"/>
      <c r="Y4920" s="110"/>
      <c r="Z4920" s="110"/>
      <c r="AA4920" s="110"/>
      <c r="AB4920" s="110"/>
      <c r="AC4920" s="110"/>
      <c r="AD4920" s="110"/>
      <c r="AE4920" s="110"/>
      <c r="AF4920" s="110"/>
      <c r="AG4920" s="110"/>
      <c r="AH4920" s="110"/>
      <c r="AI4920" s="110"/>
      <c r="AJ4920" s="110"/>
      <c r="AK4920" s="110"/>
      <c r="AL4920" s="110"/>
      <c r="AM4920" s="110"/>
      <c r="AN4920" s="110"/>
      <c r="AO4920" s="110"/>
      <c r="AP4920" s="110"/>
      <c r="AQ4920" s="110"/>
      <c r="AR4920" s="110"/>
      <c r="AS4920" s="110"/>
      <c r="AT4920" s="110"/>
      <c r="AU4920" s="110"/>
      <c r="AV4920" s="110"/>
      <c r="AW4920" s="110"/>
      <c r="AX4920" s="110"/>
      <c r="AY4920" s="110"/>
      <c r="AZ4920" s="110"/>
      <c r="BA4920" s="110"/>
      <c r="BB4920" s="110"/>
      <c r="BC4920" s="110"/>
      <c r="BD4920" s="110"/>
      <c r="BE4920" s="110"/>
      <c r="BF4920" s="110"/>
      <c r="BG4920" s="110"/>
      <c r="BH4920" s="110"/>
      <c r="BI4920" s="110"/>
      <c r="BJ4920" s="110"/>
      <c r="BK4920" s="110"/>
      <c r="BL4920" s="110"/>
      <c r="BM4920" s="110"/>
      <c r="BN4920" s="110"/>
      <c r="BO4920" s="110"/>
    </row>
    <row r="4921" spans="1:67" s="151" customFormat="1" ht="31">
      <c r="A4921" s="49"/>
      <c r="B4921" s="49" t="s">
        <v>5373</v>
      </c>
      <c r="C4921" s="50" t="s">
        <v>5374</v>
      </c>
      <c r="D4921" s="49" t="s">
        <v>271</v>
      </c>
      <c r="E4921" s="51">
        <v>1</v>
      </c>
      <c r="F4921" s="30">
        <v>2000</v>
      </c>
      <c r="G4921" s="30">
        <f t="shared" si="418"/>
        <v>2400</v>
      </c>
      <c r="H4921" s="30">
        <f t="shared" si="419"/>
        <v>3600</v>
      </c>
      <c r="I4921" s="212"/>
      <c r="J4921" s="212"/>
      <c r="K4921" s="212"/>
      <c r="L4921" s="110"/>
      <c r="M4921" s="110"/>
      <c r="N4921" s="110"/>
      <c r="O4921" s="110"/>
      <c r="P4921" s="110"/>
      <c r="Q4921" s="110"/>
      <c r="R4921" s="110"/>
      <c r="S4921" s="110"/>
      <c r="T4921" s="110"/>
      <c r="U4921" s="110"/>
      <c r="V4921" s="110"/>
      <c r="W4921" s="110"/>
      <c r="X4921" s="110"/>
      <c r="Y4921" s="110"/>
      <c r="Z4921" s="110"/>
      <c r="AA4921" s="110"/>
      <c r="AB4921" s="110"/>
      <c r="AC4921" s="110"/>
      <c r="AD4921" s="110"/>
      <c r="AE4921" s="110"/>
      <c r="AF4921" s="110"/>
      <c r="AG4921" s="110"/>
      <c r="AH4921" s="110"/>
      <c r="AI4921" s="110"/>
      <c r="AJ4921" s="110"/>
      <c r="AK4921" s="110"/>
      <c r="AL4921" s="110"/>
      <c r="AM4921" s="110"/>
      <c r="AN4921" s="110"/>
      <c r="AO4921" s="110"/>
      <c r="AP4921" s="110"/>
      <c r="AQ4921" s="110"/>
      <c r="AR4921" s="110"/>
      <c r="AS4921" s="110"/>
      <c r="AT4921" s="110"/>
      <c r="AU4921" s="110"/>
      <c r="AV4921" s="110"/>
      <c r="AW4921" s="110"/>
      <c r="AX4921" s="110"/>
      <c r="AY4921" s="110"/>
      <c r="AZ4921" s="110"/>
      <c r="BA4921" s="110"/>
      <c r="BB4921" s="110"/>
      <c r="BC4921" s="110"/>
      <c r="BD4921" s="110"/>
      <c r="BE4921" s="110"/>
      <c r="BF4921" s="110"/>
      <c r="BG4921" s="110"/>
      <c r="BH4921" s="110"/>
      <c r="BI4921" s="110"/>
      <c r="BJ4921" s="110"/>
      <c r="BK4921" s="110"/>
      <c r="BL4921" s="110"/>
      <c r="BM4921" s="110"/>
      <c r="BN4921" s="110"/>
      <c r="BO4921" s="110"/>
    </row>
    <row r="4922" spans="1:67" s="151" customFormat="1" ht="31">
      <c r="A4922" s="49"/>
      <c r="B4922" s="49" t="s">
        <v>5244</v>
      </c>
      <c r="C4922" s="50" t="s">
        <v>5245</v>
      </c>
      <c r="D4922" s="49" t="s">
        <v>271</v>
      </c>
      <c r="E4922" s="51">
        <v>1</v>
      </c>
      <c r="F4922" s="30">
        <v>1700</v>
      </c>
      <c r="G4922" s="30">
        <f t="shared" si="418"/>
        <v>2000</v>
      </c>
      <c r="H4922" s="30">
        <f t="shared" si="419"/>
        <v>3100</v>
      </c>
      <c r="I4922" s="212"/>
      <c r="J4922" s="212"/>
      <c r="K4922" s="212"/>
      <c r="L4922" s="110"/>
      <c r="M4922" s="110"/>
      <c r="N4922" s="110"/>
      <c r="O4922" s="110"/>
      <c r="P4922" s="110"/>
      <c r="Q4922" s="110"/>
      <c r="R4922" s="110"/>
      <c r="S4922" s="110"/>
      <c r="T4922" s="110"/>
      <c r="U4922" s="110"/>
      <c r="V4922" s="110"/>
      <c r="W4922" s="110"/>
      <c r="X4922" s="110"/>
      <c r="Y4922" s="110"/>
      <c r="Z4922" s="110"/>
      <c r="AA4922" s="110"/>
      <c r="AB4922" s="110"/>
      <c r="AC4922" s="110"/>
      <c r="AD4922" s="110"/>
      <c r="AE4922" s="110"/>
      <c r="AF4922" s="110"/>
      <c r="AG4922" s="110"/>
      <c r="AH4922" s="110"/>
      <c r="AI4922" s="110"/>
      <c r="AJ4922" s="110"/>
      <c r="AK4922" s="110"/>
      <c r="AL4922" s="110"/>
      <c r="AM4922" s="110"/>
      <c r="AN4922" s="110"/>
      <c r="AO4922" s="110"/>
      <c r="AP4922" s="110"/>
      <c r="AQ4922" s="110"/>
      <c r="AR4922" s="110"/>
      <c r="AS4922" s="110"/>
      <c r="AT4922" s="110"/>
      <c r="AU4922" s="110"/>
      <c r="AV4922" s="110"/>
      <c r="AW4922" s="110"/>
      <c r="AX4922" s="110"/>
      <c r="AY4922" s="110"/>
      <c r="AZ4922" s="110"/>
      <c r="BA4922" s="110"/>
      <c r="BB4922" s="110"/>
      <c r="BC4922" s="110"/>
      <c r="BD4922" s="110"/>
      <c r="BE4922" s="110"/>
      <c r="BF4922" s="110"/>
      <c r="BG4922" s="110"/>
      <c r="BH4922" s="110"/>
      <c r="BI4922" s="110"/>
      <c r="BJ4922" s="110"/>
      <c r="BK4922" s="110"/>
      <c r="BL4922" s="110"/>
      <c r="BM4922" s="110"/>
      <c r="BN4922" s="110"/>
      <c r="BO4922" s="110"/>
    </row>
    <row r="4923" spans="1:67" s="151" customFormat="1" ht="31">
      <c r="A4923" s="49"/>
      <c r="B4923" s="49" t="s">
        <v>5246</v>
      </c>
      <c r="C4923" s="50" t="s">
        <v>5247</v>
      </c>
      <c r="D4923" s="49" t="s">
        <v>271</v>
      </c>
      <c r="E4923" s="51">
        <v>1</v>
      </c>
      <c r="F4923" s="30">
        <v>1600</v>
      </c>
      <c r="G4923" s="30">
        <f t="shared" si="418"/>
        <v>1900</v>
      </c>
      <c r="H4923" s="30">
        <f t="shared" si="419"/>
        <v>2900</v>
      </c>
      <c r="I4923" s="212"/>
      <c r="J4923" s="212"/>
      <c r="K4923" s="212"/>
      <c r="L4923" s="110"/>
      <c r="M4923" s="110"/>
      <c r="N4923" s="110"/>
      <c r="O4923" s="110"/>
      <c r="P4923" s="110"/>
      <c r="Q4923" s="110"/>
      <c r="R4923" s="110"/>
      <c r="S4923" s="110"/>
      <c r="T4923" s="110"/>
      <c r="U4923" s="110"/>
      <c r="V4923" s="110"/>
      <c r="W4923" s="110"/>
      <c r="X4923" s="110"/>
      <c r="Y4923" s="110"/>
      <c r="Z4923" s="110"/>
      <c r="AA4923" s="110"/>
      <c r="AB4923" s="110"/>
      <c r="AC4923" s="110"/>
      <c r="AD4923" s="110"/>
      <c r="AE4923" s="110"/>
      <c r="AF4923" s="110"/>
      <c r="AG4923" s="110"/>
      <c r="AH4923" s="110"/>
      <c r="AI4923" s="110"/>
      <c r="AJ4923" s="110"/>
      <c r="AK4923" s="110"/>
      <c r="AL4923" s="110"/>
      <c r="AM4923" s="110"/>
      <c r="AN4923" s="110"/>
      <c r="AO4923" s="110"/>
      <c r="AP4923" s="110"/>
      <c r="AQ4923" s="110"/>
      <c r="AR4923" s="110"/>
      <c r="AS4923" s="110"/>
      <c r="AT4923" s="110"/>
      <c r="AU4923" s="110"/>
      <c r="AV4923" s="110"/>
      <c r="AW4923" s="110"/>
      <c r="AX4923" s="110"/>
      <c r="AY4923" s="110"/>
      <c r="AZ4923" s="110"/>
      <c r="BA4923" s="110"/>
      <c r="BB4923" s="110"/>
      <c r="BC4923" s="110"/>
      <c r="BD4923" s="110"/>
      <c r="BE4923" s="110"/>
      <c r="BF4923" s="110"/>
      <c r="BG4923" s="110"/>
      <c r="BH4923" s="110"/>
      <c r="BI4923" s="110"/>
      <c r="BJ4923" s="110"/>
      <c r="BK4923" s="110"/>
      <c r="BL4923" s="110"/>
      <c r="BM4923" s="110"/>
      <c r="BN4923" s="110"/>
      <c r="BO4923" s="110"/>
    </row>
    <row r="4924" spans="1:67" s="151" customFormat="1">
      <c r="A4924" s="49"/>
      <c r="B4924" s="49" t="s">
        <v>5258</v>
      </c>
      <c r="C4924" s="50" t="s">
        <v>5259</v>
      </c>
      <c r="D4924" s="28" t="s">
        <v>271</v>
      </c>
      <c r="E4924" s="30">
        <v>1</v>
      </c>
      <c r="F4924" s="30">
        <v>1000</v>
      </c>
      <c r="G4924" s="30">
        <f t="shared" si="418"/>
        <v>1200</v>
      </c>
      <c r="H4924" s="30">
        <f t="shared" si="419"/>
        <v>1800</v>
      </c>
      <c r="I4924" s="212"/>
      <c r="J4924" s="212"/>
      <c r="K4924" s="212"/>
      <c r="L4924" s="110"/>
      <c r="M4924" s="110"/>
      <c r="N4924" s="110"/>
      <c r="O4924" s="110"/>
      <c r="P4924" s="110"/>
      <c r="Q4924" s="110"/>
      <c r="R4924" s="110"/>
      <c r="S4924" s="110"/>
      <c r="T4924" s="110"/>
      <c r="U4924" s="110"/>
      <c r="V4924" s="110"/>
      <c r="W4924" s="110"/>
      <c r="X4924" s="110"/>
      <c r="Y4924" s="110"/>
      <c r="Z4924" s="110"/>
      <c r="AA4924" s="110"/>
      <c r="AB4924" s="110"/>
      <c r="AC4924" s="110"/>
      <c r="AD4924" s="110"/>
      <c r="AE4924" s="110"/>
      <c r="AF4924" s="110"/>
      <c r="AG4924" s="110"/>
      <c r="AH4924" s="110"/>
      <c r="AI4924" s="110"/>
      <c r="AJ4924" s="110"/>
      <c r="AK4924" s="110"/>
      <c r="AL4924" s="110"/>
      <c r="AM4924" s="110"/>
      <c r="AN4924" s="110"/>
      <c r="AO4924" s="110"/>
      <c r="AP4924" s="110"/>
      <c r="AQ4924" s="110"/>
      <c r="AR4924" s="110"/>
      <c r="AS4924" s="110"/>
      <c r="AT4924" s="110"/>
      <c r="AU4924" s="110"/>
      <c r="AV4924" s="110"/>
      <c r="AW4924" s="110"/>
      <c r="AX4924" s="110"/>
      <c r="AY4924" s="110"/>
      <c r="AZ4924" s="110"/>
      <c r="BA4924" s="110"/>
      <c r="BB4924" s="110"/>
      <c r="BC4924" s="110"/>
      <c r="BD4924" s="110"/>
      <c r="BE4924" s="110"/>
      <c r="BF4924" s="110"/>
      <c r="BG4924" s="110"/>
      <c r="BH4924" s="110"/>
      <c r="BI4924" s="110"/>
      <c r="BJ4924" s="110"/>
      <c r="BK4924" s="110"/>
      <c r="BL4924" s="110"/>
      <c r="BM4924" s="110"/>
      <c r="BN4924" s="110"/>
      <c r="BO4924" s="110"/>
    </row>
    <row r="4925" spans="1:67" s="151" customFormat="1">
      <c r="A4925" s="49"/>
      <c r="B4925" s="49" t="s">
        <v>5268</v>
      </c>
      <c r="C4925" s="50" t="s">
        <v>5269</v>
      </c>
      <c r="D4925" s="49" t="s">
        <v>271</v>
      </c>
      <c r="E4925" s="51">
        <v>1</v>
      </c>
      <c r="F4925" s="30">
        <v>1100</v>
      </c>
      <c r="G4925" s="30">
        <f>ROUND(F4925*1.2,-2)</f>
        <v>1300</v>
      </c>
      <c r="H4925" s="30">
        <f>ROUND(F4925*1.8,-2)</f>
        <v>2000</v>
      </c>
      <c r="I4925" s="212"/>
      <c r="J4925" s="212"/>
      <c r="K4925" s="212"/>
      <c r="L4925" s="110"/>
      <c r="M4925" s="110"/>
      <c r="N4925" s="110"/>
      <c r="O4925" s="110"/>
      <c r="P4925" s="110"/>
      <c r="Q4925" s="110"/>
      <c r="R4925" s="110"/>
      <c r="S4925" s="110"/>
      <c r="T4925" s="110"/>
      <c r="U4925" s="110"/>
      <c r="V4925" s="110"/>
      <c r="W4925" s="110"/>
      <c r="X4925" s="110"/>
      <c r="Y4925" s="110"/>
      <c r="Z4925" s="110"/>
      <c r="AA4925" s="110"/>
      <c r="AB4925" s="110"/>
      <c r="AC4925" s="110"/>
      <c r="AD4925" s="110"/>
      <c r="AE4925" s="110"/>
      <c r="AF4925" s="110"/>
      <c r="AG4925" s="110"/>
      <c r="AH4925" s="110"/>
      <c r="AI4925" s="110"/>
      <c r="AJ4925" s="110"/>
      <c r="AK4925" s="110"/>
      <c r="AL4925" s="110"/>
      <c r="AM4925" s="110"/>
      <c r="AN4925" s="110"/>
      <c r="AO4925" s="110"/>
      <c r="AP4925" s="110"/>
      <c r="AQ4925" s="110"/>
      <c r="AR4925" s="110"/>
      <c r="AS4925" s="110"/>
      <c r="AT4925" s="110"/>
      <c r="AU4925" s="110"/>
      <c r="AV4925" s="110"/>
      <c r="AW4925" s="110"/>
      <c r="AX4925" s="110"/>
      <c r="AY4925" s="110"/>
      <c r="AZ4925" s="110"/>
      <c r="BA4925" s="110"/>
      <c r="BB4925" s="110"/>
      <c r="BC4925" s="110"/>
      <c r="BD4925" s="110"/>
      <c r="BE4925" s="110"/>
      <c r="BF4925" s="110"/>
      <c r="BG4925" s="110"/>
      <c r="BH4925" s="110"/>
      <c r="BI4925" s="110"/>
      <c r="BJ4925" s="110"/>
      <c r="BK4925" s="110"/>
      <c r="BL4925" s="110"/>
      <c r="BM4925" s="110"/>
      <c r="BN4925" s="110"/>
      <c r="BO4925" s="110"/>
    </row>
    <row r="4926" spans="1:67" s="151" customFormat="1">
      <c r="A4926" s="49"/>
      <c r="B4926" s="49" t="s">
        <v>5242</v>
      </c>
      <c r="C4926" s="50" t="s">
        <v>5243</v>
      </c>
      <c r="D4926" s="49" t="s">
        <v>271</v>
      </c>
      <c r="E4926" s="51">
        <v>1</v>
      </c>
      <c r="F4926" s="30">
        <v>900</v>
      </c>
      <c r="G4926" s="30">
        <f>ROUND(F4926*1.2,-2)</f>
        <v>1100</v>
      </c>
      <c r="H4926" s="30">
        <f>ROUND(F4926*1.8,-2)</f>
        <v>1600</v>
      </c>
      <c r="I4926" s="212"/>
      <c r="J4926" s="212"/>
      <c r="K4926" s="212"/>
      <c r="L4926" s="110"/>
      <c r="M4926" s="110"/>
      <c r="N4926" s="110"/>
      <c r="O4926" s="110"/>
      <c r="P4926" s="110"/>
      <c r="Q4926" s="110"/>
      <c r="R4926" s="110"/>
      <c r="S4926" s="110"/>
      <c r="T4926" s="110"/>
      <c r="U4926" s="110"/>
      <c r="V4926" s="110"/>
      <c r="W4926" s="110"/>
      <c r="X4926" s="110"/>
      <c r="Y4926" s="110"/>
      <c r="Z4926" s="110"/>
      <c r="AA4926" s="110"/>
      <c r="AB4926" s="110"/>
      <c r="AC4926" s="110"/>
      <c r="AD4926" s="110"/>
      <c r="AE4926" s="110"/>
      <c r="AF4926" s="110"/>
      <c r="AG4926" s="110"/>
      <c r="AH4926" s="110"/>
      <c r="AI4926" s="110"/>
      <c r="AJ4926" s="110"/>
      <c r="AK4926" s="110"/>
      <c r="AL4926" s="110"/>
      <c r="AM4926" s="110"/>
      <c r="AN4926" s="110"/>
      <c r="AO4926" s="110"/>
      <c r="AP4926" s="110"/>
      <c r="AQ4926" s="110"/>
      <c r="AR4926" s="110"/>
      <c r="AS4926" s="110"/>
      <c r="AT4926" s="110"/>
      <c r="AU4926" s="110"/>
      <c r="AV4926" s="110"/>
      <c r="AW4926" s="110"/>
      <c r="AX4926" s="110"/>
      <c r="AY4926" s="110"/>
      <c r="AZ4926" s="110"/>
      <c r="BA4926" s="110"/>
      <c r="BB4926" s="110"/>
      <c r="BC4926" s="110"/>
      <c r="BD4926" s="110"/>
      <c r="BE4926" s="110"/>
      <c r="BF4926" s="110"/>
      <c r="BG4926" s="110"/>
      <c r="BH4926" s="110"/>
      <c r="BI4926" s="110"/>
      <c r="BJ4926" s="110"/>
      <c r="BK4926" s="110"/>
      <c r="BL4926" s="110"/>
      <c r="BM4926" s="110"/>
      <c r="BN4926" s="110"/>
      <c r="BO4926" s="110"/>
    </row>
    <row r="4927" spans="1:67" s="151" customFormat="1">
      <c r="A4927" s="49"/>
      <c r="B4927" s="49" t="s">
        <v>5248</v>
      </c>
      <c r="C4927" s="50" t="s">
        <v>5249</v>
      </c>
      <c r="D4927" s="49" t="s">
        <v>271</v>
      </c>
      <c r="E4927" s="51">
        <v>1</v>
      </c>
      <c r="F4927" s="30">
        <v>1100</v>
      </c>
      <c r="G4927" s="30">
        <f t="shared" ref="G4927" si="420">ROUND(F4927*1.2,-2)</f>
        <v>1300</v>
      </c>
      <c r="H4927" s="30">
        <f t="shared" ref="H4927" si="421">ROUND(F4927*1.8,-2)</f>
        <v>2000</v>
      </c>
      <c r="I4927" s="212"/>
      <c r="J4927" s="212"/>
      <c r="K4927" s="212"/>
      <c r="L4927" s="110"/>
      <c r="M4927" s="110"/>
      <c r="N4927" s="110"/>
      <c r="O4927" s="110"/>
      <c r="P4927" s="110"/>
      <c r="Q4927" s="110"/>
      <c r="R4927" s="110"/>
      <c r="S4927" s="110"/>
      <c r="T4927" s="110"/>
      <c r="U4927" s="110"/>
      <c r="V4927" s="110"/>
      <c r="W4927" s="110"/>
      <c r="X4927" s="110"/>
      <c r="Y4927" s="110"/>
      <c r="Z4927" s="110"/>
      <c r="AA4927" s="110"/>
      <c r="AB4927" s="110"/>
      <c r="AC4927" s="110"/>
      <c r="AD4927" s="110"/>
      <c r="AE4927" s="110"/>
      <c r="AF4927" s="110"/>
      <c r="AG4927" s="110"/>
      <c r="AH4927" s="110"/>
      <c r="AI4927" s="110"/>
      <c r="AJ4927" s="110"/>
      <c r="AK4927" s="110"/>
      <c r="AL4927" s="110"/>
      <c r="AM4927" s="110"/>
      <c r="AN4927" s="110"/>
      <c r="AO4927" s="110"/>
      <c r="AP4927" s="110"/>
      <c r="AQ4927" s="110"/>
      <c r="AR4927" s="110"/>
      <c r="AS4927" s="110"/>
      <c r="AT4927" s="110"/>
      <c r="AU4927" s="110"/>
      <c r="AV4927" s="110"/>
      <c r="AW4927" s="110"/>
      <c r="AX4927" s="110"/>
      <c r="AY4927" s="110"/>
      <c r="AZ4927" s="110"/>
      <c r="BA4927" s="110"/>
      <c r="BB4927" s="110"/>
      <c r="BC4927" s="110"/>
      <c r="BD4927" s="110"/>
      <c r="BE4927" s="110"/>
      <c r="BF4927" s="110"/>
      <c r="BG4927" s="110"/>
      <c r="BH4927" s="110"/>
      <c r="BI4927" s="110"/>
      <c r="BJ4927" s="110"/>
      <c r="BK4927" s="110"/>
      <c r="BL4927" s="110"/>
      <c r="BM4927" s="110"/>
      <c r="BN4927" s="110"/>
      <c r="BO4927" s="110"/>
    </row>
    <row r="4928" spans="1:67" s="151" customFormat="1">
      <c r="A4928" s="49"/>
      <c r="B4928" s="49" t="s">
        <v>5236</v>
      </c>
      <c r="C4928" s="50" t="s">
        <v>5237</v>
      </c>
      <c r="D4928" s="49" t="s">
        <v>271</v>
      </c>
      <c r="E4928" s="51">
        <v>1</v>
      </c>
      <c r="F4928" s="30">
        <v>1650</v>
      </c>
      <c r="G4928" s="30">
        <f>ROUND(F4928*1.2,-2)</f>
        <v>2000</v>
      </c>
      <c r="H4928" s="30">
        <f>ROUND(F4928*1.8,-2)</f>
        <v>3000</v>
      </c>
      <c r="I4928" s="212"/>
      <c r="J4928" s="212"/>
      <c r="K4928" s="212"/>
      <c r="L4928" s="110"/>
      <c r="M4928" s="110"/>
      <c r="N4928" s="110"/>
      <c r="O4928" s="110"/>
      <c r="P4928" s="110"/>
      <c r="Q4928" s="110"/>
      <c r="R4928" s="110"/>
      <c r="S4928" s="110"/>
      <c r="T4928" s="110"/>
      <c r="U4928" s="110"/>
      <c r="V4928" s="110"/>
      <c r="W4928" s="110"/>
      <c r="X4928" s="110"/>
      <c r="Y4928" s="110"/>
      <c r="Z4928" s="110"/>
      <c r="AA4928" s="110"/>
      <c r="AB4928" s="110"/>
      <c r="AC4928" s="110"/>
      <c r="AD4928" s="110"/>
      <c r="AE4928" s="110"/>
      <c r="AF4928" s="110"/>
      <c r="AG4928" s="110"/>
      <c r="AH4928" s="110"/>
      <c r="AI4928" s="110"/>
      <c r="AJ4928" s="110"/>
      <c r="AK4928" s="110"/>
      <c r="AL4928" s="110"/>
      <c r="AM4928" s="110"/>
      <c r="AN4928" s="110"/>
      <c r="AO4928" s="110"/>
      <c r="AP4928" s="110"/>
      <c r="AQ4928" s="110"/>
      <c r="AR4928" s="110"/>
      <c r="AS4928" s="110"/>
      <c r="AT4928" s="110"/>
      <c r="AU4928" s="110"/>
      <c r="AV4928" s="110"/>
      <c r="AW4928" s="110"/>
      <c r="AX4928" s="110"/>
      <c r="AY4928" s="110"/>
      <c r="AZ4928" s="110"/>
      <c r="BA4928" s="110"/>
      <c r="BB4928" s="110"/>
      <c r="BC4928" s="110"/>
      <c r="BD4928" s="110"/>
      <c r="BE4928" s="110"/>
      <c r="BF4928" s="110"/>
      <c r="BG4928" s="110"/>
      <c r="BH4928" s="110"/>
      <c r="BI4928" s="110"/>
      <c r="BJ4928" s="110"/>
      <c r="BK4928" s="110"/>
      <c r="BL4928" s="110"/>
      <c r="BM4928" s="110"/>
      <c r="BN4928" s="110"/>
      <c r="BO4928" s="110"/>
    </row>
    <row r="4929" spans="1:67" s="151" customFormat="1" ht="31">
      <c r="A4929" s="49"/>
      <c r="B4929" s="49" t="s">
        <v>5254</v>
      </c>
      <c r="C4929" s="50" t="s">
        <v>5255</v>
      </c>
      <c r="D4929" s="49" t="s">
        <v>271</v>
      </c>
      <c r="E4929" s="51">
        <v>1</v>
      </c>
      <c r="F4929" s="30">
        <v>2300</v>
      </c>
      <c r="G4929" s="30">
        <f>ROUND(F4929*1.2,-2)</f>
        <v>2800</v>
      </c>
      <c r="H4929" s="30">
        <f>ROUND(F4929*1.8,-2)</f>
        <v>4100</v>
      </c>
      <c r="I4929" s="212"/>
      <c r="J4929" s="212"/>
      <c r="K4929" s="212"/>
      <c r="L4929" s="110"/>
      <c r="M4929" s="110"/>
      <c r="N4929" s="110"/>
      <c r="O4929" s="110"/>
      <c r="P4929" s="110"/>
      <c r="Q4929" s="110"/>
      <c r="R4929" s="110"/>
      <c r="S4929" s="110"/>
      <c r="T4929" s="110"/>
      <c r="U4929" s="110"/>
      <c r="V4929" s="110"/>
      <c r="W4929" s="110"/>
      <c r="X4929" s="110"/>
      <c r="Y4929" s="110"/>
      <c r="Z4929" s="110"/>
      <c r="AA4929" s="110"/>
      <c r="AB4929" s="110"/>
      <c r="AC4929" s="110"/>
      <c r="AD4929" s="110"/>
      <c r="AE4929" s="110"/>
      <c r="AF4929" s="110"/>
      <c r="AG4929" s="110"/>
      <c r="AH4929" s="110"/>
      <c r="AI4929" s="110"/>
      <c r="AJ4929" s="110"/>
      <c r="AK4929" s="110"/>
      <c r="AL4929" s="110"/>
      <c r="AM4929" s="110"/>
      <c r="AN4929" s="110"/>
      <c r="AO4929" s="110"/>
      <c r="AP4929" s="110"/>
      <c r="AQ4929" s="110"/>
      <c r="AR4929" s="110"/>
      <c r="AS4929" s="110"/>
      <c r="AT4929" s="110"/>
      <c r="AU4929" s="110"/>
      <c r="AV4929" s="110"/>
      <c r="AW4929" s="110"/>
      <c r="AX4929" s="110"/>
      <c r="AY4929" s="110"/>
      <c r="AZ4929" s="110"/>
      <c r="BA4929" s="110"/>
      <c r="BB4929" s="110"/>
      <c r="BC4929" s="110"/>
      <c r="BD4929" s="110"/>
      <c r="BE4929" s="110"/>
      <c r="BF4929" s="110"/>
      <c r="BG4929" s="110"/>
      <c r="BH4929" s="110"/>
      <c r="BI4929" s="110"/>
      <c r="BJ4929" s="110"/>
      <c r="BK4929" s="110"/>
      <c r="BL4929" s="110"/>
      <c r="BM4929" s="110"/>
      <c r="BN4929" s="110"/>
      <c r="BO4929" s="110"/>
    </row>
    <row r="4930" spans="1:67" s="151" customFormat="1" ht="31">
      <c r="A4930" s="49"/>
      <c r="B4930" s="49" t="s">
        <v>5489</v>
      </c>
      <c r="C4930" s="50" t="s">
        <v>5490</v>
      </c>
      <c r="D4930" s="49" t="s">
        <v>271</v>
      </c>
      <c r="E4930" s="51">
        <v>1</v>
      </c>
      <c r="F4930" s="30">
        <v>6100</v>
      </c>
      <c r="G4930" s="30">
        <f t="shared" ref="G4930:G4937" si="422">ROUND(F4930*1.2,-2)</f>
        <v>7300</v>
      </c>
      <c r="H4930" s="30">
        <f t="shared" ref="H4930:H4937" si="423">ROUND(F4930*1.8,-2)</f>
        <v>11000</v>
      </c>
      <c r="I4930" s="212"/>
      <c r="J4930" s="212"/>
      <c r="K4930" s="212"/>
      <c r="L4930" s="110"/>
      <c r="M4930" s="110"/>
      <c r="N4930" s="110"/>
      <c r="O4930" s="110"/>
      <c r="P4930" s="110"/>
      <c r="Q4930" s="110"/>
      <c r="R4930" s="110"/>
      <c r="S4930" s="110"/>
      <c r="T4930" s="110"/>
      <c r="U4930" s="110"/>
      <c r="V4930" s="110"/>
      <c r="W4930" s="110"/>
      <c r="X4930" s="110"/>
      <c r="Y4930" s="110"/>
      <c r="Z4930" s="110"/>
      <c r="AA4930" s="110"/>
      <c r="AB4930" s="110"/>
      <c r="AC4930" s="110"/>
      <c r="AD4930" s="110"/>
      <c r="AE4930" s="110"/>
      <c r="AF4930" s="110"/>
      <c r="AG4930" s="110"/>
      <c r="AH4930" s="110"/>
      <c r="AI4930" s="110"/>
      <c r="AJ4930" s="110"/>
      <c r="AK4930" s="110"/>
      <c r="AL4930" s="110"/>
      <c r="AM4930" s="110"/>
      <c r="AN4930" s="110"/>
      <c r="AO4930" s="110"/>
      <c r="AP4930" s="110"/>
      <c r="AQ4930" s="110"/>
      <c r="AR4930" s="110"/>
      <c r="AS4930" s="110"/>
      <c r="AT4930" s="110"/>
      <c r="AU4930" s="110"/>
      <c r="AV4930" s="110"/>
      <c r="AW4930" s="110"/>
      <c r="AX4930" s="110"/>
      <c r="AY4930" s="110"/>
      <c r="AZ4930" s="110"/>
      <c r="BA4930" s="110"/>
      <c r="BB4930" s="110"/>
      <c r="BC4930" s="110"/>
      <c r="BD4930" s="110"/>
      <c r="BE4930" s="110"/>
      <c r="BF4930" s="110"/>
      <c r="BG4930" s="110"/>
      <c r="BH4930" s="110"/>
      <c r="BI4930" s="110"/>
      <c r="BJ4930" s="110"/>
      <c r="BK4930" s="110"/>
      <c r="BL4930" s="110"/>
      <c r="BM4930" s="110"/>
      <c r="BN4930" s="110"/>
      <c r="BO4930" s="110"/>
    </row>
    <row r="4931" spans="1:67" s="151" customFormat="1" ht="31">
      <c r="A4931" s="49"/>
      <c r="B4931" s="49" t="s">
        <v>5375</v>
      </c>
      <c r="C4931" s="29" t="s">
        <v>7719</v>
      </c>
      <c r="D4931" s="28" t="s">
        <v>271</v>
      </c>
      <c r="E4931" s="30">
        <v>1</v>
      </c>
      <c r="F4931" s="30">
        <v>7500</v>
      </c>
      <c r="G4931" s="30">
        <f t="shared" si="422"/>
        <v>9000</v>
      </c>
      <c r="H4931" s="30">
        <f t="shared" si="423"/>
        <v>13500</v>
      </c>
      <c r="I4931" s="212"/>
      <c r="J4931" s="212"/>
      <c r="K4931" s="212"/>
      <c r="L4931" s="110"/>
      <c r="M4931" s="110"/>
      <c r="N4931" s="110"/>
      <c r="O4931" s="110"/>
      <c r="P4931" s="110"/>
      <c r="Q4931" s="110"/>
      <c r="R4931" s="110"/>
      <c r="S4931" s="110"/>
      <c r="T4931" s="110"/>
      <c r="U4931" s="110"/>
      <c r="V4931" s="110"/>
      <c r="W4931" s="110"/>
      <c r="X4931" s="110"/>
      <c r="Y4931" s="110"/>
      <c r="Z4931" s="110"/>
      <c r="AA4931" s="110"/>
      <c r="AB4931" s="110"/>
      <c r="AC4931" s="110"/>
      <c r="AD4931" s="110"/>
      <c r="AE4931" s="110"/>
      <c r="AF4931" s="110"/>
      <c r="AG4931" s="110"/>
      <c r="AH4931" s="110"/>
      <c r="AI4931" s="110"/>
      <c r="AJ4931" s="110"/>
      <c r="AK4931" s="110"/>
      <c r="AL4931" s="110"/>
      <c r="AM4931" s="110"/>
      <c r="AN4931" s="110"/>
      <c r="AO4931" s="110"/>
      <c r="AP4931" s="110"/>
      <c r="AQ4931" s="110"/>
      <c r="AR4931" s="110"/>
      <c r="AS4931" s="110"/>
      <c r="AT4931" s="110"/>
      <c r="AU4931" s="110"/>
      <c r="AV4931" s="110"/>
      <c r="AW4931" s="110"/>
      <c r="AX4931" s="110"/>
      <c r="AY4931" s="110"/>
      <c r="AZ4931" s="110"/>
      <c r="BA4931" s="110"/>
      <c r="BB4931" s="110"/>
      <c r="BC4931" s="110"/>
      <c r="BD4931" s="110"/>
      <c r="BE4931" s="110"/>
      <c r="BF4931" s="110"/>
      <c r="BG4931" s="110"/>
      <c r="BH4931" s="110"/>
      <c r="BI4931" s="110"/>
      <c r="BJ4931" s="110"/>
      <c r="BK4931" s="110"/>
      <c r="BL4931" s="110"/>
      <c r="BM4931" s="110"/>
      <c r="BN4931" s="110"/>
      <c r="BO4931" s="110"/>
    </row>
    <row r="4932" spans="1:67" s="151" customFormat="1" ht="31">
      <c r="A4932" s="49"/>
      <c r="B4932" s="49" t="s">
        <v>5252</v>
      </c>
      <c r="C4932" s="50" t="s">
        <v>5253</v>
      </c>
      <c r="D4932" s="49" t="s">
        <v>271</v>
      </c>
      <c r="E4932" s="51">
        <v>1</v>
      </c>
      <c r="F4932" s="30">
        <v>1990</v>
      </c>
      <c r="G4932" s="30">
        <f t="shared" si="422"/>
        <v>2400</v>
      </c>
      <c r="H4932" s="30">
        <f t="shared" si="423"/>
        <v>3600</v>
      </c>
      <c r="I4932" s="212"/>
      <c r="J4932" s="212"/>
      <c r="K4932" s="212"/>
      <c r="L4932" s="110"/>
      <c r="M4932" s="110"/>
      <c r="N4932" s="110"/>
      <c r="O4932" s="110"/>
      <c r="P4932" s="110"/>
      <c r="Q4932" s="110"/>
      <c r="R4932" s="110"/>
      <c r="S4932" s="110"/>
      <c r="T4932" s="110"/>
      <c r="U4932" s="110"/>
      <c r="V4932" s="110"/>
      <c r="W4932" s="110"/>
      <c r="X4932" s="110"/>
      <c r="Y4932" s="110"/>
      <c r="Z4932" s="110"/>
      <c r="AA4932" s="110"/>
      <c r="AB4932" s="110"/>
      <c r="AC4932" s="110"/>
      <c r="AD4932" s="110"/>
      <c r="AE4932" s="110"/>
      <c r="AF4932" s="110"/>
      <c r="AG4932" s="110"/>
      <c r="AH4932" s="110"/>
      <c r="AI4932" s="110"/>
      <c r="AJ4932" s="110"/>
      <c r="AK4932" s="110"/>
      <c r="AL4932" s="110"/>
      <c r="AM4932" s="110"/>
      <c r="AN4932" s="110"/>
      <c r="AO4932" s="110"/>
      <c r="AP4932" s="110"/>
      <c r="AQ4932" s="110"/>
      <c r="AR4932" s="110"/>
      <c r="AS4932" s="110"/>
      <c r="AT4932" s="110"/>
      <c r="AU4932" s="110"/>
      <c r="AV4932" s="110"/>
      <c r="AW4932" s="110"/>
      <c r="AX4932" s="110"/>
      <c r="AY4932" s="110"/>
      <c r="AZ4932" s="110"/>
      <c r="BA4932" s="110"/>
      <c r="BB4932" s="110"/>
      <c r="BC4932" s="110"/>
      <c r="BD4932" s="110"/>
      <c r="BE4932" s="110"/>
      <c r="BF4932" s="110"/>
      <c r="BG4932" s="110"/>
      <c r="BH4932" s="110"/>
      <c r="BI4932" s="110"/>
      <c r="BJ4932" s="110"/>
      <c r="BK4932" s="110"/>
      <c r="BL4932" s="110"/>
      <c r="BM4932" s="110"/>
      <c r="BN4932" s="110"/>
      <c r="BO4932" s="110"/>
    </row>
    <row r="4933" spans="1:67" s="151" customFormat="1" ht="31">
      <c r="A4933" s="49"/>
      <c r="B4933" s="49" t="s">
        <v>5256</v>
      </c>
      <c r="C4933" s="50" t="s">
        <v>5257</v>
      </c>
      <c r="D4933" s="49" t="s">
        <v>271</v>
      </c>
      <c r="E4933" s="51">
        <v>1</v>
      </c>
      <c r="F4933" s="30">
        <v>2300</v>
      </c>
      <c r="G4933" s="30">
        <f t="shared" si="422"/>
        <v>2800</v>
      </c>
      <c r="H4933" s="30">
        <f t="shared" si="423"/>
        <v>4100</v>
      </c>
      <c r="I4933" s="212"/>
      <c r="J4933" s="212"/>
      <c r="K4933" s="212"/>
      <c r="L4933" s="110"/>
      <c r="M4933" s="110"/>
      <c r="N4933" s="110"/>
      <c r="O4933" s="110"/>
      <c r="P4933" s="110"/>
      <c r="Q4933" s="110"/>
      <c r="R4933" s="110"/>
      <c r="S4933" s="110"/>
      <c r="T4933" s="110"/>
      <c r="U4933" s="110"/>
      <c r="V4933" s="110"/>
      <c r="W4933" s="110"/>
      <c r="X4933" s="110"/>
      <c r="Y4933" s="110"/>
      <c r="Z4933" s="110"/>
      <c r="AA4933" s="110"/>
      <c r="AB4933" s="110"/>
      <c r="AC4933" s="110"/>
      <c r="AD4933" s="110"/>
      <c r="AE4933" s="110"/>
      <c r="AF4933" s="110"/>
      <c r="AG4933" s="110"/>
      <c r="AH4933" s="110"/>
      <c r="AI4933" s="110"/>
      <c r="AJ4933" s="110"/>
      <c r="AK4933" s="110"/>
      <c r="AL4933" s="110"/>
      <c r="AM4933" s="110"/>
      <c r="AN4933" s="110"/>
      <c r="AO4933" s="110"/>
      <c r="AP4933" s="110"/>
      <c r="AQ4933" s="110"/>
      <c r="AR4933" s="110"/>
      <c r="AS4933" s="110"/>
      <c r="AT4933" s="110"/>
      <c r="AU4933" s="110"/>
      <c r="AV4933" s="110"/>
      <c r="AW4933" s="110"/>
      <c r="AX4933" s="110"/>
      <c r="AY4933" s="110"/>
      <c r="AZ4933" s="110"/>
      <c r="BA4933" s="110"/>
      <c r="BB4933" s="110"/>
      <c r="BC4933" s="110"/>
      <c r="BD4933" s="110"/>
      <c r="BE4933" s="110"/>
      <c r="BF4933" s="110"/>
      <c r="BG4933" s="110"/>
      <c r="BH4933" s="110"/>
      <c r="BI4933" s="110"/>
      <c r="BJ4933" s="110"/>
      <c r="BK4933" s="110"/>
      <c r="BL4933" s="110"/>
      <c r="BM4933" s="110"/>
      <c r="BN4933" s="110"/>
      <c r="BO4933" s="110"/>
    </row>
    <row r="4934" spans="1:67" s="151" customFormat="1" ht="31">
      <c r="A4934" s="49"/>
      <c r="B4934" s="28" t="s">
        <v>5548</v>
      </c>
      <c r="C4934" s="50" t="s">
        <v>5549</v>
      </c>
      <c r="D4934" s="49" t="s">
        <v>271</v>
      </c>
      <c r="E4934" s="51">
        <v>1</v>
      </c>
      <c r="F4934" s="51">
        <v>2200</v>
      </c>
      <c r="G4934" s="30">
        <f t="shared" si="422"/>
        <v>2600</v>
      </c>
      <c r="H4934" s="30">
        <f t="shared" si="423"/>
        <v>4000</v>
      </c>
      <c r="I4934" s="212"/>
      <c r="J4934" s="212"/>
      <c r="K4934" s="212"/>
      <c r="L4934" s="110"/>
      <c r="M4934" s="110"/>
      <c r="N4934" s="110"/>
      <c r="O4934" s="110"/>
      <c r="P4934" s="110"/>
      <c r="Q4934" s="110"/>
      <c r="R4934" s="110"/>
      <c r="S4934" s="110"/>
      <c r="T4934" s="110"/>
      <c r="U4934" s="110"/>
      <c r="V4934" s="110"/>
      <c r="W4934" s="110"/>
      <c r="X4934" s="110"/>
      <c r="Y4934" s="110"/>
      <c r="Z4934" s="110"/>
      <c r="AA4934" s="110"/>
      <c r="AB4934" s="110"/>
      <c r="AC4934" s="110"/>
      <c r="AD4934" s="110"/>
      <c r="AE4934" s="110"/>
      <c r="AF4934" s="110"/>
      <c r="AG4934" s="110"/>
      <c r="AH4934" s="110"/>
      <c r="AI4934" s="110"/>
      <c r="AJ4934" s="110"/>
      <c r="AK4934" s="110"/>
      <c r="AL4934" s="110"/>
      <c r="AM4934" s="110"/>
      <c r="AN4934" s="110"/>
      <c r="AO4934" s="110"/>
      <c r="AP4934" s="110"/>
      <c r="AQ4934" s="110"/>
      <c r="AR4934" s="110"/>
      <c r="AS4934" s="110"/>
      <c r="AT4934" s="110"/>
      <c r="AU4934" s="110"/>
      <c r="AV4934" s="110"/>
      <c r="AW4934" s="110"/>
      <c r="AX4934" s="110"/>
      <c r="AY4934" s="110"/>
      <c r="AZ4934" s="110"/>
      <c r="BA4934" s="110"/>
      <c r="BB4934" s="110"/>
      <c r="BC4934" s="110"/>
      <c r="BD4934" s="110"/>
      <c r="BE4934" s="110"/>
      <c r="BF4934" s="110"/>
      <c r="BG4934" s="110"/>
      <c r="BH4934" s="110"/>
      <c r="BI4934" s="110"/>
      <c r="BJ4934" s="110"/>
      <c r="BK4934" s="110"/>
      <c r="BL4934" s="110"/>
      <c r="BM4934" s="110"/>
      <c r="BN4934" s="110"/>
      <c r="BO4934" s="110"/>
    </row>
    <row r="4935" spans="1:67" s="151" customFormat="1">
      <c r="A4935" s="28"/>
      <c r="B4935" s="28" t="s">
        <v>2722</v>
      </c>
      <c r="C4935" s="29" t="s">
        <v>2723</v>
      </c>
      <c r="D4935" s="28" t="s">
        <v>271</v>
      </c>
      <c r="E4935" s="30">
        <v>1</v>
      </c>
      <c r="F4935" s="30">
        <v>700</v>
      </c>
      <c r="G4935" s="30">
        <f t="shared" si="422"/>
        <v>800</v>
      </c>
      <c r="H4935" s="30">
        <f t="shared" si="423"/>
        <v>1300</v>
      </c>
      <c r="I4935" s="212"/>
      <c r="J4935" s="212"/>
      <c r="K4935" s="212"/>
      <c r="L4935" s="110"/>
      <c r="M4935" s="110"/>
      <c r="N4935" s="110"/>
      <c r="O4935" s="110"/>
      <c r="P4935" s="110"/>
      <c r="Q4935" s="110"/>
      <c r="R4935" s="110"/>
      <c r="S4935" s="110"/>
      <c r="T4935" s="110"/>
      <c r="U4935" s="110"/>
      <c r="V4935" s="110"/>
      <c r="W4935" s="110"/>
      <c r="X4935" s="110"/>
      <c r="Y4935" s="110"/>
      <c r="Z4935" s="110"/>
      <c r="AA4935" s="110"/>
      <c r="AB4935" s="110"/>
      <c r="AC4935" s="110"/>
      <c r="AD4935" s="110"/>
      <c r="AE4935" s="110"/>
      <c r="AF4935" s="110"/>
      <c r="AG4935" s="110"/>
      <c r="AH4935" s="110"/>
      <c r="AI4935" s="110"/>
      <c r="AJ4935" s="110"/>
      <c r="AK4935" s="110"/>
      <c r="AL4935" s="110"/>
      <c r="AM4935" s="110"/>
      <c r="AN4935" s="110"/>
      <c r="AO4935" s="110"/>
      <c r="AP4935" s="110"/>
      <c r="AQ4935" s="110"/>
      <c r="AR4935" s="110"/>
      <c r="AS4935" s="110"/>
      <c r="AT4935" s="110"/>
      <c r="AU4935" s="110"/>
      <c r="AV4935" s="110"/>
      <c r="AW4935" s="110"/>
      <c r="AX4935" s="110"/>
      <c r="AY4935" s="110"/>
      <c r="AZ4935" s="110"/>
      <c r="BA4935" s="110"/>
      <c r="BB4935" s="110"/>
      <c r="BC4935" s="110"/>
      <c r="BD4935" s="110"/>
      <c r="BE4935" s="110"/>
      <c r="BF4935" s="110"/>
      <c r="BG4935" s="110"/>
      <c r="BH4935" s="110"/>
      <c r="BI4935" s="110"/>
      <c r="BJ4935" s="110"/>
      <c r="BK4935" s="110"/>
      <c r="BL4935" s="110"/>
      <c r="BM4935" s="110"/>
      <c r="BN4935" s="110"/>
      <c r="BO4935" s="110"/>
    </row>
    <row r="4936" spans="1:67" s="151" customFormat="1">
      <c r="A4936" s="28"/>
      <c r="B4936" s="28" t="s">
        <v>5585</v>
      </c>
      <c r="C4936" s="29" t="s">
        <v>6190</v>
      </c>
      <c r="D4936" s="49" t="s">
        <v>271</v>
      </c>
      <c r="E4936" s="51">
        <v>1</v>
      </c>
      <c r="F4936" s="30">
        <v>10000</v>
      </c>
      <c r="G4936" s="30">
        <f t="shared" si="422"/>
        <v>12000</v>
      </c>
      <c r="H4936" s="30">
        <f t="shared" si="423"/>
        <v>18000</v>
      </c>
      <c r="I4936" s="212"/>
      <c r="J4936" s="212"/>
      <c r="K4936" s="212"/>
      <c r="L4936" s="110"/>
      <c r="M4936" s="110"/>
      <c r="N4936" s="110"/>
      <c r="O4936" s="110"/>
      <c r="P4936" s="110"/>
      <c r="Q4936" s="110"/>
      <c r="R4936" s="110"/>
      <c r="S4936" s="110"/>
      <c r="T4936" s="110"/>
      <c r="U4936" s="110"/>
      <c r="V4936" s="110"/>
      <c r="W4936" s="110"/>
      <c r="X4936" s="110"/>
      <c r="Y4936" s="110"/>
      <c r="Z4936" s="110"/>
      <c r="AA4936" s="110"/>
      <c r="AB4936" s="110"/>
      <c r="AC4936" s="110"/>
      <c r="AD4936" s="110"/>
      <c r="AE4936" s="110"/>
      <c r="AF4936" s="110"/>
      <c r="AG4936" s="110"/>
      <c r="AH4936" s="110"/>
      <c r="AI4936" s="110"/>
      <c r="AJ4936" s="110"/>
      <c r="AK4936" s="110"/>
      <c r="AL4936" s="110"/>
      <c r="AM4936" s="110"/>
      <c r="AN4936" s="110"/>
      <c r="AO4936" s="110"/>
      <c r="AP4936" s="110"/>
      <c r="AQ4936" s="110"/>
      <c r="AR4936" s="110"/>
      <c r="AS4936" s="110"/>
      <c r="AT4936" s="110"/>
      <c r="AU4936" s="110"/>
      <c r="AV4936" s="110"/>
      <c r="AW4936" s="110"/>
      <c r="AX4936" s="110"/>
      <c r="AY4936" s="110"/>
      <c r="AZ4936" s="110"/>
      <c r="BA4936" s="110"/>
      <c r="BB4936" s="110"/>
      <c r="BC4936" s="110"/>
      <c r="BD4936" s="110"/>
      <c r="BE4936" s="110"/>
      <c r="BF4936" s="110"/>
      <c r="BG4936" s="110"/>
      <c r="BH4936" s="110"/>
      <c r="BI4936" s="110"/>
      <c r="BJ4936" s="110"/>
      <c r="BK4936" s="110"/>
      <c r="BL4936" s="110"/>
      <c r="BM4936" s="110"/>
      <c r="BN4936" s="110"/>
      <c r="BO4936" s="110"/>
    </row>
    <row r="4937" spans="1:67" s="151" customFormat="1">
      <c r="A4937" s="49"/>
      <c r="B4937" s="49" t="s">
        <v>2597</v>
      </c>
      <c r="C4937" s="50" t="s">
        <v>2598</v>
      </c>
      <c r="D4937" s="49" t="s">
        <v>271</v>
      </c>
      <c r="E4937" s="51">
        <v>1</v>
      </c>
      <c r="F4937" s="30">
        <v>5000</v>
      </c>
      <c r="G4937" s="30">
        <f t="shared" si="422"/>
        <v>6000</v>
      </c>
      <c r="H4937" s="30">
        <f t="shared" si="423"/>
        <v>9000</v>
      </c>
      <c r="I4937" s="212"/>
      <c r="J4937" s="212"/>
      <c r="K4937" s="212"/>
      <c r="L4937" s="110"/>
      <c r="M4937" s="110"/>
      <c r="N4937" s="110"/>
      <c r="O4937" s="110"/>
      <c r="P4937" s="110"/>
      <c r="Q4937" s="110"/>
      <c r="R4937" s="110"/>
      <c r="S4937" s="110"/>
      <c r="T4937" s="110"/>
      <c r="U4937" s="110"/>
      <c r="V4937" s="110"/>
      <c r="W4937" s="110"/>
      <c r="X4937" s="110"/>
      <c r="Y4937" s="110"/>
      <c r="Z4937" s="110"/>
      <c r="AA4937" s="110"/>
      <c r="AB4937" s="110"/>
      <c r="AC4937" s="110"/>
      <c r="AD4937" s="110"/>
      <c r="AE4937" s="110"/>
      <c r="AF4937" s="110"/>
      <c r="AG4937" s="110"/>
      <c r="AH4937" s="110"/>
      <c r="AI4937" s="110"/>
      <c r="AJ4937" s="110"/>
      <c r="AK4937" s="110"/>
      <c r="AL4937" s="110"/>
      <c r="AM4937" s="110"/>
      <c r="AN4937" s="110"/>
      <c r="AO4937" s="110"/>
      <c r="AP4937" s="110"/>
      <c r="AQ4937" s="110"/>
      <c r="AR4937" s="110"/>
      <c r="AS4937" s="110"/>
      <c r="AT4937" s="110"/>
      <c r="AU4937" s="110"/>
      <c r="AV4937" s="110"/>
      <c r="AW4937" s="110"/>
      <c r="AX4937" s="110"/>
      <c r="AY4937" s="110"/>
      <c r="AZ4937" s="110"/>
      <c r="BA4937" s="110"/>
      <c r="BB4937" s="110"/>
      <c r="BC4937" s="110"/>
      <c r="BD4937" s="110"/>
      <c r="BE4937" s="110"/>
      <c r="BF4937" s="110"/>
      <c r="BG4937" s="110"/>
      <c r="BH4937" s="110"/>
      <c r="BI4937" s="110"/>
      <c r="BJ4937" s="110"/>
      <c r="BK4937" s="110"/>
      <c r="BL4937" s="110"/>
      <c r="BM4937" s="110"/>
      <c r="BN4937" s="110"/>
      <c r="BO4937" s="110"/>
    </row>
    <row r="4938" spans="1:67" s="151" customFormat="1" ht="30">
      <c r="A4938" s="67">
        <v>3378</v>
      </c>
      <c r="B4938" s="67" t="s">
        <v>7729</v>
      </c>
      <c r="C4938" s="47" t="s">
        <v>7720</v>
      </c>
      <c r="D4938" s="67" t="s">
        <v>530</v>
      </c>
      <c r="E4938" s="67">
        <v>1</v>
      </c>
      <c r="F4938" s="72">
        <f>SUM(F4939:F4983)+F4940</f>
        <v>304860</v>
      </c>
      <c r="G4938" s="72">
        <f t="shared" ref="G4938:H4938" si="424">SUM(G4939:G4983)+G4940</f>
        <v>365600</v>
      </c>
      <c r="H4938" s="72">
        <f t="shared" si="424"/>
        <v>549000</v>
      </c>
      <c r="I4938" s="212"/>
      <c r="J4938" s="212"/>
      <c r="K4938" s="212"/>
      <c r="L4938" s="110"/>
      <c r="M4938" s="110"/>
      <c r="N4938" s="110"/>
      <c r="O4938" s="110"/>
      <c r="P4938" s="110"/>
      <c r="Q4938" s="110"/>
      <c r="R4938" s="110"/>
      <c r="S4938" s="110"/>
      <c r="T4938" s="110"/>
      <c r="U4938" s="110"/>
      <c r="V4938" s="110"/>
      <c r="W4938" s="110"/>
      <c r="X4938" s="110"/>
      <c r="Y4938" s="110"/>
      <c r="Z4938" s="110"/>
      <c r="AA4938" s="110"/>
      <c r="AB4938" s="110"/>
      <c r="AC4938" s="110"/>
      <c r="AD4938" s="110"/>
      <c r="AE4938" s="110"/>
      <c r="AF4938" s="110"/>
      <c r="AG4938" s="110"/>
      <c r="AH4938" s="110"/>
      <c r="AI4938" s="110"/>
      <c r="AJ4938" s="110"/>
      <c r="AK4938" s="110"/>
      <c r="AL4938" s="110"/>
      <c r="AM4938" s="110"/>
      <c r="AN4938" s="110"/>
      <c r="AO4938" s="110"/>
      <c r="AP4938" s="110"/>
      <c r="AQ4938" s="110"/>
      <c r="AR4938" s="110"/>
      <c r="AS4938" s="110"/>
      <c r="AT4938" s="110"/>
      <c r="AU4938" s="110"/>
      <c r="AV4938" s="110"/>
      <c r="AW4938" s="110"/>
      <c r="AX4938" s="110"/>
      <c r="AY4938" s="110"/>
      <c r="AZ4938" s="110"/>
      <c r="BA4938" s="110"/>
      <c r="BB4938" s="110"/>
      <c r="BC4938" s="110"/>
      <c r="BD4938" s="110"/>
      <c r="BE4938" s="110"/>
      <c r="BF4938" s="110"/>
      <c r="BG4938" s="110"/>
      <c r="BH4938" s="110"/>
      <c r="BI4938" s="110"/>
      <c r="BJ4938" s="110"/>
      <c r="BK4938" s="110"/>
      <c r="BL4938" s="110"/>
      <c r="BM4938" s="110"/>
      <c r="BN4938" s="110"/>
      <c r="BO4938" s="110"/>
    </row>
    <row r="4939" spans="1:67" s="151" customFormat="1">
      <c r="A4939" s="28"/>
      <c r="B4939" s="28" t="s">
        <v>5584</v>
      </c>
      <c r="C4939" s="29" t="s">
        <v>6189</v>
      </c>
      <c r="D4939" s="28" t="s">
        <v>271</v>
      </c>
      <c r="E4939" s="30">
        <v>1</v>
      </c>
      <c r="F4939" s="30">
        <v>12000</v>
      </c>
      <c r="G4939" s="30">
        <f t="shared" ref="G4939:G4983" si="425">ROUND(F4939*1.2,-2)</f>
        <v>14400</v>
      </c>
      <c r="H4939" s="30">
        <f t="shared" ref="H4939:H4983" si="426">ROUND(F4939*1.8,-2)</f>
        <v>21600</v>
      </c>
      <c r="I4939" s="212"/>
      <c r="J4939" s="212"/>
      <c r="K4939" s="212"/>
      <c r="L4939" s="110"/>
      <c r="M4939" s="110"/>
      <c r="N4939" s="110"/>
      <c r="O4939" s="110"/>
      <c r="P4939" s="110"/>
      <c r="Q4939" s="110"/>
      <c r="R4939" s="110"/>
      <c r="S4939" s="110"/>
      <c r="T4939" s="110"/>
      <c r="U4939" s="110"/>
      <c r="V4939" s="110"/>
      <c r="W4939" s="110"/>
      <c r="X4939" s="110"/>
      <c r="Y4939" s="110"/>
      <c r="Z4939" s="110"/>
      <c r="AA4939" s="110"/>
      <c r="AB4939" s="110"/>
      <c r="AC4939" s="110"/>
      <c r="AD4939" s="110"/>
      <c r="AE4939" s="110"/>
      <c r="AF4939" s="110"/>
      <c r="AG4939" s="110"/>
      <c r="AH4939" s="110"/>
      <c r="AI4939" s="110"/>
      <c r="AJ4939" s="110"/>
      <c r="AK4939" s="110"/>
      <c r="AL4939" s="110"/>
      <c r="AM4939" s="110"/>
      <c r="AN4939" s="110"/>
      <c r="AO4939" s="110"/>
      <c r="AP4939" s="110"/>
      <c r="AQ4939" s="110"/>
      <c r="AR4939" s="110"/>
      <c r="AS4939" s="110"/>
      <c r="AT4939" s="110"/>
      <c r="AU4939" s="110"/>
      <c r="AV4939" s="110"/>
      <c r="AW4939" s="110"/>
      <c r="AX4939" s="110"/>
      <c r="AY4939" s="110"/>
      <c r="AZ4939" s="110"/>
      <c r="BA4939" s="110"/>
      <c r="BB4939" s="110"/>
      <c r="BC4939" s="110"/>
      <c r="BD4939" s="110"/>
      <c r="BE4939" s="110"/>
      <c r="BF4939" s="110"/>
      <c r="BG4939" s="110"/>
      <c r="BH4939" s="110"/>
      <c r="BI4939" s="110"/>
      <c r="BJ4939" s="110"/>
      <c r="BK4939" s="110"/>
      <c r="BL4939" s="110"/>
      <c r="BM4939" s="110"/>
      <c r="BN4939" s="110"/>
      <c r="BO4939" s="110"/>
    </row>
    <row r="4940" spans="1:67" s="151" customFormat="1">
      <c r="A4940" s="28"/>
      <c r="B4940" s="28" t="s">
        <v>5392</v>
      </c>
      <c r="C4940" s="29" t="s">
        <v>5393</v>
      </c>
      <c r="D4940" s="28" t="s">
        <v>271</v>
      </c>
      <c r="E4940" s="30">
        <v>2</v>
      </c>
      <c r="F4940" s="30">
        <v>49350</v>
      </c>
      <c r="G4940" s="30">
        <f t="shared" si="425"/>
        <v>59200</v>
      </c>
      <c r="H4940" s="30">
        <f t="shared" si="426"/>
        <v>88800</v>
      </c>
      <c r="I4940" s="212"/>
      <c r="J4940" s="212"/>
      <c r="K4940" s="212"/>
      <c r="L4940" s="110"/>
      <c r="M4940" s="110"/>
      <c r="N4940" s="110"/>
      <c r="O4940" s="110"/>
      <c r="P4940" s="110"/>
      <c r="Q4940" s="110"/>
      <c r="R4940" s="110"/>
      <c r="S4940" s="110"/>
      <c r="T4940" s="110"/>
      <c r="U4940" s="110"/>
      <c r="V4940" s="110"/>
      <c r="W4940" s="110"/>
      <c r="X4940" s="110"/>
      <c r="Y4940" s="110"/>
      <c r="Z4940" s="110"/>
      <c r="AA4940" s="110"/>
      <c r="AB4940" s="110"/>
      <c r="AC4940" s="110"/>
      <c r="AD4940" s="110"/>
      <c r="AE4940" s="110"/>
      <c r="AF4940" s="110"/>
      <c r="AG4940" s="110"/>
      <c r="AH4940" s="110"/>
      <c r="AI4940" s="110"/>
      <c r="AJ4940" s="110"/>
      <c r="AK4940" s="110"/>
      <c r="AL4940" s="110"/>
      <c r="AM4940" s="110"/>
      <c r="AN4940" s="110"/>
      <c r="AO4940" s="110"/>
      <c r="AP4940" s="110"/>
      <c r="AQ4940" s="110"/>
      <c r="AR4940" s="110"/>
      <c r="AS4940" s="110"/>
      <c r="AT4940" s="110"/>
      <c r="AU4940" s="110"/>
      <c r="AV4940" s="110"/>
      <c r="AW4940" s="110"/>
      <c r="AX4940" s="110"/>
      <c r="AY4940" s="110"/>
      <c r="AZ4940" s="110"/>
      <c r="BA4940" s="110"/>
      <c r="BB4940" s="110"/>
      <c r="BC4940" s="110"/>
      <c r="BD4940" s="110"/>
      <c r="BE4940" s="110"/>
      <c r="BF4940" s="110"/>
      <c r="BG4940" s="110"/>
      <c r="BH4940" s="110"/>
      <c r="BI4940" s="110"/>
      <c r="BJ4940" s="110"/>
      <c r="BK4940" s="110"/>
      <c r="BL4940" s="110"/>
      <c r="BM4940" s="110"/>
      <c r="BN4940" s="110"/>
      <c r="BO4940" s="110"/>
    </row>
    <row r="4941" spans="1:67" s="151" customFormat="1">
      <c r="A4941" s="28"/>
      <c r="B4941" s="28" t="s">
        <v>7728</v>
      </c>
      <c r="C4941" s="29" t="s">
        <v>7757</v>
      </c>
      <c r="D4941" s="28" t="s">
        <v>271</v>
      </c>
      <c r="E4941" s="30">
        <v>1</v>
      </c>
      <c r="F4941" s="30">
        <v>6000</v>
      </c>
      <c r="G4941" s="30">
        <f t="shared" si="425"/>
        <v>7200</v>
      </c>
      <c r="H4941" s="30">
        <f t="shared" si="426"/>
        <v>10800</v>
      </c>
      <c r="I4941" s="212"/>
      <c r="J4941" s="212"/>
      <c r="K4941" s="212"/>
      <c r="L4941" s="110"/>
      <c r="M4941" s="110"/>
      <c r="N4941" s="110"/>
      <c r="O4941" s="110"/>
      <c r="P4941" s="110"/>
      <c r="Q4941" s="110"/>
      <c r="R4941" s="110"/>
      <c r="S4941" s="110"/>
      <c r="T4941" s="110"/>
      <c r="U4941" s="110"/>
      <c r="V4941" s="110"/>
      <c r="W4941" s="110"/>
      <c r="X4941" s="110"/>
      <c r="Y4941" s="110"/>
      <c r="Z4941" s="110"/>
      <c r="AA4941" s="110"/>
      <c r="AB4941" s="110"/>
      <c r="AC4941" s="110"/>
      <c r="AD4941" s="110"/>
      <c r="AE4941" s="110"/>
      <c r="AF4941" s="110"/>
      <c r="AG4941" s="110"/>
      <c r="AH4941" s="110"/>
      <c r="AI4941" s="110"/>
      <c r="AJ4941" s="110"/>
      <c r="AK4941" s="110"/>
      <c r="AL4941" s="110"/>
      <c r="AM4941" s="110"/>
      <c r="AN4941" s="110"/>
      <c r="AO4941" s="110"/>
      <c r="AP4941" s="110"/>
      <c r="AQ4941" s="110"/>
      <c r="AR4941" s="110"/>
      <c r="AS4941" s="110"/>
      <c r="AT4941" s="110"/>
      <c r="AU4941" s="110"/>
      <c r="AV4941" s="110"/>
      <c r="AW4941" s="110"/>
      <c r="AX4941" s="110"/>
      <c r="AY4941" s="110"/>
      <c r="AZ4941" s="110"/>
      <c r="BA4941" s="110"/>
      <c r="BB4941" s="110"/>
      <c r="BC4941" s="110"/>
      <c r="BD4941" s="110"/>
      <c r="BE4941" s="110"/>
      <c r="BF4941" s="110"/>
      <c r="BG4941" s="110"/>
      <c r="BH4941" s="110"/>
      <c r="BI4941" s="110"/>
      <c r="BJ4941" s="110"/>
      <c r="BK4941" s="110"/>
      <c r="BL4941" s="110"/>
      <c r="BM4941" s="110"/>
      <c r="BN4941" s="110"/>
      <c r="BO4941" s="110"/>
    </row>
    <row r="4942" spans="1:67" s="151" customFormat="1">
      <c r="A4942" s="28"/>
      <c r="B4942" s="28" t="s">
        <v>3420</v>
      </c>
      <c r="C4942" s="29" t="s">
        <v>3421</v>
      </c>
      <c r="D4942" s="28" t="s">
        <v>271</v>
      </c>
      <c r="E4942" s="30">
        <v>1</v>
      </c>
      <c r="F4942" s="30">
        <v>10000</v>
      </c>
      <c r="G4942" s="30">
        <f t="shared" si="425"/>
        <v>12000</v>
      </c>
      <c r="H4942" s="30">
        <f t="shared" si="426"/>
        <v>18000</v>
      </c>
      <c r="I4942" s="212"/>
      <c r="J4942" s="212"/>
      <c r="K4942" s="212"/>
      <c r="L4942" s="110"/>
      <c r="M4942" s="110"/>
      <c r="N4942" s="110"/>
      <c r="O4942" s="110"/>
      <c r="P4942" s="110"/>
      <c r="Q4942" s="110"/>
      <c r="R4942" s="110"/>
      <c r="S4942" s="110"/>
      <c r="T4942" s="110"/>
      <c r="U4942" s="110"/>
      <c r="V4942" s="110"/>
      <c r="W4942" s="110"/>
      <c r="X4942" s="110"/>
      <c r="Y4942" s="110"/>
      <c r="Z4942" s="110"/>
      <c r="AA4942" s="110"/>
      <c r="AB4942" s="110"/>
      <c r="AC4942" s="110"/>
      <c r="AD4942" s="110"/>
      <c r="AE4942" s="110"/>
      <c r="AF4942" s="110"/>
      <c r="AG4942" s="110"/>
      <c r="AH4942" s="110"/>
      <c r="AI4942" s="110"/>
      <c r="AJ4942" s="110"/>
      <c r="AK4942" s="110"/>
      <c r="AL4942" s="110"/>
      <c r="AM4942" s="110"/>
      <c r="AN4942" s="110"/>
      <c r="AO4942" s="110"/>
      <c r="AP4942" s="110"/>
      <c r="AQ4942" s="110"/>
      <c r="AR4942" s="110"/>
      <c r="AS4942" s="110"/>
      <c r="AT4942" s="110"/>
      <c r="AU4942" s="110"/>
      <c r="AV4942" s="110"/>
      <c r="AW4942" s="110"/>
      <c r="AX4942" s="110"/>
      <c r="AY4942" s="110"/>
      <c r="AZ4942" s="110"/>
      <c r="BA4942" s="110"/>
      <c r="BB4942" s="110"/>
      <c r="BC4942" s="110"/>
      <c r="BD4942" s="110"/>
      <c r="BE4942" s="110"/>
      <c r="BF4942" s="110"/>
      <c r="BG4942" s="110"/>
      <c r="BH4942" s="110"/>
      <c r="BI4942" s="110"/>
      <c r="BJ4942" s="110"/>
      <c r="BK4942" s="110"/>
      <c r="BL4942" s="110"/>
      <c r="BM4942" s="110"/>
      <c r="BN4942" s="110"/>
      <c r="BO4942" s="110"/>
    </row>
    <row r="4943" spans="1:67" s="151" customFormat="1">
      <c r="A4943" s="28"/>
      <c r="B4943" s="28" t="s">
        <v>5311</v>
      </c>
      <c r="C4943" s="29" t="s">
        <v>5312</v>
      </c>
      <c r="D4943" s="28" t="s">
        <v>271</v>
      </c>
      <c r="E4943" s="30">
        <v>1</v>
      </c>
      <c r="F4943" s="30">
        <v>5500</v>
      </c>
      <c r="G4943" s="30">
        <f t="shared" si="425"/>
        <v>6600</v>
      </c>
      <c r="H4943" s="30">
        <f t="shared" si="426"/>
        <v>9900</v>
      </c>
      <c r="I4943" s="212"/>
      <c r="J4943" s="212"/>
      <c r="K4943" s="212"/>
      <c r="L4943" s="110"/>
      <c r="M4943" s="110"/>
      <c r="N4943" s="110"/>
      <c r="O4943" s="110"/>
      <c r="P4943" s="110"/>
      <c r="Q4943" s="110"/>
      <c r="R4943" s="110"/>
      <c r="S4943" s="110"/>
      <c r="T4943" s="110"/>
      <c r="U4943" s="110"/>
      <c r="V4943" s="110"/>
      <c r="W4943" s="110"/>
      <c r="X4943" s="110"/>
      <c r="Y4943" s="110"/>
      <c r="Z4943" s="110"/>
      <c r="AA4943" s="110"/>
      <c r="AB4943" s="110"/>
      <c r="AC4943" s="110"/>
      <c r="AD4943" s="110"/>
      <c r="AE4943" s="110"/>
      <c r="AF4943" s="110"/>
      <c r="AG4943" s="110"/>
      <c r="AH4943" s="110"/>
      <c r="AI4943" s="110"/>
      <c r="AJ4943" s="110"/>
      <c r="AK4943" s="110"/>
      <c r="AL4943" s="110"/>
      <c r="AM4943" s="110"/>
      <c r="AN4943" s="110"/>
      <c r="AO4943" s="110"/>
      <c r="AP4943" s="110"/>
      <c r="AQ4943" s="110"/>
      <c r="AR4943" s="110"/>
      <c r="AS4943" s="110"/>
      <c r="AT4943" s="110"/>
      <c r="AU4943" s="110"/>
      <c r="AV4943" s="110"/>
      <c r="AW4943" s="110"/>
      <c r="AX4943" s="110"/>
      <c r="AY4943" s="110"/>
      <c r="AZ4943" s="110"/>
      <c r="BA4943" s="110"/>
      <c r="BB4943" s="110"/>
      <c r="BC4943" s="110"/>
      <c r="BD4943" s="110"/>
      <c r="BE4943" s="110"/>
      <c r="BF4943" s="110"/>
      <c r="BG4943" s="110"/>
      <c r="BH4943" s="110"/>
      <c r="BI4943" s="110"/>
      <c r="BJ4943" s="110"/>
      <c r="BK4943" s="110"/>
      <c r="BL4943" s="110"/>
      <c r="BM4943" s="110"/>
      <c r="BN4943" s="110"/>
      <c r="BO4943" s="110"/>
    </row>
    <row r="4944" spans="1:67" s="151" customFormat="1" ht="31">
      <c r="A4944" s="28"/>
      <c r="B4944" s="28" t="s">
        <v>5466</v>
      </c>
      <c r="C4944" s="29" t="s">
        <v>5467</v>
      </c>
      <c r="D4944" s="28" t="s">
        <v>271</v>
      </c>
      <c r="E4944" s="30">
        <v>1</v>
      </c>
      <c r="F4944" s="30">
        <v>6500</v>
      </c>
      <c r="G4944" s="30">
        <f t="shared" si="425"/>
        <v>7800</v>
      </c>
      <c r="H4944" s="30">
        <f t="shared" si="426"/>
        <v>11700</v>
      </c>
      <c r="I4944" s="212"/>
      <c r="J4944" s="212"/>
      <c r="K4944" s="212"/>
      <c r="L4944" s="110"/>
      <c r="M4944" s="110"/>
      <c r="N4944" s="110"/>
      <c r="O4944" s="110"/>
      <c r="P4944" s="110"/>
      <c r="Q4944" s="110"/>
      <c r="R4944" s="110"/>
      <c r="S4944" s="110"/>
      <c r="T4944" s="110"/>
      <c r="U4944" s="110"/>
      <c r="V4944" s="110"/>
      <c r="W4944" s="110"/>
      <c r="X4944" s="110"/>
      <c r="Y4944" s="110"/>
      <c r="Z4944" s="110"/>
      <c r="AA4944" s="110"/>
      <c r="AB4944" s="110"/>
      <c r="AC4944" s="110"/>
      <c r="AD4944" s="110"/>
      <c r="AE4944" s="110"/>
      <c r="AF4944" s="110"/>
      <c r="AG4944" s="110"/>
      <c r="AH4944" s="110"/>
      <c r="AI4944" s="110"/>
      <c r="AJ4944" s="110"/>
      <c r="AK4944" s="110"/>
      <c r="AL4944" s="110"/>
      <c r="AM4944" s="110"/>
      <c r="AN4944" s="110"/>
      <c r="AO4944" s="110"/>
      <c r="AP4944" s="110"/>
      <c r="AQ4944" s="110"/>
      <c r="AR4944" s="110"/>
      <c r="AS4944" s="110"/>
      <c r="AT4944" s="110"/>
      <c r="AU4944" s="110"/>
      <c r="AV4944" s="110"/>
      <c r="AW4944" s="110"/>
      <c r="AX4944" s="110"/>
      <c r="AY4944" s="110"/>
      <c r="AZ4944" s="110"/>
      <c r="BA4944" s="110"/>
      <c r="BB4944" s="110"/>
      <c r="BC4944" s="110"/>
      <c r="BD4944" s="110"/>
      <c r="BE4944" s="110"/>
      <c r="BF4944" s="110"/>
      <c r="BG4944" s="110"/>
      <c r="BH4944" s="110"/>
      <c r="BI4944" s="110"/>
      <c r="BJ4944" s="110"/>
      <c r="BK4944" s="110"/>
      <c r="BL4944" s="110"/>
      <c r="BM4944" s="110"/>
      <c r="BN4944" s="110"/>
      <c r="BO4944" s="110"/>
    </row>
    <row r="4945" spans="1:67" s="151" customFormat="1">
      <c r="A4945" s="28"/>
      <c r="B4945" s="28" t="s">
        <v>5305</v>
      </c>
      <c r="C4945" s="29" t="s">
        <v>5306</v>
      </c>
      <c r="D4945" s="28" t="s">
        <v>271</v>
      </c>
      <c r="E4945" s="30">
        <v>1</v>
      </c>
      <c r="F4945" s="30">
        <v>2100</v>
      </c>
      <c r="G4945" s="30">
        <f t="shared" si="425"/>
        <v>2500</v>
      </c>
      <c r="H4945" s="30">
        <f t="shared" si="426"/>
        <v>3800</v>
      </c>
      <c r="I4945" s="212"/>
      <c r="J4945" s="212"/>
      <c r="K4945" s="212"/>
      <c r="L4945" s="110"/>
      <c r="M4945" s="110"/>
      <c r="N4945" s="110"/>
      <c r="O4945" s="110"/>
      <c r="P4945" s="110"/>
      <c r="Q4945" s="110"/>
      <c r="R4945" s="110"/>
      <c r="S4945" s="110"/>
      <c r="T4945" s="110"/>
      <c r="U4945" s="110"/>
      <c r="V4945" s="110"/>
      <c r="W4945" s="110"/>
      <c r="X4945" s="110"/>
      <c r="Y4945" s="110"/>
      <c r="Z4945" s="110"/>
      <c r="AA4945" s="110"/>
      <c r="AB4945" s="110"/>
      <c r="AC4945" s="110"/>
      <c r="AD4945" s="110"/>
      <c r="AE4945" s="110"/>
      <c r="AF4945" s="110"/>
      <c r="AG4945" s="110"/>
      <c r="AH4945" s="110"/>
      <c r="AI4945" s="110"/>
      <c r="AJ4945" s="110"/>
      <c r="AK4945" s="110"/>
      <c r="AL4945" s="110"/>
      <c r="AM4945" s="110"/>
      <c r="AN4945" s="110"/>
      <c r="AO4945" s="110"/>
      <c r="AP4945" s="110"/>
      <c r="AQ4945" s="110"/>
      <c r="AR4945" s="110"/>
      <c r="AS4945" s="110"/>
      <c r="AT4945" s="110"/>
      <c r="AU4945" s="110"/>
      <c r="AV4945" s="110"/>
      <c r="AW4945" s="110"/>
      <c r="AX4945" s="110"/>
      <c r="AY4945" s="110"/>
      <c r="AZ4945" s="110"/>
      <c r="BA4945" s="110"/>
      <c r="BB4945" s="110"/>
      <c r="BC4945" s="110"/>
      <c r="BD4945" s="110"/>
      <c r="BE4945" s="110"/>
      <c r="BF4945" s="110"/>
      <c r="BG4945" s="110"/>
      <c r="BH4945" s="110"/>
      <c r="BI4945" s="110"/>
      <c r="BJ4945" s="110"/>
      <c r="BK4945" s="110"/>
      <c r="BL4945" s="110"/>
      <c r="BM4945" s="110"/>
      <c r="BN4945" s="110"/>
      <c r="BO4945" s="110"/>
    </row>
    <row r="4946" spans="1:67" s="151" customFormat="1">
      <c r="A4946" s="28"/>
      <c r="B4946" s="28" t="s">
        <v>5303</v>
      </c>
      <c r="C4946" s="29" t="s">
        <v>5304</v>
      </c>
      <c r="D4946" s="28" t="s">
        <v>271</v>
      </c>
      <c r="E4946" s="30">
        <v>1</v>
      </c>
      <c r="F4946" s="30">
        <v>8000</v>
      </c>
      <c r="G4946" s="30">
        <f t="shared" si="425"/>
        <v>9600</v>
      </c>
      <c r="H4946" s="30">
        <f t="shared" si="426"/>
        <v>14400</v>
      </c>
      <c r="I4946" s="212"/>
      <c r="J4946" s="212"/>
      <c r="K4946" s="212"/>
      <c r="L4946" s="110"/>
      <c r="M4946" s="110"/>
      <c r="N4946" s="110"/>
      <c r="O4946" s="110"/>
      <c r="P4946" s="110"/>
      <c r="Q4946" s="110"/>
      <c r="R4946" s="110"/>
      <c r="S4946" s="110"/>
      <c r="T4946" s="110"/>
      <c r="U4946" s="110"/>
      <c r="V4946" s="110"/>
      <c r="W4946" s="110"/>
      <c r="X4946" s="110"/>
      <c r="Y4946" s="110"/>
      <c r="Z4946" s="110"/>
      <c r="AA4946" s="110"/>
      <c r="AB4946" s="110"/>
      <c r="AC4946" s="110"/>
      <c r="AD4946" s="110"/>
      <c r="AE4946" s="110"/>
      <c r="AF4946" s="110"/>
      <c r="AG4946" s="110"/>
      <c r="AH4946" s="110"/>
      <c r="AI4946" s="110"/>
      <c r="AJ4946" s="110"/>
      <c r="AK4946" s="110"/>
      <c r="AL4946" s="110"/>
      <c r="AM4946" s="110"/>
      <c r="AN4946" s="110"/>
      <c r="AO4946" s="110"/>
      <c r="AP4946" s="110"/>
      <c r="AQ4946" s="110"/>
      <c r="AR4946" s="110"/>
      <c r="AS4946" s="110"/>
      <c r="AT4946" s="110"/>
      <c r="AU4946" s="110"/>
      <c r="AV4946" s="110"/>
      <c r="AW4946" s="110"/>
      <c r="AX4946" s="110"/>
      <c r="AY4946" s="110"/>
      <c r="AZ4946" s="110"/>
      <c r="BA4946" s="110"/>
      <c r="BB4946" s="110"/>
      <c r="BC4946" s="110"/>
      <c r="BD4946" s="110"/>
      <c r="BE4946" s="110"/>
      <c r="BF4946" s="110"/>
      <c r="BG4946" s="110"/>
      <c r="BH4946" s="110"/>
      <c r="BI4946" s="110"/>
      <c r="BJ4946" s="110"/>
      <c r="BK4946" s="110"/>
      <c r="BL4946" s="110"/>
      <c r="BM4946" s="110"/>
      <c r="BN4946" s="110"/>
      <c r="BO4946" s="110"/>
    </row>
    <row r="4947" spans="1:67" s="151" customFormat="1">
      <c r="A4947" s="28"/>
      <c r="B4947" s="28" t="s">
        <v>5437</v>
      </c>
      <c r="C4947" s="29" t="s">
        <v>5438</v>
      </c>
      <c r="D4947" s="28" t="s">
        <v>271</v>
      </c>
      <c r="E4947" s="30">
        <v>1</v>
      </c>
      <c r="F4947" s="30">
        <v>8200</v>
      </c>
      <c r="G4947" s="30">
        <f t="shared" si="425"/>
        <v>9800</v>
      </c>
      <c r="H4947" s="30">
        <f t="shared" si="426"/>
        <v>14800</v>
      </c>
      <c r="I4947" s="212"/>
      <c r="J4947" s="212"/>
      <c r="K4947" s="212"/>
      <c r="L4947" s="110"/>
      <c r="M4947" s="110"/>
      <c r="N4947" s="110"/>
      <c r="O4947" s="110"/>
      <c r="P4947" s="110"/>
      <c r="Q4947" s="110"/>
      <c r="R4947" s="110"/>
      <c r="S4947" s="110"/>
      <c r="T4947" s="110"/>
      <c r="U4947" s="110"/>
      <c r="V4947" s="110"/>
      <c r="W4947" s="110"/>
      <c r="X4947" s="110"/>
      <c r="Y4947" s="110"/>
      <c r="Z4947" s="110"/>
      <c r="AA4947" s="110"/>
      <c r="AB4947" s="110"/>
      <c r="AC4947" s="110"/>
      <c r="AD4947" s="110"/>
      <c r="AE4947" s="110"/>
      <c r="AF4947" s="110"/>
      <c r="AG4947" s="110"/>
      <c r="AH4947" s="110"/>
      <c r="AI4947" s="110"/>
      <c r="AJ4947" s="110"/>
      <c r="AK4947" s="110"/>
      <c r="AL4947" s="110"/>
      <c r="AM4947" s="110"/>
      <c r="AN4947" s="110"/>
      <c r="AO4947" s="110"/>
      <c r="AP4947" s="110"/>
      <c r="AQ4947" s="110"/>
      <c r="AR4947" s="110"/>
      <c r="AS4947" s="110"/>
      <c r="AT4947" s="110"/>
      <c r="AU4947" s="110"/>
      <c r="AV4947" s="110"/>
      <c r="AW4947" s="110"/>
      <c r="AX4947" s="110"/>
      <c r="AY4947" s="110"/>
      <c r="AZ4947" s="110"/>
      <c r="BA4947" s="110"/>
      <c r="BB4947" s="110"/>
      <c r="BC4947" s="110"/>
      <c r="BD4947" s="110"/>
      <c r="BE4947" s="110"/>
      <c r="BF4947" s="110"/>
      <c r="BG4947" s="110"/>
      <c r="BH4947" s="110"/>
      <c r="BI4947" s="110"/>
      <c r="BJ4947" s="110"/>
      <c r="BK4947" s="110"/>
      <c r="BL4947" s="110"/>
      <c r="BM4947" s="110"/>
      <c r="BN4947" s="110"/>
      <c r="BO4947" s="110"/>
    </row>
    <row r="4948" spans="1:67" s="151" customFormat="1">
      <c r="A4948" s="28"/>
      <c r="B4948" s="28" t="s">
        <v>5443</v>
      </c>
      <c r="C4948" s="29" t="s">
        <v>5444</v>
      </c>
      <c r="D4948" s="28" t="s">
        <v>271</v>
      </c>
      <c r="E4948" s="30">
        <v>1</v>
      </c>
      <c r="F4948" s="30">
        <v>9400</v>
      </c>
      <c r="G4948" s="30">
        <f t="shared" si="425"/>
        <v>11300</v>
      </c>
      <c r="H4948" s="30">
        <f t="shared" si="426"/>
        <v>16900</v>
      </c>
      <c r="I4948" s="212"/>
      <c r="J4948" s="212"/>
      <c r="K4948" s="212"/>
      <c r="L4948" s="110"/>
      <c r="M4948" s="110"/>
      <c r="N4948" s="110"/>
      <c r="O4948" s="110"/>
      <c r="P4948" s="110"/>
      <c r="Q4948" s="110"/>
      <c r="R4948" s="110"/>
      <c r="S4948" s="110"/>
      <c r="T4948" s="110"/>
      <c r="U4948" s="110"/>
      <c r="V4948" s="110"/>
      <c r="W4948" s="110"/>
      <c r="X4948" s="110"/>
      <c r="Y4948" s="110"/>
      <c r="Z4948" s="110"/>
      <c r="AA4948" s="110"/>
      <c r="AB4948" s="110"/>
      <c r="AC4948" s="110"/>
      <c r="AD4948" s="110"/>
      <c r="AE4948" s="110"/>
      <c r="AF4948" s="110"/>
      <c r="AG4948" s="110"/>
      <c r="AH4948" s="110"/>
      <c r="AI4948" s="110"/>
      <c r="AJ4948" s="110"/>
      <c r="AK4948" s="110"/>
      <c r="AL4948" s="110"/>
      <c r="AM4948" s="110"/>
      <c r="AN4948" s="110"/>
      <c r="AO4948" s="110"/>
      <c r="AP4948" s="110"/>
      <c r="AQ4948" s="110"/>
      <c r="AR4948" s="110"/>
      <c r="AS4948" s="110"/>
      <c r="AT4948" s="110"/>
      <c r="AU4948" s="110"/>
      <c r="AV4948" s="110"/>
      <c r="AW4948" s="110"/>
      <c r="AX4948" s="110"/>
      <c r="AY4948" s="110"/>
      <c r="AZ4948" s="110"/>
      <c r="BA4948" s="110"/>
      <c r="BB4948" s="110"/>
      <c r="BC4948" s="110"/>
      <c r="BD4948" s="110"/>
      <c r="BE4948" s="110"/>
      <c r="BF4948" s="110"/>
      <c r="BG4948" s="110"/>
      <c r="BH4948" s="110"/>
      <c r="BI4948" s="110"/>
      <c r="BJ4948" s="110"/>
      <c r="BK4948" s="110"/>
      <c r="BL4948" s="110"/>
      <c r="BM4948" s="110"/>
      <c r="BN4948" s="110"/>
      <c r="BO4948" s="110"/>
    </row>
    <row r="4949" spans="1:67" s="151" customFormat="1">
      <c r="A4949" s="28"/>
      <c r="B4949" s="28" t="s">
        <v>2722</v>
      </c>
      <c r="C4949" s="29" t="s">
        <v>2723</v>
      </c>
      <c r="D4949" s="28" t="s">
        <v>271</v>
      </c>
      <c r="E4949" s="30">
        <v>1</v>
      </c>
      <c r="F4949" s="30">
        <v>700</v>
      </c>
      <c r="G4949" s="30">
        <f t="shared" si="425"/>
        <v>800</v>
      </c>
      <c r="H4949" s="30">
        <f t="shared" si="426"/>
        <v>1300</v>
      </c>
      <c r="I4949" s="212"/>
      <c r="J4949" s="212"/>
      <c r="K4949" s="212"/>
      <c r="L4949" s="110"/>
      <c r="M4949" s="110"/>
      <c r="N4949" s="110"/>
      <c r="O4949" s="110"/>
      <c r="P4949" s="110"/>
      <c r="Q4949" s="110"/>
      <c r="R4949" s="110"/>
      <c r="S4949" s="110"/>
      <c r="T4949" s="110"/>
      <c r="U4949" s="110"/>
      <c r="V4949" s="110"/>
      <c r="W4949" s="110"/>
      <c r="X4949" s="110"/>
      <c r="Y4949" s="110"/>
      <c r="Z4949" s="110"/>
      <c r="AA4949" s="110"/>
      <c r="AB4949" s="110"/>
      <c r="AC4949" s="110"/>
      <c r="AD4949" s="110"/>
      <c r="AE4949" s="110"/>
      <c r="AF4949" s="110"/>
      <c r="AG4949" s="110"/>
      <c r="AH4949" s="110"/>
      <c r="AI4949" s="110"/>
      <c r="AJ4949" s="110"/>
      <c r="AK4949" s="110"/>
      <c r="AL4949" s="110"/>
      <c r="AM4949" s="110"/>
      <c r="AN4949" s="110"/>
      <c r="AO4949" s="110"/>
      <c r="AP4949" s="110"/>
      <c r="AQ4949" s="110"/>
      <c r="AR4949" s="110"/>
      <c r="AS4949" s="110"/>
      <c r="AT4949" s="110"/>
      <c r="AU4949" s="110"/>
      <c r="AV4949" s="110"/>
      <c r="AW4949" s="110"/>
      <c r="AX4949" s="110"/>
      <c r="AY4949" s="110"/>
      <c r="AZ4949" s="110"/>
      <c r="BA4949" s="110"/>
      <c r="BB4949" s="110"/>
      <c r="BC4949" s="110"/>
      <c r="BD4949" s="110"/>
      <c r="BE4949" s="110"/>
      <c r="BF4949" s="110"/>
      <c r="BG4949" s="110"/>
      <c r="BH4949" s="110"/>
      <c r="BI4949" s="110"/>
      <c r="BJ4949" s="110"/>
      <c r="BK4949" s="110"/>
      <c r="BL4949" s="110"/>
      <c r="BM4949" s="110"/>
      <c r="BN4949" s="110"/>
      <c r="BO4949" s="110"/>
    </row>
    <row r="4950" spans="1:67" s="151" customFormat="1">
      <c r="A4950" s="28"/>
      <c r="B4950" s="28" t="s">
        <v>5234</v>
      </c>
      <c r="C4950" s="29" t="s">
        <v>5235</v>
      </c>
      <c r="D4950" s="28" t="s">
        <v>271</v>
      </c>
      <c r="E4950" s="30">
        <v>1</v>
      </c>
      <c r="F4950" s="30">
        <v>810</v>
      </c>
      <c r="G4950" s="30">
        <f t="shared" si="425"/>
        <v>1000</v>
      </c>
      <c r="H4950" s="30">
        <f t="shared" si="426"/>
        <v>1500</v>
      </c>
      <c r="I4950" s="212"/>
      <c r="J4950" s="212"/>
      <c r="K4950" s="212"/>
      <c r="L4950" s="110"/>
      <c r="M4950" s="110"/>
      <c r="N4950" s="110"/>
      <c r="O4950" s="110"/>
      <c r="P4950" s="110"/>
      <c r="Q4950" s="110"/>
      <c r="R4950" s="110"/>
      <c r="S4950" s="110"/>
      <c r="T4950" s="110"/>
      <c r="U4950" s="110"/>
      <c r="V4950" s="110"/>
      <c r="W4950" s="110"/>
      <c r="X4950" s="110"/>
      <c r="Y4950" s="110"/>
      <c r="Z4950" s="110"/>
      <c r="AA4950" s="110"/>
      <c r="AB4950" s="110"/>
      <c r="AC4950" s="110"/>
      <c r="AD4950" s="110"/>
      <c r="AE4950" s="110"/>
      <c r="AF4950" s="110"/>
      <c r="AG4950" s="110"/>
      <c r="AH4950" s="110"/>
      <c r="AI4950" s="110"/>
      <c r="AJ4950" s="110"/>
      <c r="AK4950" s="110"/>
      <c r="AL4950" s="110"/>
      <c r="AM4950" s="110"/>
      <c r="AN4950" s="110"/>
      <c r="AO4950" s="110"/>
      <c r="AP4950" s="110"/>
      <c r="AQ4950" s="110"/>
      <c r="AR4950" s="110"/>
      <c r="AS4950" s="110"/>
      <c r="AT4950" s="110"/>
      <c r="AU4950" s="110"/>
      <c r="AV4950" s="110"/>
      <c r="AW4950" s="110"/>
      <c r="AX4950" s="110"/>
      <c r="AY4950" s="110"/>
      <c r="AZ4950" s="110"/>
      <c r="BA4950" s="110"/>
      <c r="BB4950" s="110"/>
      <c r="BC4950" s="110"/>
      <c r="BD4950" s="110"/>
      <c r="BE4950" s="110"/>
      <c r="BF4950" s="110"/>
      <c r="BG4950" s="110"/>
      <c r="BH4950" s="110"/>
      <c r="BI4950" s="110"/>
      <c r="BJ4950" s="110"/>
      <c r="BK4950" s="110"/>
      <c r="BL4950" s="110"/>
      <c r="BM4950" s="110"/>
      <c r="BN4950" s="110"/>
      <c r="BO4950" s="110"/>
    </row>
    <row r="4951" spans="1:67" s="151" customFormat="1" ht="31">
      <c r="A4951" s="28"/>
      <c r="B4951" s="28" t="s">
        <v>5974</v>
      </c>
      <c r="C4951" s="29" t="s">
        <v>5973</v>
      </c>
      <c r="D4951" s="28" t="s">
        <v>271</v>
      </c>
      <c r="E4951" s="30">
        <v>1</v>
      </c>
      <c r="F4951" s="30">
        <v>1500</v>
      </c>
      <c r="G4951" s="30">
        <f t="shared" si="425"/>
        <v>1800</v>
      </c>
      <c r="H4951" s="30">
        <f t="shared" si="426"/>
        <v>2700</v>
      </c>
      <c r="I4951" s="212"/>
      <c r="J4951" s="212"/>
      <c r="K4951" s="212"/>
      <c r="L4951" s="110"/>
      <c r="M4951" s="110"/>
      <c r="N4951" s="110"/>
      <c r="O4951" s="110"/>
      <c r="P4951" s="110"/>
      <c r="Q4951" s="110"/>
      <c r="R4951" s="110"/>
      <c r="S4951" s="110"/>
      <c r="T4951" s="110"/>
      <c r="U4951" s="110"/>
      <c r="V4951" s="110"/>
      <c r="W4951" s="110"/>
      <c r="X4951" s="110"/>
      <c r="Y4951" s="110"/>
      <c r="Z4951" s="110"/>
      <c r="AA4951" s="110"/>
      <c r="AB4951" s="110"/>
      <c r="AC4951" s="110"/>
      <c r="AD4951" s="110"/>
      <c r="AE4951" s="110"/>
      <c r="AF4951" s="110"/>
      <c r="AG4951" s="110"/>
      <c r="AH4951" s="110"/>
      <c r="AI4951" s="110"/>
      <c r="AJ4951" s="110"/>
      <c r="AK4951" s="110"/>
      <c r="AL4951" s="110"/>
      <c r="AM4951" s="110"/>
      <c r="AN4951" s="110"/>
      <c r="AO4951" s="110"/>
      <c r="AP4951" s="110"/>
      <c r="AQ4951" s="110"/>
      <c r="AR4951" s="110"/>
      <c r="AS4951" s="110"/>
      <c r="AT4951" s="110"/>
      <c r="AU4951" s="110"/>
      <c r="AV4951" s="110"/>
      <c r="AW4951" s="110"/>
      <c r="AX4951" s="110"/>
      <c r="AY4951" s="110"/>
      <c r="AZ4951" s="110"/>
      <c r="BA4951" s="110"/>
      <c r="BB4951" s="110"/>
      <c r="BC4951" s="110"/>
      <c r="BD4951" s="110"/>
      <c r="BE4951" s="110"/>
      <c r="BF4951" s="110"/>
      <c r="BG4951" s="110"/>
      <c r="BH4951" s="110"/>
      <c r="BI4951" s="110"/>
      <c r="BJ4951" s="110"/>
      <c r="BK4951" s="110"/>
      <c r="BL4951" s="110"/>
      <c r="BM4951" s="110"/>
      <c r="BN4951" s="110"/>
      <c r="BO4951" s="110"/>
    </row>
    <row r="4952" spans="1:67" s="151" customFormat="1" ht="31">
      <c r="A4952" s="49"/>
      <c r="B4952" s="49" t="s">
        <v>5294</v>
      </c>
      <c r="C4952" s="50" t="s">
        <v>5295</v>
      </c>
      <c r="D4952" s="49" t="s">
        <v>271</v>
      </c>
      <c r="E4952" s="51">
        <v>1</v>
      </c>
      <c r="F4952" s="30">
        <v>1200</v>
      </c>
      <c r="G4952" s="30">
        <f t="shared" si="425"/>
        <v>1400</v>
      </c>
      <c r="H4952" s="30">
        <f t="shared" si="426"/>
        <v>2200</v>
      </c>
      <c r="I4952" s="212"/>
      <c r="J4952" s="212"/>
      <c r="K4952" s="212"/>
      <c r="L4952" s="110"/>
      <c r="M4952" s="110"/>
      <c r="N4952" s="110"/>
      <c r="O4952" s="110"/>
      <c r="P4952" s="110"/>
      <c r="Q4952" s="110"/>
      <c r="R4952" s="110"/>
      <c r="S4952" s="110"/>
      <c r="T4952" s="110"/>
      <c r="U4952" s="110"/>
      <c r="V4952" s="110"/>
      <c r="W4952" s="110"/>
      <c r="X4952" s="110"/>
      <c r="Y4952" s="110"/>
      <c r="Z4952" s="110"/>
      <c r="AA4952" s="110"/>
      <c r="AB4952" s="110"/>
      <c r="AC4952" s="110"/>
      <c r="AD4952" s="110"/>
      <c r="AE4952" s="110"/>
      <c r="AF4952" s="110"/>
      <c r="AG4952" s="110"/>
      <c r="AH4952" s="110"/>
      <c r="AI4952" s="110"/>
      <c r="AJ4952" s="110"/>
      <c r="AK4952" s="110"/>
      <c r="AL4952" s="110"/>
      <c r="AM4952" s="110"/>
      <c r="AN4952" s="110"/>
      <c r="AO4952" s="110"/>
      <c r="AP4952" s="110"/>
      <c r="AQ4952" s="110"/>
      <c r="AR4952" s="110"/>
      <c r="AS4952" s="110"/>
      <c r="AT4952" s="110"/>
      <c r="AU4952" s="110"/>
      <c r="AV4952" s="110"/>
      <c r="AW4952" s="110"/>
      <c r="AX4952" s="110"/>
      <c r="AY4952" s="110"/>
      <c r="AZ4952" s="110"/>
      <c r="BA4952" s="110"/>
      <c r="BB4952" s="110"/>
      <c r="BC4952" s="110"/>
      <c r="BD4952" s="110"/>
      <c r="BE4952" s="110"/>
      <c r="BF4952" s="110"/>
      <c r="BG4952" s="110"/>
      <c r="BH4952" s="110"/>
      <c r="BI4952" s="110"/>
      <c r="BJ4952" s="110"/>
      <c r="BK4952" s="110"/>
      <c r="BL4952" s="110"/>
      <c r="BM4952" s="110"/>
      <c r="BN4952" s="110"/>
      <c r="BO4952" s="110"/>
    </row>
    <row r="4953" spans="1:67" s="151" customFormat="1" ht="31">
      <c r="A4953" s="28"/>
      <c r="B4953" s="28" t="s">
        <v>5962</v>
      </c>
      <c r="C4953" s="29" t="s">
        <v>5959</v>
      </c>
      <c r="D4953" s="28" t="s">
        <v>271</v>
      </c>
      <c r="E4953" s="30">
        <v>1</v>
      </c>
      <c r="F4953" s="30">
        <v>30000</v>
      </c>
      <c r="G4953" s="30">
        <f t="shared" si="425"/>
        <v>36000</v>
      </c>
      <c r="H4953" s="30">
        <f t="shared" si="426"/>
        <v>54000</v>
      </c>
      <c r="I4953" s="212"/>
      <c r="J4953" s="212"/>
      <c r="K4953" s="212"/>
      <c r="L4953" s="110"/>
      <c r="M4953" s="110"/>
      <c r="N4953" s="110"/>
      <c r="O4953" s="110"/>
      <c r="P4953" s="110"/>
      <c r="Q4953" s="110"/>
      <c r="R4953" s="110"/>
      <c r="S4953" s="110"/>
      <c r="T4953" s="110"/>
      <c r="U4953" s="110"/>
      <c r="V4953" s="110"/>
      <c r="W4953" s="110"/>
      <c r="X4953" s="110"/>
      <c r="Y4953" s="110"/>
      <c r="Z4953" s="110"/>
      <c r="AA4953" s="110"/>
      <c r="AB4953" s="110"/>
      <c r="AC4953" s="110"/>
      <c r="AD4953" s="110"/>
      <c r="AE4953" s="110"/>
      <c r="AF4953" s="110"/>
      <c r="AG4953" s="110"/>
      <c r="AH4953" s="110"/>
      <c r="AI4953" s="110"/>
      <c r="AJ4953" s="110"/>
      <c r="AK4953" s="110"/>
      <c r="AL4953" s="110"/>
      <c r="AM4953" s="110"/>
      <c r="AN4953" s="110"/>
      <c r="AO4953" s="110"/>
      <c r="AP4953" s="110"/>
      <c r="AQ4953" s="110"/>
      <c r="AR4953" s="110"/>
      <c r="AS4953" s="110"/>
      <c r="AT4953" s="110"/>
      <c r="AU4953" s="110"/>
      <c r="AV4953" s="110"/>
      <c r="AW4953" s="110"/>
      <c r="AX4953" s="110"/>
      <c r="AY4953" s="110"/>
      <c r="AZ4953" s="110"/>
      <c r="BA4953" s="110"/>
      <c r="BB4953" s="110"/>
      <c r="BC4953" s="110"/>
      <c r="BD4953" s="110"/>
      <c r="BE4953" s="110"/>
      <c r="BF4953" s="110"/>
      <c r="BG4953" s="110"/>
      <c r="BH4953" s="110"/>
      <c r="BI4953" s="110"/>
      <c r="BJ4953" s="110"/>
      <c r="BK4953" s="110"/>
      <c r="BL4953" s="110"/>
      <c r="BM4953" s="110"/>
      <c r="BN4953" s="110"/>
      <c r="BO4953" s="110"/>
    </row>
    <row r="4954" spans="1:67" s="151" customFormat="1">
      <c r="A4954" s="28"/>
      <c r="B4954" s="28" t="s">
        <v>5963</v>
      </c>
      <c r="C4954" s="29" t="s">
        <v>5960</v>
      </c>
      <c r="D4954" s="28" t="s">
        <v>271</v>
      </c>
      <c r="E4954" s="30">
        <v>1</v>
      </c>
      <c r="F4954" s="30">
        <v>15800</v>
      </c>
      <c r="G4954" s="30">
        <f t="shared" si="425"/>
        <v>19000</v>
      </c>
      <c r="H4954" s="30">
        <f t="shared" si="426"/>
        <v>28400</v>
      </c>
      <c r="I4954" s="212"/>
      <c r="J4954" s="212"/>
      <c r="K4954" s="212"/>
      <c r="L4954" s="110"/>
      <c r="M4954" s="110"/>
      <c r="N4954" s="110"/>
      <c r="O4954" s="110"/>
      <c r="P4954" s="110"/>
      <c r="Q4954" s="110"/>
      <c r="R4954" s="110"/>
      <c r="S4954" s="110"/>
      <c r="T4954" s="110"/>
      <c r="U4954" s="110"/>
      <c r="V4954" s="110"/>
      <c r="W4954" s="110"/>
      <c r="X4954" s="110"/>
      <c r="Y4954" s="110"/>
      <c r="Z4954" s="110"/>
      <c r="AA4954" s="110"/>
      <c r="AB4954" s="110"/>
      <c r="AC4954" s="110"/>
      <c r="AD4954" s="110"/>
      <c r="AE4954" s="110"/>
      <c r="AF4954" s="110"/>
      <c r="AG4954" s="110"/>
      <c r="AH4954" s="110"/>
      <c r="AI4954" s="110"/>
      <c r="AJ4954" s="110"/>
      <c r="AK4954" s="110"/>
      <c r="AL4954" s="110"/>
      <c r="AM4954" s="110"/>
      <c r="AN4954" s="110"/>
      <c r="AO4954" s="110"/>
      <c r="AP4954" s="110"/>
      <c r="AQ4954" s="110"/>
      <c r="AR4954" s="110"/>
      <c r="AS4954" s="110"/>
      <c r="AT4954" s="110"/>
      <c r="AU4954" s="110"/>
      <c r="AV4954" s="110"/>
      <c r="AW4954" s="110"/>
      <c r="AX4954" s="110"/>
      <c r="AY4954" s="110"/>
      <c r="AZ4954" s="110"/>
      <c r="BA4954" s="110"/>
      <c r="BB4954" s="110"/>
      <c r="BC4954" s="110"/>
      <c r="BD4954" s="110"/>
      <c r="BE4954" s="110"/>
      <c r="BF4954" s="110"/>
      <c r="BG4954" s="110"/>
      <c r="BH4954" s="110"/>
      <c r="BI4954" s="110"/>
      <c r="BJ4954" s="110"/>
      <c r="BK4954" s="110"/>
      <c r="BL4954" s="110"/>
      <c r="BM4954" s="110"/>
      <c r="BN4954" s="110"/>
      <c r="BO4954" s="110"/>
    </row>
    <row r="4955" spans="1:67" s="151" customFormat="1">
      <c r="A4955" s="28"/>
      <c r="B4955" s="28" t="s">
        <v>5966</v>
      </c>
      <c r="C4955" s="29" t="s">
        <v>5965</v>
      </c>
      <c r="D4955" s="28" t="s">
        <v>271</v>
      </c>
      <c r="E4955" s="30">
        <v>1</v>
      </c>
      <c r="F4955" s="30">
        <v>24400</v>
      </c>
      <c r="G4955" s="30">
        <f t="shared" si="425"/>
        <v>29300</v>
      </c>
      <c r="H4955" s="30">
        <f t="shared" si="426"/>
        <v>43900</v>
      </c>
      <c r="I4955" s="212"/>
      <c r="J4955" s="212"/>
      <c r="K4955" s="212"/>
      <c r="L4955" s="110"/>
      <c r="M4955" s="110"/>
      <c r="N4955" s="110"/>
      <c r="O4955" s="110"/>
      <c r="P4955" s="110"/>
      <c r="Q4955" s="110"/>
      <c r="R4955" s="110"/>
      <c r="S4955" s="110"/>
      <c r="T4955" s="110"/>
      <c r="U4955" s="110"/>
      <c r="V4955" s="110"/>
      <c r="W4955" s="110"/>
      <c r="X4955" s="110"/>
      <c r="Y4955" s="110"/>
      <c r="Z4955" s="110"/>
      <c r="AA4955" s="110"/>
      <c r="AB4955" s="110"/>
      <c r="AC4955" s="110"/>
      <c r="AD4955" s="110"/>
      <c r="AE4955" s="110"/>
      <c r="AF4955" s="110"/>
      <c r="AG4955" s="110"/>
      <c r="AH4955" s="110"/>
      <c r="AI4955" s="110"/>
      <c r="AJ4955" s="110"/>
      <c r="AK4955" s="110"/>
      <c r="AL4955" s="110"/>
      <c r="AM4955" s="110"/>
      <c r="AN4955" s="110"/>
      <c r="AO4955" s="110"/>
      <c r="AP4955" s="110"/>
      <c r="AQ4955" s="110"/>
      <c r="AR4955" s="110"/>
      <c r="AS4955" s="110"/>
      <c r="AT4955" s="110"/>
      <c r="AU4955" s="110"/>
      <c r="AV4955" s="110"/>
      <c r="AW4955" s="110"/>
      <c r="AX4955" s="110"/>
      <c r="AY4955" s="110"/>
      <c r="AZ4955" s="110"/>
      <c r="BA4955" s="110"/>
      <c r="BB4955" s="110"/>
      <c r="BC4955" s="110"/>
      <c r="BD4955" s="110"/>
      <c r="BE4955" s="110"/>
      <c r="BF4955" s="110"/>
      <c r="BG4955" s="110"/>
      <c r="BH4955" s="110"/>
      <c r="BI4955" s="110"/>
      <c r="BJ4955" s="110"/>
      <c r="BK4955" s="110"/>
      <c r="BL4955" s="110"/>
      <c r="BM4955" s="110"/>
      <c r="BN4955" s="110"/>
      <c r="BO4955" s="110"/>
    </row>
    <row r="4956" spans="1:67" s="151" customFormat="1">
      <c r="A4956" s="49"/>
      <c r="B4956" s="49" t="s">
        <v>5236</v>
      </c>
      <c r="C4956" s="50" t="s">
        <v>5237</v>
      </c>
      <c r="D4956" s="49" t="s">
        <v>271</v>
      </c>
      <c r="E4956" s="51">
        <v>1</v>
      </c>
      <c r="F4956" s="30">
        <v>1650</v>
      </c>
      <c r="G4956" s="30">
        <f t="shared" si="425"/>
        <v>2000</v>
      </c>
      <c r="H4956" s="30">
        <f t="shared" si="426"/>
        <v>3000</v>
      </c>
      <c r="I4956" s="212"/>
      <c r="J4956" s="212"/>
      <c r="K4956" s="212"/>
      <c r="L4956" s="110"/>
      <c r="M4956" s="110"/>
      <c r="N4956" s="110"/>
      <c r="O4956" s="110"/>
      <c r="P4956" s="110"/>
      <c r="Q4956" s="110"/>
      <c r="R4956" s="110"/>
      <c r="S4956" s="110"/>
      <c r="T4956" s="110"/>
      <c r="U4956" s="110"/>
      <c r="V4956" s="110"/>
      <c r="W4956" s="110"/>
      <c r="X4956" s="110"/>
      <c r="Y4956" s="110"/>
      <c r="Z4956" s="110"/>
      <c r="AA4956" s="110"/>
      <c r="AB4956" s="110"/>
      <c r="AC4956" s="110"/>
      <c r="AD4956" s="110"/>
      <c r="AE4956" s="110"/>
      <c r="AF4956" s="110"/>
      <c r="AG4956" s="110"/>
      <c r="AH4956" s="110"/>
      <c r="AI4956" s="110"/>
      <c r="AJ4956" s="110"/>
      <c r="AK4956" s="110"/>
      <c r="AL4956" s="110"/>
      <c r="AM4956" s="110"/>
      <c r="AN4956" s="110"/>
      <c r="AO4956" s="110"/>
      <c r="AP4956" s="110"/>
      <c r="AQ4956" s="110"/>
      <c r="AR4956" s="110"/>
      <c r="AS4956" s="110"/>
      <c r="AT4956" s="110"/>
      <c r="AU4956" s="110"/>
      <c r="AV4956" s="110"/>
      <c r="AW4956" s="110"/>
      <c r="AX4956" s="110"/>
      <c r="AY4956" s="110"/>
      <c r="AZ4956" s="110"/>
      <c r="BA4956" s="110"/>
      <c r="BB4956" s="110"/>
      <c r="BC4956" s="110"/>
      <c r="BD4956" s="110"/>
      <c r="BE4956" s="110"/>
      <c r="BF4956" s="110"/>
      <c r="BG4956" s="110"/>
      <c r="BH4956" s="110"/>
      <c r="BI4956" s="110"/>
      <c r="BJ4956" s="110"/>
      <c r="BK4956" s="110"/>
      <c r="BL4956" s="110"/>
      <c r="BM4956" s="110"/>
      <c r="BN4956" s="110"/>
      <c r="BO4956" s="110"/>
    </row>
    <row r="4957" spans="1:67" s="151" customFormat="1" ht="31">
      <c r="A4957" s="28"/>
      <c r="B4957" s="28" t="s">
        <v>5238</v>
      </c>
      <c r="C4957" s="29" t="s">
        <v>5239</v>
      </c>
      <c r="D4957" s="28" t="s">
        <v>271</v>
      </c>
      <c r="E4957" s="30">
        <v>1</v>
      </c>
      <c r="F4957" s="30">
        <v>1410</v>
      </c>
      <c r="G4957" s="30">
        <f t="shared" si="425"/>
        <v>1700</v>
      </c>
      <c r="H4957" s="30">
        <f t="shared" si="426"/>
        <v>2500</v>
      </c>
      <c r="I4957" s="212"/>
      <c r="J4957" s="212"/>
      <c r="K4957" s="212"/>
      <c r="L4957" s="110"/>
      <c r="M4957" s="110"/>
      <c r="N4957" s="110"/>
      <c r="O4957" s="110"/>
      <c r="P4957" s="110"/>
      <c r="Q4957" s="110"/>
      <c r="R4957" s="110"/>
      <c r="S4957" s="110"/>
      <c r="T4957" s="110"/>
      <c r="U4957" s="110"/>
      <c r="V4957" s="110"/>
      <c r="W4957" s="110"/>
      <c r="X4957" s="110"/>
      <c r="Y4957" s="110"/>
      <c r="Z4957" s="110"/>
      <c r="AA4957" s="110"/>
      <c r="AB4957" s="110"/>
      <c r="AC4957" s="110"/>
      <c r="AD4957" s="110"/>
      <c r="AE4957" s="110"/>
      <c r="AF4957" s="110"/>
      <c r="AG4957" s="110"/>
      <c r="AH4957" s="110"/>
      <c r="AI4957" s="110"/>
      <c r="AJ4957" s="110"/>
      <c r="AK4957" s="110"/>
      <c r="AL4957" s="110"/>
      <c r="AM4957" s="110"/>
      <c r="AN4957" s="110"/>
      <c r="AO4957" s="110"/>
      <c r="AP4957" s="110"/>
      <c r="AQ4957" s="110"/>
      <c r="AR4957" s="110"/>
      <c r="AS4957" s="110"/>
      <c r="AT4957" s="110"/>
      <c r="AU4957" s="110"/>
      <c r="AV4957" s="110"/>
      <c r="AW4957" s="110"/>
      <c r="AX4957" s="110"/>
      <c r="AY4957" s="110"/>
      <c r="AZ4957" s="110"/>
      <c r="BA4957" s="110"/>
      <c r="BB4957" s="110"/>
      <c r="BC4957" s="110"/>
      <c r="BD4957" s="110"/>
      <c r="BE4957" s="110"/>
      <c r="BF4957" s="110"/>
      <c r="BG4957" s="110"/>
      <c r="BH4957" s="110"/>
      <c r="BI4957" s="110"/>
      <c r="BJ4957" s="110"/>
      <c r="BK4957" s="110"/>
      <c r="BL4957" s="110"/>
      <c r="BM4957" s="110"/>
      <c r="BN4957" s="110"/>
      <c r="BO4957" s="110"/>
    </row>
    <row r="4958" spans="1:67" s="151" customFormat="1">
      <c r="A4958" s="49"/>
      <c r="B4958" s="49" t="s">
        <v>5242</v>
      </c>
      <c r="C4958" s="50" t="s">
        <v>5243</v>
      </c>
      <c r="D4958" s="49" t="s">
        <v>271</v>
      </c>
      <c r="E4958" s="51">
        <v>1</v>
      </c>
      <c r="F4958" s="30">
        <v>900</v>
      </c>
      <c r="G4958" s="30">
        <f t="shared" si="425"/>
        <v>1100</v>
      </c>
      <c r="H4958" s="30">
        <f t="shared" si="426"/>
        <v>1600</v>
      </c>
      <c r="I4958" s="212"/>
      <c r="J4958" s="212"/>
      <c r="K4958" s="212"/>
      <c r="L4958" s="110"/>
      <c r="M4958" s="110"/>
      <c r="N4958" s="110"/>
      <c r="O4958" s="110"/>
      <c r="P4958" s="110"/>
      <c r="Q4958" s="110"/>
      <c r="R4958" s="110"/>
      <c r="S4958" s="110"/>
      <c r="T4958" s="110"/>
      <c r="U4958" s="110"/>
      <c r="V4958" s="110"/>
      <c r="W4958" s="110"/>
      <c r="X4958" s="110"/>
      <c r="Y4958" s="110"/>
      <c r="Z4958" s="110"/>
      <c r="AA4958" s="110"/>
      <c r="AB4958" s="110"/>
      <c r="AC4958" s="110"/>
      <c r="AD4958" s="110"/>
      <c r="AE4958" s="110"/>
      <c r="AF4958" s="110"/>
      <c r="AG4958" s="110"/>
      <c r="AH4958" s="110"/>
      <c r="AI4958" s="110"/>
      <c r="AJ4958" s="110"/>
      <c r="AK4958" s="110"/>
      <c r="AL4958" s="110"/>
      <c r="AM4958" s="110"/>
      <c r="AN4958" s="110"/>
      <c r="AO4958" s="110"/>
      <c r="AP4958" s="110"/>
      <c r="AQ4958" s="110"/>
      <c r="AR4958" s="110"/>
      <c r="AS4958" s="110"/>
      <c r="AT4958" s="110"/>
      <c r="AU4958" s="110"/>
      <c r="AV4958" s="110"/>
      <c r="AW4958" s="110"/>
      <c r="AX4958" s="110"/>
      <c r="AY4958" s="110"/>
      <c r="AZ4958" s="110"/>
      <c r="BA4958" s="110"/>
      <c r="BB4958" s="110"/>
      <c r="BC4958" s="110"/>
      <c r="BD4958" s="110"/>
      <c r="BE4958" s="110"/>
      <c r="BF4958" s="110"/>
      <c r="BG4958" s="110"/>
      <c r="BH4958" s="110"/>
      <c r="BI4958" s="110"/>
      <c r="BJ4958" s="110"/>
      <c r="BK4958" s="110"/>
      <c r="BL4958" s="110"/>
      <c r="BM4958" s="110"/>
      <c r="BN4958" s="110"/>
      <c r="BO4958" s="110"/>
    </row>
    <row r="4959" spans="1:67" s="151" customFormat="1" ht="31">
      <c r="A4959" s="49"/>
      <c r="B4959" s="49" t="s">
        <v>5244</v>
      </c>
      <c r="C4959" s="50" t="s">
        <v>5245</v>
      </c>
      <c r="D4959" s="49" t="s">
        <v>271</v>
      </c>
      <c r="E4959" s="51">
        <v>1</v>
      </c>
      <c r="F4959" s="30">
        <v>1700</v>
      </c>
      <c r="G4959" s="30">
        <f t="shared" si="425"/>
        <v>2000</v>
      </c>
      <c r="H4959" s="30">
        <f t="shared" si="426"/>
        <v>3100</v>
      </c>
      <c r="I4959" s="212"/>
      <c r="J4959" s="212"/>
      <c r="K4959" s="212"/>
      <c r="L4959" s="110"/>
      <c r="M4959" s="110"/>
      <c r="N4959" s="110"/>
      <c r="O4959" s="110"/>
      <c r="P4959" s="110"/>
      <c r="Q4959" s="110"/>
      <c r="R4959" s="110"/>
      <c r="S4959" s="110"/>
      <c r="T4959" s="110"/>
      <c r="U4959" s="110"/>
      <c r="V4959" s="110"/>
      <c r="W4959" s="110"/>
      <c r="X4959" s="110"/>
      <c r="Y4959" s="110"/>
      <c r="Z4959" s="110"/>
      <c r="AA4959" s="110"/>
      <c r="AB4959" s="110"/>
      <c r="AC4959" s="110"/>
      <c r="AD4959" s="110"/>
      <c r="AE4959" s="110"/>
      <c r="AF4959" s="110"/>
      <c r="AG4959" s="110"/>
      <c r="AH4959" s="110"/>
      <c r="AI4959" s="110"/>
      <c r="AJ4959" s="110"/>
      <c r="AK4959" s="110"/>
      <c r="AL4959" s="110"/>
      <c r="AM4959" s="110"/>
      <c r="AN4959" s="110"/>
      <c r="AO4959" s="110"/>
      <c r="AP4959" s="110"/>
      <c r="AQ4959" s="110"/>
      <c r="AR4959" s="110"/>
      <c r="AS4959" s="110"/>
      <c r="AT4959" s="110"/>
      <c r="AU4959" s="110"/>
      <c r="AV4959" s="110"/>
      <c r="AW4959" s="110"/>
      <c r="AX4959" s="110"/>
      <c r="AY4959" s="110"/>
      <c r="AZ4959" s="110"/>
      <c r="BA4959" s="110"/>
      <c r="BB4959" s="110"/>
      <c r="BC4959" s="110"/>
      <c r="BD4959" s="110"/>
      <c r="BE4959" s="110"/>
      <c r="BF4959" s="110"/>
      <c r="BG4959" s="110"/>
      <c r="BH4959" s="110"/>
      <c r="BI4959" s="110"/>
      <c r="BJ4959" s="110"/>
      <c r="BK4959" s="110"/>
      <c r="BL4959" s="110"/>
      <c r="BM4959" s="110"/>
      <c r="BN4959" s="110"/>
      <c r="BO4959" s="110"/>
    </row>
    <row r="4960" spans="1:67" s="151" customFormat="1" ht="31">
      <c r="A4960" s="49"/>
      <c r="B4960" s="49" t="s">
        <v>5246</v>
      </c>
      <c r="C4960" s="50" t="s">
        <v>5247</v>
      </c>
      <c r="D4960" s="49" t="s">
        <v>271</v>
      </c>
      <c r="E4960" s="51">
        <v>1</v>
      </c>
      <c r="F4960" s="30">
        <v>1600</v>
      </c>
      <c r="G4960" s="30">
        <f t="shared" si="425"/>
        <v>1900</v>
      </c>
      <c r="H4960" s="30">
        <f t="shared" si="426"/>
        <v>2900</v>
      </c>
      <c r="I4960" s="212"/>
      <c r="J4960" s="212"/>
      <c r="K4960" s="212"/>
      <c r="L4960" s="110"/>
      <c r="M4960" s="110"/>
      <c r="N4960" s="110"/>
      <c r="O4960" s="110"/>
      <c r="P4960" s="110"/>
      <c r="Q4960" s="110"/>
      <c r="R4960" s="110"/>
      <c r="S4960" s="110"/>
      <c r="T4960" s="110"/>
      <c r="U4960" s="110"/>
      <c r="V4960" s="110"/>
      <c r="W4960" s="110"/>
      <c r="X4960" s="110"/>
      <c r="Y4960" s="110"/>
      <c r="Z4960" s="110"/>
      <c r="AA4960" s="110"/>
      <c r="AB4960" s="110"/>
      <c r="AC4960" s="110"/>
      <c r="AD4960" s="110"/>
      <c r="AE4960" s="110"/>
      <c r="AF4960" s="110"/>
      <c r="AG4960" s="110"/>
      <c r="AH4960" s="110"/>
      <c r="AI4960" s="110"/>
      <c r="AJ4960" s="110"/>
      <c r="AK4960" s="110"/>
      <c r="AL4960" s="110"/>
      <c r="AM4960" s="110"/>
      <c r="AN4960" s="110"/>
      <c r="AO4960" s="110"/>
      <c r="AP4960" s="110"/>
      <c r="AQ4960" s="110"/>
      <c r="AR4960" s="110"/>
      <c r="AS4960" s="110"/>
      <c r="AT4960" s="110"/>
      <c r="AU4960" s="110"/>
      <c r="AV4960" s="110"/>
      <c r="AW4960" s="110"/>
      <c r="AX4960" s="110"/>
      <c r="AY4960" s="110"/>
      <c r="AZ4960" s="110"/>
      <c r="BA4960" s="110"/>
      <c r="BB4960" s="110"/>
      <c r="BC4960" s="110"/>
      <c r="BD4960" s="110"/>
      <c r="BE4960" s="110"/>
      <c r="BF4960" s="110"/>
      <c r="BG4960" s="110"/>
      <c r="BH4960" s="110"/>
      <c r="BI4960" s="110"/>
      <c r="BJ4960" s="110"/>
      <c r="BK4960" s="110"/>
      <c r="BL4960" s="110"/>
      <c r="BM4960" s="110"/>
      <c r="BN4960" s="110"/>
      <c r="BO4960" s="110"/>
    </row>
    <row r="4961" spans="1:67" s="151" customFormat="1">
      <c r="A4961" s="49"/>
      <c r="B4961" s="49" t="s">
        <v>5248</v>
      </c>
      <c r="C4961" s="50" t="s">
        <v>5249</v>
      </c>
      <c r="D4961" s="49" t="s">
        <v>271</v>
      </c>
      <c r="E4961" s="51">
        <v>1</v>
      </c>
      <c r="F4961" s="30">
        <v>1100</v>
      </c>
      <c r="G4961" s="30">
        <f t="shared" si="425"/>
        <v>1300</v>
      </c>
      <c r="H4961" s="30">
        <f t="shared" si="426"/>
        <v>2000</v>
      </c>
      <c r="I4961" s="212"/>
      <c r="J4961" s="212"/>
      <c r="K4961" s="212"/>
      <c r="L4961" s="110"/>
      <c r="M4961" s="110"/>
      <c r="N4961" s="110"/>
      <c r="O4961" s="110"/>
      <c r="P4961" s="110"/>
      <c r="Q4961" s="110"/>
      <c r="R4961" s="110"/>
      <c r="S4961" s="110"/>
      <c r="T4961" s="110"/>
      <c r="U4961" s="110"/>
      <c r="V4961" s="110"/>
      <c r="W4961" s="110"/>
      <c r="X4961" s="110"/>
      <c r="Y4961" s="110"/>
      <c r="Z4961" s="110"/>
      <c r="AA4961" s="110"/>
      <c r="AB4961" s="110"/>
      <c r="AC4961" s="110"/>
      <c r="AD4961" s="110"/>
      <c r="AE4961" s="110"/>
      <c r="AF4961" s="110"/>
      <c r="AG4961" s="110"/>
      <c r="AH4961" s="110"/>
      <c r="AI4961" s="110"/>
      <c r="AJ4961" s="110"/>
      <c r="AK4961" s="110"/>
      <c r="AL4961" s="110"/>
      <c r="AM4961" s="110"/>
      <c r="AN4961" s="110"/>
      <c r="AO4961" s="110"/>
      <c r="AP4961" s="110"/>
      <c r="AQ4961" s="110"/>
      <c r="AR4961" s="110"/>
      <c r="AS4961" s="110"/>
      <c r="AT4961" s="110"/>
      <c r="AU4961" s="110"/>
      <c r="AV4961" s="110"/>
      <c r="AW4961" s="110"/>
      <c r="AX4961" s="110"/>
      <c r="AY4961" s="110"/>
      <c r="AZ4961" s="110"/>
      <c r="BA4961" s="110"/>
      <c r="BB4961" s="110"/>
      <c r="BC4961" s="110"/>
      <c r="BD4961" s="110"/>
      <c r="BE4961" s="110"/>
      <c r="BF4961" s="110"/>
      <c r="BG4961" s="110"/>
      <c r="BH4961" s="110"/>
      <c r="BI4961" s="110"/>
      <c r="BJ4961" s="110"/>
      <c r="BK4961" s="110"/>
      <c r="BL4961" s="110"/>
      <c r="BM4961" s="110"/>
      <c r="BN4961" s="110"/>
      <c r="BO4961" s="110"/>
    </row>
    <row r="4962" spans="1:67" s="151" customFormat="1" ht="31">
      <c r="A4962" s="49"/>
      <c r="B4962" s="49" t="s">
        <v>5262</v>
      </c>
      <c r="C4962" s="50" t="s">
        <v>5263</v>
      </c>
      <c r="D4962" s="49" t="s">
        <v>271</v>
      </c>
      <c r="E4962" s="51">
        <v>1</v>
      </c>
      <c r="F4962" s="30">
        <v>1000</v>
      </c>
      <c r="G4962" s="30">
        <f t="shared" si="425"/>
        <v>1200</v>
      </c>
      <c r="H4962" s="30">
        <f t="shared" si="426"/>
        <v>1800</v>
      </c>
      <c r="I4962" s="212"/>
      <c r="J4962" s="212"/>
      <c r="K4962" s="212"/>
      <c r="L4962" s="110"/>
      <c r="M4962" s="110"/>
      <c r="N4962" s="110"/>
      <c r="O4962" s="110"/>
      <c r="P4962" s="110"/>
      <c r="Q4962" s="110"/>
      <c r="R4962" s="110"/>
      <c r="S4962" s="110"/>
      <c r="T4962" s="110"/>
      <c r="U4962" s="110"/>
      <c r="V4962" s="110"/>
      <c r="W4962" s="110"/>
      <c r="X4962" s="110"/>
      <c r="Y4962" s="110"/>
      <c r="Z4962" s="110"/>
      <c r="AA4962" s="110"/>
      <c r="AB4962" s="110"/>
      <c r="AC4962" s="110"/>
      <c r="AD4962" s="110"/>
      <c r="AE4962" s="110"/>
      <c r="AF4962" s="110"/>
      <c r="AG4962" s="110"/>
      <c r="AH4962" s="110"/>
      <c r="AI4962" s="110"/>
      <c r="AJ4962" s="110"/>
      <c r="AK4962" s="110"/>
      <c r="AL4962" s="110"/>
      <c r="AM4962" s="110"/>
      <c r="AN4962" s="110"/>
      <c r="AO4962" s="110"/>
      <c r="AP4962" s="110"/>
      <c r="AQ4962" s="110"/>
      <c r="AR4962" s="110"/>
      <c r="AS4962" s="110"/>
      <c r="AT4962" s="110"/>
      <c r="AU4962" s="110"/>
      <c r="AV4962" s="110"/>
      <c r="AW4962" s="110"/>
      <c r="AX4962" s="110"/>
      <c r="AY4962" s="110"/>
      <c r="AZ4962" s="110"/>
      <c r="BA4962" s="110"/>
      <c r="BB4962" s="110"/>
      <c r="BC4962" s="110"/>
      <c r="BD4962" s="110"/>
      <c r="BE4962" s="110"/>
      <c r="BF4962" s="110"/>
      <c r="BG4962" s="110"/>
      <c r="BH4962" s="110"/>
      <c r="BI4962" s="110"/>
      <c r="BJ4962" s="110"/>
      <c r="BK4962" s="110"/>
      <c r="BL4962" s="110"/>
      <c r="BM4962" s="110"/>
      <c r="BN4962" s="110"/>
      <c r="BO4962" s="110"/>
    </row>
    <row r="4963" spans="1:67" s="151" customFormat="1" ht="31">
      <c r="A4963" s="49"/>
      <c r="B4963" s="49" t="s">
        <v>5264</v>
      </c>
      <c r="C4963" s="50" t="s">
        <v>5265</v>
      </c>
      <c r="D4963" s="49" t="s">
        <v>271</v>
      </c>
      <c r="E4963" s="51">
        <v>1</v>
      </c>
      <c r="F4963" s="30">
        <v>1200</v>
      </c>
      <c r="G4963" s="30">
        <f t="shared" si="425"/>
        <v>1400</v>
      </c>
      <c r="H4963" s="30">
        <f t="shared" si="426"/>
        <v>2200</v>
      </c>
      <c r="I4963" s="212"/>
      <c r="J4963" s="212"/>
      <c r="K4963" s="212"/>
      <c r="L4963" s="110"/>
      <c r="M4963" s="110"/>
      <c r="N4963" s="110"/>
      <c r="O4963" s="110"/>
      <c r="P4963" s="110"/>
      <c r="Q4963" s="110"/>
      <c r="R4963" s="110"/>
      <c r="S4963" s="110"/>
      <c r="T4963" s="110"/>
      <c r="U4963" s="110"/>
      <c r="V4963" s="110"/>
      <c r="W4963" s="110"/>
      <c r="X4963" s="110"/>
      <c r="Y4963" s="110"/>
      <c r="Z4963" s="110"/>
      <c r="AA4963" s="110"/>
      <c r="AB4963" s="110"/>
      <c r="AC4963" s="110"/>
      <c r="AD4963" s="110"/>
      <c r="AE4963" s="110"/>
      <c r="AF4963" s="110"/>
      <c r="AG4963" s="110"/>
      <c r="AH4963" s="110"/>
      <c r="AI4963" s="110"/>
      <c r="AJ4963" s="110"/>
      <c r="AK4963" s="110"/>
      <c r="AL4963" s="110"/>
      <c r="AM4963" s="110"/>
      <c r="AN4963" s="110"/>
      <c r="AO4963" s="110"/>
      <c r="AP4963" s="110"/>
      <c r="AQ4963" s="110"/>
      <c r="AR4963" s="110"/>
      <c r="AS4963" s="110"/>
      <c r="AT4963" s="110"/>
      <c r="AU4963" s="110"/>
      <c r="AV4963" s="110"/>
      <c r="AW4963" s="110"/>
      <c r="AX4963" s="110"/>
      <c r="AY4963" s="110"/>
      <c r="AZ4963" s="110"/>
      <c r="BA4963" s="110"/>
      <c r="BB4963" s="110"/>
      <c r="BC4963" s="110"/>
      <c r="BD4963" s="110"/>
      <c r="BE4963" s="110"/>
      <c r="BF4963" s="110"/>
      <c r="BG4963" s="110"/>
      <c r="BH4963" s="110"/>
      <c r="BI4963" s="110"/>
      <c r="BJ4963" s="110"/>
      <c r="BK4963" s="110"/>
      <c r="BL4963" s="110"/>
      <c r="BM4963" s="110"/>
      <c r="BN4963" s="110"/>
      <c r="BO4963" s="110"/>
    </row>
    <row r="4964" spans="1:67" s="151" customFormat="1">
      <c r="A4964" s="49"/>
      <c r="B4964" s="49" t="s">
        <v>5268</v>
      </c>
      <c r="C4964" s="50" t="s">
        <v>5269</v>
      </c>
      <c r="D4964" s="49" t="s">
        <v>271</v>
      </c>
      <c r="E4964" s="51">
        <v>1</v>
      </c>
      <c r="F4964" s="30">
        <v>1100</v>
      </c>
      <c r="G4964" s="30">
        <f t="shared" si="425"/>
        <v>1300</v>
      </c>
      <c r="H4964" s="30">
        <f t="shared" si="426"/>
        <v>2000</v>
      </c>
      <c r="I4964" s="212"/>
      <c r="J4964" s="212"/>
      <c r="K4964" s="212"/>
      <c r="L4964" s="110"/>
      <c r="M4964" s="110"/>
      <c r="N4964" s="110"/>
      <c r="O4964" s="110"/>
      <c r="P4964" s="110"/>
      <c r="Q4964" s="110"/>
      <c r="R4964" s="110"/>
      <c r="S4964" s="110"/>
      <c r="T4964" s="110"/>
      <c r="U4964" s="110"/>
      <c r="V4964" s="110"/>
      <c r="W4964" s="110"/>
      <c r="X4964" s="110"/>
      <c r="Y4964" s="110"/>
      <c r="Z4964" s="110"/>
      <c r="AA4964" s="110"/>
      <c r="AB4964" s="110"/>
      <c r="AC4964" s="110"/>
      <c r="AD4964" s="110"/>
      <c r="AE4964" s="110"/>
      <c r="AF4964" s="110"/>
      <c r="AG4964" s="110"/>
      <c r="AH4964" s="110"/>
      <c r="AI4964" s="110"/>
      <c r="AJ4964" s="110"/>
      <c r="AK4964" s="110"/>
      <c r="AL4964" s="110"/>
      <c r="AM4964" s="110"/>
      <c r="AN4964" s="110"/>
      <c r="AO4964" s="110"/>
      <c r="AP4964" s="110"/>
      <c r="AQ4964" s="110"/>
      <c r="AR4964" s="110"/>
      <c r="AS4964" s="110"/>
      <c r="AT4964" s="110"/>
      <c r="AU4964" s="110"/>
      <c r="AV4964" s="110"/>
      <c r="AW4964" s="110"/>
      <c r="AX4964" s="110"/>
      <c r="AY4964" s="110"/>
      <c r="AZ4964" s="110"/>
      <c r="BA4964" s="110"/>
      <c r="BB4964" s="110"/>
      <c r="BC4964" s="110"/>
      <c r="BD4964" s="110"/>
      <c r="BE4964" s="110"/>
      <c r="BF4964" s="110"/>
      <c r="BG4964" s="110"/>
      <c r="BH4964" s="110"/>
      <c r="BI4964" s="110"/>
      <c r="BJ4964" s="110"/>
      <c r="BK4964" s="110"/>
      <c r="BL4964" s="110"/>
      <c r="BM4964" s="110"/>
      <c r="BN4964" s="110"/>
      <c r="BO4964" s="110"/>
    </row>
    <row r="4965" spans="1:67" s="151" customFormat="1">
      <c r="A4965" s="49"/>
      <c r="B4965" s="49" t="s">
        <v>5274</v>
      </c>
      <c r="C4965" s="50" t="s">
        <v>5275</v>
      </c>
      <c r="D4965" s="49" t="s">
        <v>271</v>
      </c>
      <c r="E4965" s="51">
        <v>1</v>
      </c>
      <c r="F4965" s="30">
        <v>1100</v>
      </c>
      <c r="G4965" s="30">
        <f t="shared" si="425"/>
        <v>1300</v>
      </c>
      <c r="H4965" s="30">
        <f t="shared" si="426"/>
        <v>2000</v>
      </c>
      <c r="I4965" s="212"/>
      <c r="J4965" s="212"/>
      <c r="K4965" s="212"/>
      <c r="L4965" s="110"/>
      <c r="M4965" s="110"/>
      <c r="N4965" s="110"/>
      <c r="O4965" s="110"/>
      <c r="P4965" s="110"/>
      <c r="Q4965" s="110"/>
      <c r="R4965" s="110"/>
      <c r="S4965" s="110"/>
      <c r="T4965" s="110"/>
      <c r="U4965" s="110"/>
      <c r="V4965" s="110"/>
      <c r="W4965" s="110"/>
      <c r="X4965" s="110"/>
      <c r="Y4965" s="110"/>
      <c r="Z4965" s="110"/>
      <c r="AA4965" s="110"/>
      <c r="AB4965" s="110"/>
      <c r="AC4965" s="110"/>
      <c r="AD4965" s="110"/>
      <c r="AE4965" s="110"/>
      <c r="AF4965" s="110"/>
      <c r="AG4965" s="110"/>
      <c r="AH4965" s="110"/>
      <c r="AI4965" s="110"/>
      <c r="AJ4965" s="110"/>
      <c r="AK4965" s="110"/>
      <c r="AL4965" s="110"/>
      <c r="AM4965" s="110"/>
      <c r="AN4965" s="110"/>
      <c r="AO4965" s="110"/>
      <c r="AP4965" s="110"/>
      <c r="AQ4965" s="110"/>
      <c r="AR4965" s="110"/>
      <c r="AS4965" s="110"/>
      <c r="AT4965" s="110"/>
      <c r="AU4965" s="110"/>
      <c r="AV4965" s="110"/>
      <c r="AW4965" s="110"/>
      <c r="AX4965" s="110"/>
      <c r="AY4965" s="110"/>
      <c r="AZ4965" s="110"/>
      <c r="BA4965" s="110"/>
      <c r="BB4965" s="110"/>
      <c r="BC4965" s="110"/>
      <c r="BD4965" s="110"/>
      <c r="BE4965" s="110"/>
      <c r="BF4965" s="110"/>
      <c r="BG4965" s="110"/>
      <c r="BH4965" s="110"/>
      <c r="BI4965" s="110"/>
      <c r="BJ4965" s="110"/>
      <c r="BK4965" s="110"/>
      <c r="BL4965" s="110"/>
      <c r="BM4965" s="110"/>
      <c r="BN4965" s="110"/>
      <c r="BO4965" s="110"/>
    </row>
    <row r="4966" spans="1:67" s="151" customFormat="1" ht="31">
      <c r="A4966" s="49"/>
      <c r="B4966" s="49" t="s">
        <v>5276</v>
      </c>
      <c r="C4966" s="50" t="s">
        <v>5277</v>
      </c>
      <c r="D4966" s="49" t="s">
        <v>271</v>
      </c>
      <c r="E4966" s="51">
        <v>1</v>
      </c>
      <c r="F4966" s="30">
        <v>2800</v>
      </c>
      <c r="G4966" s="30">
        <f t="shared" si="425"/>
        <v>3400</v>
      </c>
      <c r="H4966" s="30">
        <f t="shared" si="426"/>
        <v>5000</v>
      </c>
      <c r="I4966" s="212"/>
      <c r="J4966" s="212"/>
      <c r="K4966" s="212"/>
      <c r="L4966" s="110"/>
      <c r="M4966" s="110"/>
      <c r="N4966" s="110"/>
      <c r="O4966" s="110"/>
      <c r="P4966" s="110"/>
      <c r="Q4966" s="110"/>
      <c r="R4966" s="110"/>
      <c r="S4966" s="110"/>
      <c r="T4966" s="110"/>
      <c r="U4966" s="110"/>
      <c r="V4966" s="110"/>
      <c r="W4966" s="110"/>
      <c r="X4966" s="110"/>
      <c r="Y4966" s="110"/>
      <c r="Z4966" s="110"/>
      <c r="AA4966" s="110"/>
      <c r="AB4966" s="110"/>
      <c r="AC4966" s="110"/>
      <c r="AD4966" s="110"/>
      <c r="AE4966" s="110"/>
      <c r="AF4966" s="110"/>
      <c r="AG4966" s="110"/>
      <c r="AH4966" s="110"/>
      <c r="AI4966" s="110"/>
      <c r="AJ4966" s="110"/>
      <c r="AK4966" s="110"/>
      <c r="AL4966" s="110"/>
      <c r="AM4966" s="110"/>
      <c r="AN4966" s="110"/>
      <c r="AO4966" s="110"/>
      <c r="AP4966" s="110"/>
      <c r="AQ4966" s="110"/>
      <c r="AR4966" s="110"/>
      <c r="AS4966" s="110"/>
      <c r="AT4966" s="110"/>
      <c r="AU4966" s="110"/>
      <c r="AV4966" s="110"/>
      <c r="AW4966" s="110"/>
      <c r="AX4966" s="110"/>
      <c r="AY4966" s="110"/>
      <c r="AZ4966" s="110"/>
      <c r="BA4966" s="110"/>
      <c r="BB4966" s="110"/>
      <c r="BC4966" s="110"/>
      <c r="BD4966" s="110"/>
      <c r="BE4966" s="110"/>
      <c r="BF4966" s="110"/>
      <c r="BG4966" s="110"/>
      <c r="BH4966" s="110"/>
      <c r="BI4966" s="110"/>
      <c r="BJ4966" s="110"/>
      <c r="BK4966" s="110"/>
      <c r="BL4966" s="110"/>
      <c r="BM4966" s="110"/>
      <c r="BN4966" s="110"/>
      <c r="BO4966" s="110"/>
    </row>
    <row r="4967" spans="1:67" s="151" customFormat="1">
      <c r="A4967" s="49"/>
      <c r="B4967" s="49" t="s">
        <v>5278</v>
      </c>
      <c r="C4967" s="50" t="s">
        <v>5279</v>
      </c>
      <c r="D4967" s="49" t="s">
        <v>271</v>
      </c>
      <c r="E4967" s="51">
        <v>1</v>
      </c>
      <c r="F4967" s="30">
        <v>1100</v>
      </c>
      <c r="G4967" s="30">
        <f t="shared" si="425"/>
        <v>1300</v>
      </c>
      <c r="H4967" s="30">
        <f t="shared" si="426"/>
        <v>2000</v>
      </c>
      <c r="I4967" s="212"/>
      <c r="J4967" s="212"/>
      <c r="K4967" s="212"/>
      <c r="L4967" s="110"/>
      <c r="M4967" s="110"/>
      <c r="N4967" s="110"/>
      <c r="O4967" s="110"/>
      <c r="P4967" s="110"/>
      <c r="Q4967" s="110"/>
      <c r="R4967" s="110"/>
      <c r="S4967" s="110"/>
      <c r="T4967" s="110"/>
      <c r="U4967" s="110"/>
      <c r="V4967" s="110"/>
      <c r="W4967" s="110"/>
      <c r="X4967" s="110"/>
      <c r="Y4967" s="110"/>
      <c r="Z4967" s="110"/>
      <c r="AA4967" s="110"/>
      <c r="AB4967" s="110"/>
      <c r="AC4967" s="110"/>
      <c r="AD4967" s="110"/>
      <c r="AE4967" s="110"/>
      <c r="AF4967" s="110"/>
      <c r="AG4967" s="110"/>
      <c r="AH4967" s="110"/>
      <c r="AI4967" s="110"/>
      <c r="AJ4967" s="110"/>
      <c r="AK4967" s="110"/>
      <c r="AL4967" s="110"/>
      <c r="AM4967" s="110"/>
      <c r="AN4967" s="110"/>
      <c r="AO4967" s="110"/>
      <c r="AP4967" s="110"/>
      <c r="AQ4967" s="110"/>
      <c r="AR4967" s="110"/>
      <c r="AS4967" s="110"/>
      <c r="AT4967" s="110"/>
      <c r="AU4967" s="110"/>
      <c r="AV4967" s="110"/>
      <c r="AW4967" s="110"/>
      <c r="AX4967" s="110"/>
      <c r="AY4967" s="110"/>
      <c r="AZ4967" s="110"/>
      <c r="BA4967" s="110"/>
      <c r="BB4967" s="110"/>
      <c r="BC4967" s="110"/>
      <c r="BD4967" s="110"/>
      <c r="BE4967" s="110"/>
      <c r="BF4967" s="110"/>
      <c r="BG4967" s="110"/>
      <c r="BH4967" s="110"/>
      <c r="BI4967" s="110"/>
      <c r="BJ4967" s="110"/>
      <c r="BK4967" s="110"/>
      <c r="BL4967" s="110"/>
      <c r="BM4967" s="110"/>
      <c r="BN4967" s="110"/>
      <c r="BO4967" s="110"/>
    </row>
    <row r="4968" spans="1:67" s="151" customFormat="1">
      <c r="A4968" s="49"/>
      <c r="B4968" s="49" t="s">
        <v>5441</v>
      </c>
      <c r="C4968" s="50" t="s">
        <v>5442</v>
      </c>
      <c r="D4968" s="49" t="s">
        <v>271</v>
      </c>
      <c r="E4968" s="51">
        <v>1</v>
      </c>
      <c r="F4968" s="30">
        <v>1600</v>
      </c>
      <c r="G4968" s="30">
        <f t="shared" si="425"/>
        <v>1900</v>
      </c>
      <c r="H4968" s="30">
        <f t="shared" si="426"/>
        <v>2900</v>
      </c>
      <c r="I4968" s="212"/>
      <c r="J4968" s="212"/>
      <c r="K4968" s="212"/>
      <c r="L4968" s="110"/>
      <c r="M4968" s="110"/>
      <c r="N4968" s="110"/>
      <c r="O4968" s="110"/>
      <c r="P4968" s="110"/>
      <c r="Q4968" s="110"/>
      <c r="R4968" s="110"/>
      <c r="S4968" s="110"/>
      <c r="T4968" s="110"/>
      <c r="U4968" s="110"/>
      <c r="V4968" s="110"/>
      <c r="W4968" s="110"/>
      <c r="X4968" s="110"/>
      <c r="Y4968" s="110"/>
      <c r="Z4968" s="110"/>
      <c r="AA4968" s="110"/>
      <c r="AB4968" s="110"/>
      <c r="AC4968" s="110"/>
      <c r="AD4968" s="110"/>
      <c r="AE4968" s="110"/>
      <c r="AF4968" s="110"/>
      <c r="AG4968" s="110"/>
      <c r="AH4968" s="110"/>
      <c r="AI4968" s="110"/>
      <c r="AJ4968" s="110"/>
      <c r="AK4968" s="110"/>
      <c r="AL4968" s="110"/>
      <c r="AM4968" s="110"/>
      <c r="AN4968" s="110"/>
      <c r="AO4968" s="110"/>
      <c r="AP4968" s="110"/>
      <c r="AQ4968" s="110"/>
      <c r="AR4968" s="110"/>
      <c r="AS4968" s="110"/>
      <c r="AT4968" s="110"/>
      <c r="AU4968" s="110"/>
      <c r="AV4968" s="110"/>
      <c r="AW4968" s="110"/>
      <c r="AX4968" s="110"/>
      <c r="AY4968" s="110"/>
      <c r="AZ4968" s="110"/>
      <c r="BA4968" s="110"/>
      <c r="BB4968" s="110"/>
      <c r="BC4968" s="110"/>
      <c r="BD4968" s="110"/>
      <c r="BE4968" s="110"/>
      <c r="BF4968" s="110"/>
      <c r="BG4968" s="110"/>
      <c r="BH4968" s="110"/>
      <c r="BI4968" s="110"/>
      <c r="BJ4968" s="110"/>
      <c r="BK4968" s="110"/>
      <c r="BL4968" s="110"/>
      <c r="BM4968" s="110"/>
      <c r="BN4968" s="110"/>
      <c r="BO4968" s="110"/>
    </row>
    <row r="4969" spans="1:67" s="151" customFormat="1" ht="31">
      <c r="A4969" s="49"/>
      <c r="B4969" s="49" t="s">
        <v>5373</v>
      </c>
      <c r="C4969" s="50" t="s">
        <v>7721</v>
      </c>
      <c r="D4969" s="49" t="s">
        <v>271</v>
      </c>
      <c r="E4969" s="51">
        <v>1</v>
      </c>
      <c r="F4969" s="30">
        <v>2000</v>
      </c>
      <c r="G4969" s="30">
        <f t="shared" si="425"/>
        <v>2400</v>
      </c>
      <c r="H4969" s="30">
        <f t="shared" si="426"/>
        <v>3600</v>
      </c>
      <c r="I4969" s="212"/>
      <c r="J4969" s="212"/>
      <c r="K4969" s="212"/>
      <c r="L4969" s="110"/>
      <c r="M4969" s="110"/>
      <c r="N4969" s="110"/>
      <c r="O4969" s="110"/>
      <c r="P4969" s="110"/>
      <c r="Q4969" s="110"/>
      <c r="R4969" s="110"/>
      <c r="S4969" s="110"/>
      <c r="T4969" s="110"/>
      <c r="U4969" s="110"/>
      <c r="V4969" s="110"/>
      <c r="W4969" s="110"/>
      <c r="X4969" s="110"/>
      <c r="Y4969" s="110"/>
      <c r="Z4969" s="110"/>
      <c r="AA4969" s="110"/>
      <c r="AB4969" s="110"/>
      <c r="AC4969" s="110"/>
      <c r="AD4969" s="110"/>
      <c r="AE4969" s="110"/>
      <c r="AF4969" s="110"/>
      <c r="AG4969" s="110"/>
      <c r="AH4969" s="110"/>
      <c r="AI4969" s="110"/>
      <c r="AJ4969" s="110"/>
      <c r="AK4969" s="110"/>
      <c r="AL4969" s="110"/>
      <c r="AM4969" s="110"/>
      <c r="AN4969" s="110"/>
      <c r="AO4969" s="110"/>
      <c r="AP4969" s="110"/>
      <c r="AQ4969" s="110"/>
      <c r="AR4969" s="110"/>
      <c r="AS4969" s="110"/>
      <c r="AT4969" s="110"/>
      <c r="AU4969" s="110"/>
      <c r="AV4969" s="110"/>
      <c r="AW4969" s="110"/>
      <c r="AX4969" s="110"/>
      <c r="AY4969" s="110"/>
      <c r="AZ4969" s="110"/>
      <c r="BA4969" s="110"/>
      <c r="BB4969" s="110"/>
      <c r="BC4969" s="110"/>
      <c r="BD4969" s="110"/>
      <c r="BE4969" s="110"/>
      <c r="BF4969" s="110"/>
      <c r="BG4969" s="110"/>
      <c r="BH4969" s="110"/>
      <c r="BI4969" s="110"/>
      <c r="BJ4969" s="110"/>
      <c r="BK4969" s="110"/>
      <c r="BL4969" s="110"/>
      <c r="BM4969" s="110"/>
      <c r="BN4969" s="110"/>
      <c r="BO4969" s="110"/>
    </row>
    <row r="4970" spans="1:67" s="151" customFormat="1">
      <c r="A4970" s="49"/>
      <c r="B4970" s="49" t="s">
        <v>5258</v>
      </c>
      <c r="C4970" s="50" t="s">
        <v>5259</v>
      </c>
      <c r="D4970" s="28" t="s">
        <v>271</v>
      </c>
      <c r="E4970" s="30">
        <v>1</v>
      </c>
      <c r="F4970" s="30">
        <v>1000</v>
      </c>
      <c r="G4970" s="30">
        <f t="shared" si="425"/>
        <v>1200</v>
      </c>
      <c r="H4970" s="30">
        <f t="shared" si="426"/>
        <v>1800</v>
      </c>
      <c r="I4970" s="212"/>
      <c r="J4970" s="212"/>
      <c r="K4970" s="212"/>
      <c r="L4970" s="110"/>
      <c r="M4970" s="110"/>
      <c r="N4970" s="110"/>
      <c r="O4970" s="110"/>
      <c r="P4970" s="110"/>
      <c r="Q4970" s="110"/>
      <c r="R4970" s="110"/>
      <c r="S4970" s="110"/>
      <c r="T4970" s="110"/>
      <c r="U4970" s="110"/>
      <c r="V4970" s="110"/>
      <c r="W4970" s="110"/>
      <c r="X4970" s="110"/>
      <c r="Y4970" s="110"/>
      <c r="Z4970" s="110"/>
      <c r="AA4970" s="110"/>
      <c r="AB4970" s="110"/>
      <c r="AC4970" s="110"/>
      <c r="AD4970" s="110"/>
      <c r="AE4970" s="110"/>
      <c r="AF4970" s="110"/>
      <c r="AG4970" s="110"/>
      <c r="AH4970" s="110"/>
      <c r="AI4970" s="110"/>
      <c r="AJ4970" s="110"/>
      <c r="AK4970" s="110"/>
      <c r="AL4970" s="110"/>
      <c r="AM4970" s="110"/>
      <c r="AN4970" s="110"/>
      <c r="AO4970" s="110"/>
      <c r="AP4970" s="110"/>
      <c r="AQ4970" s="110"/>
      <c r="AR4970" s="110"/>
      <c r="AS4970" s="110"/>
      <c r="AT4970" s="110"/>
      <c r="AU4970" s="110"/>
      <c r="AV4970" s="110"/>
      <c r="AW4970" s="110"/>
      <c r="AX4970" s="110"/>
      <c r="AY4970" s="110"/>
      <c r="AZ4970" s="110"/>
      <c r="BA4970" s="110"/>
      <c r="BB4970" s="110"/>
      <c r="BC4970" s="110"/>
      <c r="BD4970" s="110"/>
      <c r="BE4970" s="110"/>
      <c r="BF4970" s="110"/>
      <c r="BG4970" s="110"/>
      <c r="BH4970" s="110"/>
      <c r="BI4970" s="110"/>
      <c r="BJ4970" s="110"/>
      <c r="BK4970" s="110"/>
      <c r="BL4970" s="110"/>
      <c r="BM4970" s="110"/>
      <c r="BN4970" s="110"/>
      <c r="BO4970" s="110"/>
    </row>
    <row r="4971" spans="1:67" s="151" customFormat="1">
      <c r="A4971" s="49"/>
      <c r="B4971" s="49" t="s">
        <v>5260</v>
      </c>
      <c r="C4971" s="29" t="s">
        <v>7718</v>
      </c>
      <c r="D4971" s="28" t="s">
        <v>271</v>
      </c>
      <c r="E4971" s="30">
        <v>1</v>
      </c>
      <c r="F4971" s="30">
        <v>1200</v>
      </c>
      <c r="G4971" s="30">
        <f t="shared" si="425"/>
        <v>1400</v>
      </c>
      <c r="H4971" s="30">
        <f t="shared" si="426"/>
        <v>2200</v>
      </c>
      <c r="I4971" s="212"/>
      <c r="J4971" s="212"/>
      <c r="K4971" s="212"/>
      <c r="L4971" s="110"/>
      <c r="M4971" s="110"/>
      <c r="N4971" s="110"/>
      <c r="O4971" s="110"/>
      <c r="P4971" s="110"/>
      <c r="Q4971" s="110"/>
      <c r="R4971" s="110"/>
      <c r="S4971" s="110"/>
      <c r="T4971" s="110"/>
      <c r="U4971" s="110"/>
      <c r="V4971" s="110"/>
      <c r="W4971" s="110"/>
      <c r="X4971" s="110"/>
      <c r="Y4971" s="110"/>
      <c r="Z4971" s="110"/>
      <c r="AA4971" s="110"/>
      <c r="AB4971" s="110"/>
      <c r="AC4971" s="110"/>
      <c r="AD4971" s="110"/>
      <c r="AE4971" s="110"/>
      <c r="AF4971" s="110"/>
      <c r="AG4971" s="110"/>
      <c r="AH4971" s="110"/>
      <c r="AI4971" s="110"/>
      <c r="AJ4971" s="110"/>
      <c r="AK4971" s="110"/>
      <c r="AL4971" s="110"/>
      <c r="AM4971" s="110"/>
      <c r="AN4971" s="110"/>
      <c r="AO4971" s="110"/>
      <c r="AP4971" s="110"/>
      <c r="AQ4971" s="110"/>
      <c r="AR4971" s="110"/>
      <c r="AS4971" s="110"/>
      <c r="AT4971" s="110"/>
      <c r="AU4971" s="110"/>
      <c r="AV4971" s="110"/>
      <c r="AW4971" s="110"/>
      <c r="AX4971" s="110"/>
      <c r="AY4971" s="110"/>
      <c r="AZ4971" s="110"/>
      <c r="BA4971" s="110"/>
      <c r="BB4971" s="110"/>
      <c r="BC4971" s="110"/>
      <c r="BD4971" s="110"/>
      <c r="BE4971" s="110"/>
      <c r="BF4971" s="110"/>
      <c r="BG4971" s="110"/>
      <c r="BH4971" s="110"/>
      <c r="BI4971" s="110"/>
      <c r="BJ4971" s="110"/>
      <c r="BK4971" s="110"/>
      <c r="BL4971" s="110"/>
      <c r="BM4971" s="110"/>
      <c r="BN4971" s="110"/>
      <c r="BO4971" s="110"/>
    </row>
    <row r="4972" spans="1:67" s="151" customFormat="1" ht="31">
      <c r="A4972" s="28"/>
      <c r="B4972" s="28" t="s">
        <v>3751</v>
      </c>
      <c r="C4972" s="29" t="s">
        <v>3752</v>
      </c>
      <c r="D4972" s="28" t="s">
        <v>271</v>
      </c>
      <c r="E4972" s="30">
        <v>1</v>
      </c>
      <c r="F4972" s="30">
        <v>1100</v>
      </c>
      <c r="G4972" s="30">
        <f t="shared" si="425"/>
        <v>1300</v>
      </c>
      <c r="H4972" s="30">
        <f t="shared" si="426"/>
        <v>2000</v>
      </c>
      <c r="I4972" s="212"/>
      <c r="J4972" s="212"/>
      <c r="K4972" s="212"/>
      <c r="L4972" s="110"/>
      <c r="M4972" s="110"/>
      <c r="N4972" s="110"/>
      <c r="O4972" s="110"/>
      <c r="P4972" s="110"/>
      <c r="Q4972" s="110"/>
      <c r="R4972" s="110"/>
      <c r="S4972" s="110"/>
      <c r="T4972" s="110"/>
      <c r="U4972" s="110"/>
      <c r="V4972" s="110"/>
      <c r="W4972" s="110"/>
      <c r="X4972" s="110"/>
      <c r="Y4972" s="110"/>
      <c r="Z4972" s="110"/>
      <c r="AA4972" s="110"/>
      <c r="AB4972" s="110"/>
      <c r="AC4972" s="110"/>
      <c r="AD4972" s="110"/>
      <c r="AE4972" s="110"/>
      <c r="AF4972" s="110"/>
      <c r="AG4972" s="110"/>
      <c r="AH4972" s="110"/>
      <c r="AI4972" s="110"/>
      <c r="AJ4972" s="110"/>
      <c r="AK4972" s="110"/>
      <c r="AL4972" s="110"/>
      <c r="AM4972" s="110"/>
      <c r="AN4972" s="110"/>
      <c r="AO4972" s="110"/>
      <c r="AP4972" s="110"/>
      <c r="AQ4972" s="110"/>
      <c r="AR4972" s="110"/>
      <c r="AS4972" s="110"/>
      <c r="AT4972" s="110"/>
      <c r="AU4972" s="110"/>
      <c r="AV4972" s="110"/>
      <c r="AW4972" s="110"/>
      <c r="AX4972" s="110"/>
      <c r="AY4972" s="110"/>
      <c r="AZ4972" s="110"/>
      <c r="BA4972" s="110"/>
      <c r="BB4972" s="110"/>
      <c r="BC4972" s="110"/>
      <c r="BD4972" s="110"/>
      <c r="BE4972" s="110"/>
      <c r="BF4972" s="110"/>
      <c r="BG4972" s="110"/>
      <c r="BH4972" s="110"/>
      <c r="BI4972" s="110"/>
      <c r="BJ4972" s="110"/>
      <c r="BK4972" s="110"/>
      <c r="BL4972" s="110"/>
      <c r="BM4972" s="110"/>
      <c r="BN4972" s="110"/>
      <c r="BO4972" s="110"/>
    </row>
    <row r="4973" spans="1:67" s="151" customFormat="1">
      <c r="A4973" s="28"/>
      <c r="B4973" s="28" t="s">
        <v>3778</v>
      </c>
      <c r="C4973" s="29" t="s">
        <v>3779</v>
      </c>
      <c r="D4973" s="28" t="s">
        <v>271</v>
      </c>
      <c r="E4973" s="30">
        <v>1</v>
      </c>
      <c r="F4973" s="30">
        <v>1100</v>
      </c>
      <c r="G4973" s="30">
        <f t="shared" si="425"/>
        <v>1300</v>
      </c>
      <c r="H4973" s="30">
        <f t="shared" si="426"/>
        <v>2000</v>
      </c>
      <c r="I4973" s="212"/>
      <c r="J4973" s="212"/>
      <c r="K4973" s="212"/>
      <c r="L4973" s="110"/>
      <c r="M4973" s="110"/>
      <c r="N4973" s="110"/>
      <c r="O4973" s="110"/>
      <c r="P4973" s="110"/>
      <c r="Q4973" s="110"/>
      <c r="R4973" s="110"/>
      <c r="S4973" s="110"/>
      <c r="T4973" s="110"/>
      <c r="U4973" s="110"/>
      <c r="V4973" s="110"/>
      <c r="W4973" s="110"/>
      <c r="X4973" s="110"/>
      <c r="Y4973" s="110"/>
      <c r="Z4973" s="110"/>
      <c r="AA4973" s="110"/>
      <c r="AB4973" s="110"/>
      <c r="AC4973" s="110"/>
      <c r="AD4973" s="110"/>
      <c r="AE4973" s="110"/>
      <c r="AF4973" s="110"/>
      <c r="AG4973" s="110"/>
      <c r="AH4973" s="110"/>
      <c r="AI4973" s="110"/>
      <c r="AJ4973" s="110"/>
      <c r="AK4973" s="110"/>
      <c r="AL4973" s="110"/>
      <c r="AM4973" s="110"/>
      <c r="AN4973" s="110"/>
      <c r="AO4973" s="110"/>
      <c r="AP4973" s="110"/>
      <c r="AQ4973" s="110"/>
      <c r="AR4973" s="110"/>
      <c r="AS4973" s="110"/>
      <c r="AT4973" s="110"/>
      <c r="AU4973" s="110"/>
      <c r="AV4973" s="110"/>
      <c r="AW4973" s="110"/>
      <c r="AX4973" s="110"/>
      <c r="AY4973" s="110"/>
      <c r="AZ4973" s="110"/>
      <c r="BA4973" s="110"/>
      <c r="BB4973" s="110"/>
      <c r="BC4973" s="110"/>
      <c r="BD4973" s="110"/>
      <c r="BE4973" s="110"/>
      <c r="BF4973" s="110"/>
      <c r="BG4973" s="110"/>
      <c r="BH4973" s="110"/>
      <c r="BI4973" s="110"/>
      <c r="BJ4973" s="110"/>
      <c r="BK4973" s="110"/>
      <c r="BL4973" s="110"/>
      <c r="BM4973" s="110"/>
      <c r="BN4973" s="110"/>
      <c r="BO4973" s="110"/>
    </row>
    <row r="4974" spans="1:67" s="151" customFormat="1" ht="31">
      <c r="A4974" s="28"/>
      <c r="B4974" s="28" t="s">
        <v>3766</v>
      </c>
      <c r="C4974" s="29" t="s">
        <v>3767</v>
      </c>
      <c r="D4974" s="28" t="s">
        <v>271</v>
      </c>
      <c r="E4974" s="30">
        <v>1</v>
      </c>
      <c r="F4974" s="30">
        <v>1000</v>
      </c>
      <c r="G4974" s="30">
        <f t="shared" si="425"/>
        <v>1200</v>
      </c>
      <c r="H4974" s="30">
        <f t="shared" si="426"/>
        <v>1800</v>
      </c>
      <c r="I4974" s="212"/>
      <c r="J4974" s="212"/>
      <c r="K4974" s="212"/>
      <c r="L4974" s="110"/>
      <c r="M4974" s="110"/>
      <c r="N4974" s="110"/>
      <c r="O4974" s="110"/>
      <c r="P4974" s="110"/>
      <c r="Q4974" s="110"/>
      <c r="R4974" s="110"/>
      <c r="S4974" s="110"/>
      <c r="T4974" s="110"/>
      <c r="U4974" s="110"/>
      <c r="V4974" s="110"/>
      <c r="W4974" s="110"/>
      <c r="X4974" s="110"/>
      <c r="Y4974" s="110"/>
      <c r="Z4974" s="110"/>
      <c r="AA4974" s="110"/>
      <c r="AB4974" s="110"/>
      <c r="AC4974" s="110"/>
      <c r="AD4974" s="110"/>
      <c r="AE4974" s="110"/>
      <c r="AF4974" s="110"/>
      <c r="AG4974" s="110"/>
      <c r="AH4974" s="110"/>
      <c r="AI4974" s="110"/>
      <c r="AJ4974" s="110"/>
      <c r="AK4974" s="110"/>
      <c r="AL4974" s="110"/>
      <c r="AM4974" s="110"/>
      <c r="AN4974" s="110"/>
      <c r="AO4974" s="110"/>
      <c r="AP4974" s="110"/>
      <c r="AQ4974" s="110"/>
      <c r="AR4974" s="110"/>
      <c r="AS4974" s="110"/>
      <c r="AT4974" s="110"/>
      <c r="AU4974" s="110"/>
      <c r="AV4974" s="110"/>
      <c r="AW4974" s="110"/>
      <c r="AX4974" s="110"/>
      <c r="AY4974" s="110"/>
      <c r="AZ4974" s="110"/>
      <c r="BA4974" s="110"/>
      <c r="BB4974" s="110"/>
      <c r="BC4974" s="110"/>
      <c r="BD4974" s="110"/>
      <c r="BE4974" s="110"/>
      <c r="BF4974" s="110"/>
      <c r="BG4974" s="110"/>
      <c r="BH4974" s="110"/>
      <c r="BI4974" s="110"/>
      <c r="BJ4974" s="110"/>
      <c r="BK4974" s="110"/>
      <c r="BL4974" s="110"/>
      <c r="BM4974" s="110"/>
      <c r="BN4974" s="110"/>
      <c r="BO4974" s="110"/>
    </row>
    <row r="4975" spans="1:67" s="151" customFormat="1">
      <c r="A4975" s="28"/>
      <c r="B4975" s="28" t="s">
        <v>3768</v>
      </c>
      <c r="C4975" s="29" t="s">
        <v>3769</v>
      </c>
      <c r="D4975" s="28" t="s">
        <v>271</v>
      </c>
      <c r="E4975" s="30">
        <v>1</v>
      </c>
      <c r="F4975" s="30">
        <v>1000</v>
      </c>
      <c r="G4975" s="30">
        <f t="shared" si="425"/>
        <v>1200</v>
      </c>
      <c r="H4975" s="30">
        <f t="shared" si="426"/>
        <v>1800</v>
      </c>
      <c r="I4975" s="212"/>
      <c r="J4975" s="212"/>
      <c r="K4975" s="212"/>
      <c r="L4975" s="110"/>
      <c r="M4975" s="110"/>
      <c r="N4975" s="110"/>
      <c r="O4975" s="110"/>
      <c r="P4975" s="110"/>
      <c r="Q4975" s="110"/>
      <c r="R4975" s="110"/>
      <c r="S4975" s="110"/>
      <c r="T4975" s="110"/>
      <c r="U4975" s="110"/>
      <c r="V4975" s="110"/>
      <c r="W4975" s="110"/>
      <c r="X4975" s="110"/>
      <c r="Y4975" s="110"/>
      <c r="Z4975" s="110"/>
      <c r="AA4975" s="110"/>
      <c r="AB4975" s="110"/>
      <c r="AC4975" s="110"/>
      <c r="AD4975" s="110"/>
      <c r="AE4975" s="110"/>
      <c r="AF4975" s="110"/>
      <c r="AG4975" s="110"/>
      <c r="AH4975" s="110"/>
      <c r="AI4975" s="110"/>
      <c r="AJ4975" s="110"/>
      <c r="AK4975" s="110"/>
      <c r="AL4975" s="110"/>
      <c r="AM4975" s="110"/>
      <c r="AN4975" s="110"/>
      <c r="AO4975" s="110"/>
      <c r="AP4975" s="110"/>
      <c r="AQ4975" s="110"/>
      <c r="AR4975" s="110"/>
      <c r="AS4975" s="110"/>
      <c r="AT4975" s="110"/>
      <c r="AU4975" s="110"/>
      <c r="AV4975" s="110"/>
      <c r="AW4975" s="110"/>
      <c r="AX4975" s="110"/>
      <c r="AY4975" s="110"/>
      <c r="AZ4975" s="110"/>
      <c r="BA4975" s="110"/>
      <c r="BB4975" s="110"/>
      <c r="BC4975" s="110"/>
      <c r="BD4975" s="110"/>
      <c r="BE4975" s="110"/>
      <c r="BF4975" s="110"/>
      <c r="BG4975" s="110"/>
      <c r="BH4975" s="110"/>
      <c r="BI4975" s="110"/>
      <c r="BJ4975" s="110"/>
      <c r="BK4975" s="110"/>
      <c r="BL4975" s="110"/>
      <c r="BM4975" s="110"/>
      <c r="BN4975" s="110"/>
      <c r="BO4975" s="110"/>
    </row>
    <row r="4976" spans="1:67" s="151" customFormat="1" ht="31">
      <c r="A4976" s="49"/>
      <c r="B4976" s="49" t="s">
        <v>5252</v>
      </c>
      <c r="C4976" s="50" t="s">
        <v>5253</v>
      </c>
      <c r="D4976" s="49" t="s">
        <v>271</v>
      </c>
      <c r="E4976" s="51">
        <v>1</v>
      </c>
      <c r="F4976" s="30">
        <v>1990</v>
      </c>
      <c r="G4976" s="30">
        <f t="shared" si="425"/>
        <v>2400</v>
      </c>
      <c r="H4976" s="30">
        <f t="shared" si="426"/>
        <v>3600</v>
      </c>
      <c r="I4976" s="212"/>
      <c r="J4976" s="212"/>
      <c r="K4976" s="212"/>
      <c r="L4976" s="110"/>
      <c r="M4976" s="110"/>
      <c r="N4976" s="110"/>
      <c r="O4976" s="110"/>
      <c r="P4976" s="110"/>
      <c r="Q4976" s="110"/>
      <c r="R4976" s="110"/>
      <c r="S4976" s="110"/>
      <c r="T4976" s="110"/>
      <c r="U4976" s="110"/>
      <c r="V4976" s="110"/>
      <c r="W4976" s="110"/>
      <c r="X4976" s="110"/>
      <c r="Y4976" s="110"/>
      <c r="Z4976" s="110"/>
      <c r="AA4976" s="110"/>
      <c r="AB4976" s="110"/>
      <c r="AC4976" s="110"/>
      <c r="AD4976" s="110"/>
      <c r="AE4976" s="110"/>
      <c r="AF4976" s="110"/>
      <c r="AG4976" s="110"/>
      <c r="AH4976" s="110"/>
      <c r="AI4976" s="110"/>
      <c r="AJ4976" s="110"/>
      <c r="AK4976" s="110"/>
      <c r="AL4976" s="110"/>
      <c r="AM4976" s="110"/>
      <c r="AN4976" s="110"/>
      <c r="AO4976" s="110"/>
      <c r="AP4976" s="110"/>
      <c r="AQ4976" s="110"/>
      <c r="AR4976" s="110"/>
      <c r="AS4976" s="110"/>
      <c r="AT4976" s="110"/>
      <c r="AU4976" s="110"/>
      <c r="AV4976" s="110"/>
      <c r="AW4976" s="110"/>
      <c r="AX4976" s="110"/>
      <c r="AY4976" s="110"/>
      <c r="AZ4976" s="110"/>
      <c r="BA4976" s="110"/>
      <c r="BB4976" s="110"/>
      <c r="BC4976" s="110"/>
      <c r="BD4976" s="110"/>
      <c r="BE4976" s="110"/>
      <c r="BF4976" s="110"/>
      <c r="BG4976" s="110"/>
      <c r="BH4976" s="110"/>
      <c r="BI4976" s="110"/>
      <c r="BJ4976" s="110"/>
      <c r="BK4976" s="110"/>
      <c r="BL4976" s="110"/>
      <c r="BM4976" s="110"/>
      <c r="BN4976" s="110"/>
      <c r="BO4976" s="110"/>
    </row>
    <row r="4977" spans="1:67" s="151" customFormat="1" ht="31">
      <c r="A4977" s="49"/>
      <c r="B4977" s="49" t="s">
        <v>5254</v>
      </c>
      <c r="C4977" s="50" t="s">
        <v>5255</v>
      </c>
      <c r="D4977" s="49" t="s">
        <v>271</v>
      </c>
      <c r="E4977" s="51">
        <v>1</v>
      </c>
      <c r="F4977" s="30">
        <v>2300</v>
      </c>
      <c r="G4977" s="30">
        <f t="shared" si="425"/>
        <v>2800</v>
      </c>
      <c r="H4977" s="30">
        <f t="shared" si="426"/>
        <v>4100</v>
      </c>
      <c r="I4977" s="212"/>
      <c r="J4977" s="212"/>
      <c r="K4977" s="212"/>
      <c r="L4977" s="110"/>
      <c r="M4977" s="110"/>
      <c r="N4977" s="110"/>
      <c r="O4977" s="110"/>
      <c r="P4977" s="110"/>
      <c r="Q4977" s="110"/>
      <c r="R4977" s="110"/>
      <c r="S4977" s="110"/>
      <c r="T4977" s="110"/>
      <c r="U4977" s="110"/>
      <c r="V4977" s="110"/>
      <c r="W4977" s="110"/>
      <c r="X4977" s="110"/>
      <c r="Y4977" s="110"/>
      <c r="Z4977" s="110"/>
      <c r="AA4977" s="110"/>
      <c r="AB4977" s="110"/>
      <c r="AC4977" s="110"/>
      <c r="AD4977" s="110"/>
      <c r="AE4977" s="110"/>
      <c r="AF4977" s="110"/>
      <c r="AG4977" s="110"/>
      <c r="AH4977" s="110"/>
      <c r="AI4977" s="110"/>
      <c r="AJ4977" s="110"/>
      <c r="AK4977" s="110"/>
      <c r="AL4977" s="110"/>
      <c r="AM4977" s="110"/>
      <c r="AN4977" s="110"/>
      <c r="AO4977" s="110"/>
      <c r="AP4977" s="110"/>
      <c r="AQ4977" s="110"/>
      <c r="AR4977" s="110"/>
      <c r="AS4977" s="110"/>
      <c r="AT4977" s="110"/>
      <c r="AU4977" s="110"/>
      <c r="AV4977" s="110"/>
      <c r="AW4977" s="110"/>
      <c r="AX4977" s="110"/>
      <c r="AY4977" s="110"/>
      <c r="AZ4977" s="110"/>
      <c r="BA4977" s="110"/>
      <c r="BB4977" s="110"/>
      <c r="BC4977" s="110"/>
      <c r="BD4977" s="110"/>
      <c r="BE4977" s="110"/>
      <c r="BF4977" s="110"/>
      <c r="BG4977" s="110"/>
      <c r="BH4977" s="110"/>
      <c r="BI4977" s="110"/>
      <c r="BJ4977" s="110"/>
      <c r="BK4977" s="110"/>
      <c r="BL4977" s="110"/>
      <c r="BM4977" s="110"/>
      <c r="BN4977" s="110"/>
      <c r="BO4977" s="110"/>
    </row>
    <row r="4978" spans="1:67" s="151" customFormat="1" ht="31">
      <c r="A4978" s="49"/>
      <c r="B4978" s="49" t="s">
        <v>5256</v>
      </c>
      <c r="C4978" s="50" t="s">
        <v>5257</v>
      </c>
      <c r="D4978" s="49" t="s">
        <v>271</v>
      </c>
      <c r="E4978" s="51">
        <v>1</v>
      </c>
      <c r="F4978" s="30">
        <v>2300</v>
      </c>
      <c r="G4978" s="30">
        <f t="shared" si="425"/>
        <v>2800</v>
      </c>
      <c r="H4978" s="30">
        <f t="shared" si="426"/>
        <v>4100</v>
      </c>
      <c r="I4978" s="212"/>
      <c r="J4978" s="212"/>
      <c r="K4978" s="212"/>
      <c r="L4978" s="110"/>
      <c r="M4978" s="110"/>
      <c r="N4978" s="110"/>
      <c r="O4978" s="110"/>
      <c r="P4978" s="110"/>
      <c r="Q4978" s="110"/>
      <c r="R4978" s="110"/>
      <c r="S4978" s="110"/>
      <c r="T4978" s="110"/>
      <c r="U4978" s="110"/>
      <c r="V4978" s="110"/>
      <c r="W4978" s="110"/>
      <c r="X4978" s="110"/>
      <c r="Y4978" s="110"/>
      <c r="Z4978" s="110"/>
      <c r="AA4978" s="110"/>
      <c r="AB4978" s="110"/>
      <c r="AC4978" s="110"/>
      <c r="AD4978" s="110"/>
      <c r="AE4978" s="110"/>
      <c r="AF4978" s="110"/>
      <c r="AG4978" s="110"/>
      <c r="AH4978" s="110"/>
      <c r="AI4978" s="110"/>
      <c r="AJ4978" s="110"/>
      <c r="AK4978" s="110"/>
      <c r="AL4978" s="110"/>
      <c r="AM4978" s="110"/>
      <c r="AN4978" s="110"/>
      <c r="AO4978" s="110"/>
      <c r="AP4978" s="110"/>
      <c r="AQ4978" s="110"/>
      <c r="AR4978" s="110"/>
      <c r="AS4978" s="110"/>
      <c r="AT4978" s="110"/>
      <c r="AU4978" s="110"/>
      <c r="AV4978" s="110"/>
      <c r="AW4978" s="110"/>
      <c r="AX4978" s="110"/>
      <c r="AY4978" s="110"/>
      <c r="AZ4978" s="110"/>
      <c r="BA4978" s="110"/>
      <c r="BB4978" s="110"/>
      <c r="BC4978" s="110"/>
      <c r="BD4978" s="110"/>
      <c r="BE4978" s="110"/>
      <c r="BF4978" s="110"/>
      <c r="BG4978" s="110"/>
      <c r="BH4978" s="110"/>
      <c r="BI4978" s="110"/>
      <c r="BJ4978" s="110"/>
      <c r="BK4978" s="110"/>
      <c r="BL4978" s="110"/>
      <c r="BM4978" s="110"/>
      <c r="BN4978" s="110"/>
      <c r="BO4978" s="110"/>
    </row>
    <row r="4979" spans="1:67" s="151" customFormat="1" ht="31">
      <c r="A4979" s="49"/>
      <c r="B4979" s="49" t="s">
        <v>5489</v>
      </c>
      <c r="C4979" s="50" t="s">
        <v>5490</v>
      </c>
      <c r="D4979" s="49" t="s">
        <v>271</v>
      </c>
      <c r="E4979" s="51">
        <v>1</v>
      </c>
      <c r="F4979" s="30">
        <v>6100</v>
      </c>
      <c r="G4979" s="30">
        <f t="shared" si="425"/>
        <v>7300</v>
      </c>
      <c r="H4979" s="30">
        <f t="shared" si="426"/>
        <v>11000</v>
      </c>
      <c r="I4979" s="212"/>
      <c r="J4979" s="212"/>
      <c r="K4979" s="212"/>
      <c r="L4979" s="110"/>
      <c r="M4979" s="110"/>
      <c r="N4979" s="110"/>
      <c r="O4979" s="110"/>
      <c r="P4979" s="110"/>
      <c r="Q4979" s="110"/>
      <c r="R4979" s="110"/>
      <c r="S4979" s="110"/>
      <c r="T4979" s="110"/>
      <c r="U4979" s="110"/>
      <c r="V4979" s="110"/>
      <c r="W4979" s="110"/>
      <c r="X4979" s="110"/>
      <c r="Y4979" s="110"/>
      <c r="Z4979" s="110"/>
      <c r="AA4979" s="110"/>
      <c r="AB4979" s="110"/>
      <c r="AC4979" s="110"/>
      <c r="AD4979" s="110"/>
      <c r="AE4979" s="110"/>
      <c r="AF4979" s="110"/>
      <c r="AG4979" s="110"/>
      <c r="AH4979" s="110"/>
      <c r="AI4979" s="110"/>
      <c r="AJ4979" s="110"/>
      <c r="AK4979" s="110"/>
      <c r="AL4979" s="110"/>
      <c r="AM4979" s="110"/>
      <c r="AN4979" s="110"/>
      <c r="AO4979" s="110"/>
      <c r="AP4979" s="110"/>
      <c r="AQ4979" s="110"/>
      <c r="AR4979" s="110"/>
      <c r="AS4979" s="110"/>
      <c r="AT4979" s="110"/>
      <c r="AU4979" s="110"/>
      <c r="AV4979" s="110"/>
      <c r="AW4979" s="110"/>
      <c r="AX4979" s="110"/>
      <c r="AY4979" s="110"/>
      <c r="AZ4979" s="110"/>
      <c r="BA4979" s="110"/>
      <c r="BB4979" s="110"/>
      <c r="BC4979" s="110"/>
      <c r="BD4979" s="110"/>
      <c r="BE4979" s="110"/>
      <c r="BF4979" s="110"/>
      <c r="BG4979" s="110"/>
      <c r="BH4979" s="110"/>
      <c r="BI4979" s="110"/>
      <c r="BJ4979" s="110"/>
      <c r="BK4979" s="110"/>
      <c r="BL4979" s="110"/>
      <c r="BM4979" s="110"/>
      <c r="BN4979" s="110"/>
      <c r="BO4979" s="110"/>
    </row>
    <row r="4980" spans="1:67" s="151" customFormat="1" ht="31">
      <c r="A4980" s="49"/>
      <c r="B4980" s="49" t="s">
        <v>5375</v>
      </c>
      <c r="C4980" s="29" t="s">
        <v>7719</v>
      </c>
      <c r="D4980" s="28" t="s">
        <v>271</v>
      </c>
      <c r="E4980" s="30">
        <v>1</v>
      </c>
      <c r="F4980" s="30">
        <v>7500</v>
      </c>
      <c r="G4980" s="30">
        <f t="shared" si="425"/>
        <v>9000</v>
      </c>
      <c r="H4980" s="30">
        <f t="shared" si="426"/>
        <v>13500</v>
      </c>
      <c r="I4980" s="212"/>
      <c r="J4980" s="212"/>
      <c r="K4980" s="212"/>
      <c r="L4980" s="110"/>
      <c r="M4980" s="110"/>
      <c r="N4980" s="110"/>
      <c r="O4980" s="110"/>
      <c r="P4980" s="110"/>
      <c r="Q4980" s="110"/>
      <c r="R4980" s="110"/>
      <c r="S4980" s="110"/>
      <c r="T4980" s="110"/>
      <c r="U4980" s="110"/>
      <c r="V4980" s="110"/>
      <c r="W4980" s="110"/>
      <c r="X4980" s="110"/>
      <c r="Y4980" s="110"/>
      <c r="Z4980" s="110"/>
      <c r="AA4980" s="110"/>
      <c r="AB4980" s="110"/>
      <c r="AC4980" s="110"/>
      <c r="AD4980" s="110"/>
      <c r="AE4980" s="110"/>
      <c r="AF4980" s="110"/>
      <c r="AG4980" s="110"/>
      <c r="AH4980" s="110"/>
      <c r="AI4980" s="110"/>
      <c r="AJ4980" s="110"/>
      <c r="AK4980" s="110"/>
      <c r="AL4980" s="110"/>
      <c r="AM4980" s="110"/>
      <c r="AN4980" s="110"/>
      <c r="AO4980" s="110"/>
      <c r="AP4980" s="110"/>
      <c r="AQ4980" s="110"/>
      <c r="AR4980" s="110"/>
      <c r="AS4980" s="110"/>
      <c r="AT4980" s="110"/>
      <c r="AU4980" s="110"/>
      <c r="AV4980" s="110"/>
      <c r="AW4980" s="110"/>
      <c r="AX4980" s="110"/>
      <c r="AY4980" s="110"/>
      <c r="AZ4980" s="110"/>
      <c r="BA4980" s="110"/>
      <c r="BB4980" s="110"/>
      <c r="BC4980" s="110"/>
      <c r="BD4980" s="110"/>
      <c r="BE4980" s="110"/>
      <c r="BF4980" s="110"/>
      <c r="BG4980" s="110"/>
      <c r="BH4980" s="110"/>
      <c r="BI4980" s="110"/>
      <c r="BJ4980" s="110"/>
      <c r="BK4980" s="110"/>
      <c r="BL4980" s="110"/>
      <c r="BM4980" s="110"/>
      <c r="BN4980" s="110"/>
      <c r="BO4980" s="110"/>
    </row>
    <row r="4981" spans="1:67" s="151" customFormat="1" ht="31">
      <c r="A4981" s="49"/>
      <c r="B4981" s="49" t="s">
        <v>5548</v>
      </c>
      <c r="C4981" s="50" t="s">
        <v>5549</v>
      </c>
      <c r="D4981" s="49" t="s">
        <v>271</v>
      </c>
      <c r="E4981" s="51">
        <v>1</v>
      </c>
      <c r="F4981" s="51">
        <v>2200</v>
      </c>
      <c r="G4981" s="30">
        <f t="shared" si="425"/>
        <v>2600</v>
      </c>
      <c r="H4981" s="30">
        <f t="shared" si="426"/>
        <v>4000</v>
      </c>
      <c r="I4981" s="212"/>
      <c r="J4981" s="212"/>
      <c r="K4981" s="212"/>
      <c r="L4981" s="110"/>
      <c r="M4981" s="110"/>
      <c r="N4981" s="110"/>
      <c r="O4981" s="110"/>
      <c r="P4981" s="110"/>
      <c r="Q4981" s="110"/>
      <c r="R4981" s="110"/>
      <c r="S4981" s="110"/>
      <c r="T4981" s="110"/>
      <c r="U4981" s="110"/>
      <c r="V4981" s="110"/>
      <c r="W4981" s="110"/>
      <c r="X4981" s="110"/>
      <c r="Y4981" s="110"/>
      <c r="Z4981" s="110"/>
      <c r="AA4981" s="110"/>
      <c r="AB4981" s="110"/>
      <c r="AC4981" s="110"/>
      <c r="AD4981" s="110"/>
      <c r="AE4981" s="110"/>
      <c r="AF4981" s="110"/>
      <c r="AG4981" s="110"/>
      <c r="AH4981" s="110"/>
      <c r="AI4981" s="110"/>
      <c r="AJ4981" s="110"/>
      <c r="AK4981" s="110"/>
      <c r="AL4981" s="110"/>
      <c r="AM4981" s="110"/>
      <c r="AN4981" s="110"/>
      <c r="AO4981" s="110"/>
      <c r="AP4981" s="110"/>
      <c r="AQ4981" s="110"/>
      <c r="AR4981" s="110"/>
      <c r="AS4981" s="110"/>
      <c r="AT4981" s="110"/>
      <c r="AU4981" s="110"/>
      <c r="AV4981" s="110"/>
      <c r="AW4981" s="110"/>
      <c r="AX4981" s="110"/>
      <c r="AY4981" s="110"/>
      <c r="AZ4981" s="110"/>
      <c r="BA4981" s="110"/>
      <c r="BB4981" s="110"/>
      <c r="BC4981" s="110"/>
      <c r="BD4981" s="110"/>
      <c r="BE4981" s="110"/>
      <c r="BF4981" s="110"/>
      <c r="BG4981" s="110"/>
      <c r="BH4981" s="110"/>
      <c r="BI4981" s="110"/>
      <c r="BJ4981" s="110"/>
      <c r="BK4981" s="110"/>
      <c r="BL4981" s="110"/>
      <c r="BM4981" s="110"/>
      <c r="BN4981" s="110"/>
      <c r="BO4981" s="110"/>
    </row>
    <row r="4982" spans="1:67" s="151" customFormat="1">
      <c r="A4982" s="28"/>
      <c r="B4982" s="28" t="s">
        <v>5585</v>
      </c>
      <c r="C4982" s="29" t="s">
        <v>6190</v>
      </c>
      <c r="D4982" s="49" t="s">
        <v>271</v>
      </c>
      <c r="E4982" s="51">
        <v>1</v>
      </c>
      <c r="F4982" s="30">
        <v>10000</v>
      </c>
      <c r="G4982" s="30">
        <f t="shared" si="425"/>
        <v>12000</v>
      </c>
      <c r="H4982" s="30">
        <f t="shared" si="426"/>
        <v>18000</v>
      </c>
      <c r="I4982" s="212"/>
      <c r="J4982" s="212"/>
      <c r="K4982" s="212"/>
      <c r="L4982" s="110"/>
      <c r="M4982" s="110"/>
      <c r="N4982" s="110"/>
      <c r="O4982" s="110"/>
      <c r="P4982" s="110"/>
      <c r="Q4982" s="110"/>
      <c r="R4982" s="110"/>
      <c r="S4982" s="110"/>
      <c r="T4982" s="110"/>
      <c r="U4982" s="110"/>
      <c r="V4982" s="110"/>
      <c r="W4982" s="110"/>
      <c r="X4982" s="110"/>
      <c r="Y4982" s="110"/>
      <c r="Z4982" s="110"/>
      <c r="AA4982" s="110"/>
      <c r="AB4982" s="110"/>
      <c r="AC4982" s="110"/>
      <c r="AD4982" s="110"/>
      <c r="AE4982" s="110"/>
      <c r="AF4982" s="110"/>
      <c r="AG4982" s="110"/>
      <c r="AH4982" s="110"/>
      <c r="AI4982" s="110"/>
      <c r="AJ4982" s="110"/>
      <c r="AK4982" s="110"/>
      <c r="AL4982" s="110"/>
      <c r="AM4982" s="110"/>
      <c r="AN4982" s="110"/>
      <c r="AO4982" s="110"/>
      <c r="AP4982" s="110"/>
      <c r="AQ4982" s="110"/>
      <c r="AR4982" s="110"/>
      <c r="AS4982" s="110"/>
      <c r="AT4982" s="110"/>
      <c r="AU4982" s="110"/>
      <c r="AV4982" s="110"/>
      <c r="AW4982" s="110"/>
      <c r="AX4982" s="110"/>
      <c r="AY4982" s="110"/>
      <c r="AZ4982" s="110"/>
      <c r="BA4982" s="110"/>
      <c r="BB4982" s="110"/>
      <c r="BC4982" s="110"/>
      <c r="BD4982" s="110"/>
      <c r="BE4982" s="110"/>
      <c r="BF4982" s="110"/>
      <c r="BG4982" s="110"/>
      <c r="BH4982" s="110"/>
      <c r="BI4982" s="110"/>
      <c r="BJ4982" s="110"/>
      <c r="BK4982" s="110"/>
      <c r="BL4982" s="110"/>
      <c r="BM4982" s="110"/>
      <c r="BN4982" s="110"/>
      <c r="BO4982" s="110"/>
    </row>
    <row r="4983" spans="1:67" s="151" customFormat="1">
      <c r="A4983" s="49"/>
      <c r="B4983" s="49" t="s">
        <v>2597</v>
      </c>
      <c r="C4983" s="50" t="s">
        <v>2598</v>
      </c>
      <c r="D4983" s="49" t="s">
        <v>271</v>
      </c>
      <c r="E4983" s="51">
        <v>1</v>
      </c>
      <c r="F4983" s="30">
        <v>5000</v>
      </c>
      <c r="G4983" s="30">
        <f t="shared" si="425"/>
        <v>6000</v>
      </c>
      <c r="H4983" s="30">
        <f t="shared" si="426"/>
        <v>9000</v>
      </c>
      <c r="I4983" s="212"/>
      <c r="J4983" s="212"/>
      <c r="K4983" s="212"/>
      <c r="L4983" s="110"/>
      <c r="M4983" s="110"/>
      <c r="N4983" s="110"/>
      <c r="O4983" s="110"/>
      <c r="P4983" s="110"/>
      <c r="Q4983" s="110"/>
      <c r="R4983" s="110"/>
      <c r="S4983" s="110"/>
      <c r="T4983" s="110"/>
      <c r="U4983" s="110"/>
      <c r="V4983" s="110"/>
      <c r="W4983" s="110"/>
      <c r="X4983" s="110"/>
      <c r="Y4983" s="110"/>
      <c r="Z4983" s="110"/>
      <c r="AA4983" s="110"/>
      <c r="AB4983" s="110"/>
      <c r="AC4983" s="110"/>
      <c r="AD4983" s="110"/>
      <c r="AE4983" s="110"/>
      <c r="AF4983" s="110"/>
      <c r="AG4983" s="110"/>
      <c r="AH4983" s="110"/>
      <c r="AI4983" s="110"/>
      <c r="AJ4983" s="110"/>
      <c r="AK4983" s="110"/>
      <c r="AL4983" s="110"/>
      <c r="AM4983" s="110"/>
      <c r="AN4983" s="110"/>
      <c r="AO4983" s="110"/>
      <c r="AP4983" s="110"/>
      <c r="AQ4983" s="110"/>
      <c r="AR4983" s="110"/>
      <c r="AS4983" s="110"/>
      <c r="AT4983" s="110"/>
      <c r="AU4983" s="110"/>
      <c r="AV4983" s="110"/>
      <c r="AW4983" s="110"/>
      <c r="AX4983" s="110"/>
      <c r="AY4983" s="110"/>
      <c r="AZ4983" s="110"/>
      <c r="BA4983" s="110"/>
      <c r="BB4983" s="110"/>
      <c r="BC4983" s="110"/>
      <c r="BD4983" s="110"/>
      <c r="BE4983" s="110"/>
      <c r="BF4983" s="110"/>
      <c r="BG4983" s="110"/>
      <c r="BH4983" s="110"/>
      <c r="BI4983" s="110"/>
      <c r="BJ4983" s="110"/>
      <c r="BK4983" s="110"/>
      <c r="BL4983" s="110"/>
      <c r="BM4983" s="110"/>
      <c r="BN4983" s="110"/>
      <c r="BO4983" s="110"/>
    </row>
    <row r="4984" spans="1:67" s="110" customFormat="1" ht="30">
      <c r="A4984" s="166">
        <v>3379</v>
      </c>
      <c r="B4984" s="166" t="s">
        <v>7730</v>
      </c>
      <c r="C4984" s="167" t="s">
        <v>7722</v>
      </c>
      <c r="D4984" s="166" t="s">
        <v>530</v>
      </c>
      <c r="E4984" s="166">
        <v>1</v>
      </c>
      <c r="F4984" s="168">
        <f>SUM(F4985:F5028)</f>
        <v>286710</v>
      </c>
      <c r="G4984" s="72">
        <f>SUM(G4985:G5028)</f>
        <v>343800</v>
      </c>
      <c r="H4984" s="72">
        <f>SUM(H4985:H5028)</f>
        <v>516400</v>
      </c>
      <c r="I4984" s="212"/>
      <c r="J4984" s="212"/>
      <c r="K4984" s="212"/>
    </row>
    <row r="4985" spans="1:67" s="151" customFormat="1">
      <c r="A4985" s="28"/>
      <c r="B4985" s="28" t="s">
        <v>5584</v>
      </c>
      <c r="C4985" s="29" t="s">
        <v>6189</v>
      </c>
      <c r="D4985" s="28" t="s">
        <v>271</v>
      </c>
      <c r="E4985" s="30">
        <v>1</v>
      </c>
      <c r="F4985" s="30">
        <v>12000</v>
      </c>
      <c r="G4985" s="30">
        <f t="shared" ref="G4985:G5028" si="427">ROUND(F4985*1.2,-2)</f>
        <v>14400</v>
      </c>
      <c r="H4985" s="30">
        <f t="shared" ref="H4985:H5028" si="428">ROUND(F4985*1.8,-2)</f>
        <v>21600</v>
      </c>
      <c r="I4985" s="212"/>
      <c r="J4985" s="212"/>
      <c r="K4985" s="212"/>
      <c r="L4985" s="110"/>
      <c r="M4985" s="110"/>
      <c r="N4985" s="110"/>
      <c r="O4985" s="110"/>
      <c r="P4985" s="110"/>
      <c r="Q4985" s="110"/>
      <c r="R4985" s="110"/>
      <c r="S4985" s="110"/>
      <c r="T4985" s="110"/>
      <c r="U4985" s="110"/>
      <c r="V4985" s="110"/>
      <c r="W4985" s="110"/>
      <c r="X4985" s="110"/>
      <c r="Y4985" s="110"/>
      <c r="Z4985" s="110"/>
      <c r="AA4985" s="110"/>
      <c r="AB4985" s="110"/>
      <c r="AC4985" s="110"/>
      <c r="AD4985" s="110"/>
      <c r="AE4985" s="110"/>
      <c r="AF4985" s="110"/>
      <c r="AG4985" s="110"/>
      <c r="AH4985" s="110"/>
      <c r="AI4985" s="110"/>
      <c r="AJ4985" s="110"/>
      <c r="AK4985" s="110"/>
      <c r="AL4985" s="110"/>
      <c r="AM4985" s="110"/>
      <c r="AN4985" s="110"/>
      <c r="AO4985" s="110"/>
      <c r="AP4985" s="110"/>
      <c r="AQ4985" s="110"/>
      <c r="AR4985" s="110"/>
      <c r="AS4985" s="110"/>
      <c r="AT4985" s="110"/>
      <c r="AU4985" s="110"/>
      <c r="AV4985" s="110"/>
      <c r="AW4985" s="110"/>
      <c r="AX4985" s="110"/>
      <c r="AY4985" s="110"/>
      <c r="AZ4985" s="110"/>
      <c r="BA4985" s="110"/>
      <c r="BB4985" s="110"/>
      <c r="BC4985" s="110"/>
      <c r="BD4985" s="110"/>
      <c r="BE4985" s="110"/>
      <c r="BF4985" s="110"/>
      <c r="BG4985" s="110"/>
      <c r="BH4985" s="110"/>
      <c r="BI4985" s="110"/>
      <c r="BJ4985" s="110"/>
      <c r="BK4985" s="110"/>
      <c r="BL4985" s="110"/>
      <c r="BM4985" s="110"/>
      <c r="BN4985" s="110"/>
      <c r="BO4985" s="110"/>
    </row>
    <row r="4986" spans="1:67" s="151" customFormat="1">
      <c r="A4986" s="28"/>
      <c r="B4986" s="28" t="s">
        <v>2989</v>
      </c>
      <c r="C4986" s="29" t="s">
        <v>2990</v>
      </c>
      <c r="D4986" s="28" t="s">
        <v>271</v>
      </c>
      <c r="E4986" s="30">
        <v>1</v>
      </c>
      <c r="F4986" s="30">
        <v>42000</v>
      </c>
      <c r="G4986" s="30">
        <f t="shared" si="427"/>
        <v>50400</v>
      </c>
      <c r="H4986" s="30">
        <f t="shared" si="428"/>
        <v>75600</v>
      </c>
      <c r="I4986" s="212"/>
      <c r="J4986" s="212"/>
      <c r="K4986" s="212"/>
      <c r="L4986" s="110"/>
      <c r="M4986" s="110"/>
      <c r="N4986" s="110"/>
      <c r="O4986" s="110"/>
      <c r="P4986" s="110"/>
      <c r="Q4986" s="110"/>
      <c r="R4986" s="110"/>
      <c r="S4986" s="110"/>
      <c r="T4986" s="110"/>
      <c r="U4986" s="110"/>
      <c r="V4986" s="110"/>
      <c r="W4986" s="110"/>
      <c r="X4986" s="110"/>
      <c r="Y4986" s="110"/>
      <c r="Z4986" s="110"/>
      <c r="AA4986" s="110"/>
      <c r="AB4986" s="110"/>
      <c r="AC4986" s="110"/>
      <c r="AD4986" s="110"/>
      <c r="AE4986" s="110"/>
      <c r="AF4986" s="110"/>
      <c r="AG4986" s="110"/>
      <c r="AH4986" s="110"/>
      <c r="AI4986" s="110"/>
      <c r="AJ4986" s="110"/>
      <c r="AK4986" s="110"/>
      <c r="AL4986" s="110"/>
      <c r="AM4986" s="110"/>
      <c r="AN4986" s="110"/>
      <c r="AO4986" s="110"/>
      <c r="AP4986" s="110"/>
      <c r="AQ4986" s="110"/>
      <c r="AR4986" s="110"/>
      <c r="AS4986" s="110"/>
      <c r="AT4986" s="110"/>
      <c r="AU4986" s="110"/>
      <c r="AV4986" s="110"/>
      <c r="AW4986" s="110"/>
      <c r="AX4986" s="110"/>
      <c r="AY4986" s="110"/>
      <c r="AZ4986" s="110"/>
      <c r="BA4986" s="110"/>
      <c r="BB4986" s="110"/>
      <c r="BC4986" s="110"/>
      <c r="BD4986" s="110"/>
      <c r="BE4986" s="110"/>
      <c r="BF4986" s="110"/>
      <c r="BG4986" s="110"/>
      <c r="BH4986" s="110"/>
      <c r="BI4986" s="110"/>
      <c r="BJ4986" s="110"/>
      <c r="BK4986" s="110"/>
      <c r="BL4986" s="110"/>
      <c r="BM4986" s="110"/>
      <c r="BN4986" s="110"/>
      <c r="BO4986" s="110"/>
    </row>
    <row r="4987" spans="1:67" s="151" customFormat="1" ht="31">
      <c r="A4987" s="28"/>
      <c r="B4987" s="28" t="s">
        <v>7727</v>
      </c>
      <c r="C4987" s="29" t="s">
        <v>7756</v>
      </c>
      <c r="D4987" s="28" t="s">
        <v>271</v>
      </c>
      <c r="E4987" s="30">
        <v>1</v>
      </c>
      <c r="F4987" s="30">
        <v>35700</v>
      </c>
      <c r="G4987" s="30">
        <f t="shared" si="427"/>
        <v>42800</v>
      </c>
      <c r="H4987" s="30">
        <f t="shared" si="428"/>
        <v>64300</v>
      </c>
      <c r="I4987" s="212"/>
      <c r="J4987" s="212"/>
      <c r="K4987" s="212"/>
      <c r="L4987" s="110"/>
      <c r="M4987" s="110"/>
      <c r="N4987" s="110"/>
      <c r="O4987" s="110"/>
      <c r="P4987" s="110"/>
      <c r="Q4987" s="110"/>
      <c r="R4987" s="110"/>
      <c r="S4987" s="110"/>
      <c r="T4987" s="110"/>
      <c r="U4987" s="110"/>
      <c r="V4987" s="110"/>
      <c r="W4987" s="110"/>
      <c r="X4987" s="110"/>
      <c r="Y4987" s="110"/>
      <c r="Z4987" s="110"/>
      <c r="AA4987" s="110"/>
      <c r="AB4987" s="110"/>
      <c r="AC4987" s="110"/>
      <c r="AD4987" s="110"/>
      <c r="AE4987" s="110"/>
      <c r="AF4987" s="110"/>
      <c r="AG4987" s="110"/>
      <c r="AH4987" s="110"/>
      <c r="AI4987" s="110"/>
      <c r="AJ4987" s="110"/>
      <c r="AK4987" s="110"/>
      <c r="AL4987" s="110"/>
      <c r="AM4987" s="110"/>
      <c r="AN4987" s="110"/>
      <c r="AO4987" s="110"/>
      <c r="AP4987" s="110"/>
      <c r="AQ4987" s="110"/>
      <c r="AR4987" s="110"/>
      <c r="AS4987" s="110"/>
      <c r="AT4987" s="110"/>
      <c r="AU4987" s="110"/>
      <c r="AV4987" s="110"/>
      <c r="AW4987" s="110"/>
      <c r="AX4987" s="110"/>
      <c r="AY4987" s="110"/>
      <c r="AZ4987" s="110"/>
      <c r="BA4987" s="110"/>
      <c r="BB4987" s="110"/>
      <c r="BC4987" s="110"/>
      <c r="BD4987" s="110"/>
      <c r="BE4987" s="110"/>
      <c r="BF4987" s="110"/>
      <c r="BG4987" s="110"/>
      <c r="BH4987" s="110"/>
      <c r="BI4987" s="110"/>
      <c r="BJ4987" s="110"/>
      <c r="BK4987" s="110"/>
      <c r="BL4987" s="110"/>
      <c r="BM4987" s="110"/>
      <c r="BN4987" s="110"/>
      <c r="BO4987" s="110"/>
    </row>
    <row r="4988" spans="1:67" s="151" customFormat="1">
      <c r="A4988" s="28"/>
      <c r="B4988" s="28" t="s">
        <v>2943</v>
      </c>
      <c r="C4988" s="29" t="s">
        <v>2944</v>
      </c>
      <c r="D4988" s="28" t="s">
        <v>271</v>
      </c>
      <c r="E4988" s="30">
        <v>1</v>
      </c>
      <c r="F4988" s="30">
        <v>49350</v>
      </c>
      <c r="G4988" s="30">
        <f t="shared" si="427"/>
        <v>59200</v>
      </c>
      <c r="H4988" s="30">
        <f t="shared" si="428"/>
        <v>88800</v>
      </c>
      <c r="I4988" s="212"/>
      <c r="J4988" s="212"/>
      <c r="K4988" s="212"/>
      <c r="L4988" s="110"/>
      <c r="M4988" s="110"/>
      <c r="N4988" s="110"/>
      <c r="O4988" s="110"/>
      <c r="P4988" s="110"/>
      <c r="Q4988" s="110"/>
      <c r="R4988" s="110"/>
      <c r="S4988" s="110"/>
      <c r="T4988" s="110"/>
      <c r="U4988" s="110"/>
      <c r="V4988" s="110"/>
      <c r="W4988" s="110"/>
      <c r="X4988" s="110"/>
      <c r="Y4988" s="110"/>
      <c r="Z4988" s="110"/>
      <c r="AA4988" s="110"/>
      <c r="AB4988" s="110"/>
      <c r="AC4988" s="110"/>
      <c r="AD4988" s="110"/>
      <c r="AE4988" s="110"/>
      <c r="AF4988" s="110"/>
      <c r="AG4988" s="110"/>
      <c r="AH4988" s="110"/>
      <c r="AI4988" s="110"/>
      <c r="AJ4988" s="110"/>
      <c r="AK4988" s="110"/>
      <c r="AL4988" s="110"/>
      <c r="AM4988" s="110"/>
      <c r="AN4988" s="110"/>
      <c r="AO4988" s="110"/>
      <c r="AP4988" s="110"/>
      <c r="AQ4988" s="110"/>
      <c r="AR4988" s="110"/>
      <c r="AS4988" s="110"/>
      <c r="AT4988" s="110"/>
      <c r="AU4988" s="110"/>
      <c r="AV4988" s="110"/>
      <c r="AW4988" s="110"/>
      <c r="AX4988" s="110"/>
      <c r="AY4988" s="110"/>
      <c r="AZ4988" s="110"/>
      <c r="BA4988" s="110"/>
      <c r="BB4988" s="110"/>
      <c r="BC4988" s="110"/>
      <c r="BD4988" s="110"/>
      <c r="BE4988" s="110"/>
      <c r="BF4988" s="110"/>
      <c r="BG4988" s="110"/>
      <c r="BH4988" s="110"/>
      <c r="BI4988" s="110"/>
      <c r="BJ4988" s="110"/>
      <c r="BK4988" s="110"/>
      <c r="BL4988" s="110"/>
      <c r="BM4988" s="110"/>
      <c r="BN4988" s="110"/>
      <c r="BO4988" s="110"/>
    </row>
    <row r="4989" spans="1:67" s="151" customFormat="1">
      <c r="A4989" s="28"/>
      <c r="B4989" s="28" t="s">
        <v>7728</v>
      </c>
      <c r="C4989" s="29" t="s">
        <v>7757</v>
      </c>
      <c r="D4989" s="28" t="s">
        <v>271</v>
      </c>
      <c r="E4989" s="30">
        <v>1</v>
      </c>
      <c r="F4989" s="30">
        <v>6000</v>
      </c>
      <c r="G4989" s="30">
        <f t="shared" si="427"/>
        <v>7200</v>
      </c>
      <c r="H4989" s="30">
        <f t="shared" si="428"/>
        <v>10800</v>
      </c>
      <c r="I4989" s="212"/>
      <c r="J4989" s="212"/>
      <c r="K4989" s="212"/>
      <c r="L4989" s="110"/>
      <c r="M4989" s="110"/>
      <c r="N4989" s="110"/>
      <c r="O4989" s="110"/>
      <c r="P4989" s="110"/>
      <c r="Q4989" s="110"/>
      <c r="R4989" s="110"/>
      <c r="S4989" s="110"/>
      <c r="T4989" s="110"/>
      <c r="U4989" s="110"/>
      <c r="V4989" s="110"/>
      <c r="W4989" s="110"/>
      <c r="X4989" s="110"/>
      <c r="Y4989" s="110"/>
      <c r="Z4989" s="110"/>
      <c r="AA4989" s="110"/>
      <c r="AB4989" s="110"/>
      <c r="AC4989" s="110"/>
      <c r="AD4989" s="110"/>
      <c r="AE4989" s="110"/>
      <c r="AF4989" s="110"/>
      <c r="AG4989" s="110"/>
      <c r="AH4989" s="110"/>
      <c r="AI4989" s="110"/>
      <c r="AJ4989" s="110"/>
      <c r="AK4989" s="110"/>
      <c r="AL4989" s="110"/>
      <c r="AM4989" s="110"/>
      <c r="AN4989" s="110"/>
      <c r="AO4989" s="110"/>
      <c r="AP4989" s="110"/>
      <c r="AQ4989" s="110"/>
      <c r="AR4989" s="110"/>
      <c r="AS4989" s="110"/>
      <c r="AT4989" s="110"/>
      <c r="AU4989" s="110"/>
      <c r="AV4989" s="110"/>
      <c r="AW4989" s="110"/>
      <c r="AX4989" s="110"/>
      <c r="AY4989" s="110"/>
      <c r="AZ4989" s="110"/>
      <c r="BA4989" s="110"/>
      <c r="BB4989" s="110"/>
      <c r="BC4989" s="110"/>
      <c r="BD4989" s="110"/>
      <c r="BE4989" s="110"/>
      <c r="BF4989" s="110"/>
      <c r="BG4989" s="110"/>
      <c r="BH4989" s="110"/>
      <c r="BI4989" s="110"/>
      <c r="BJ4989" s="110"/>
      <c r="BK4989" s="110"/>
      <c r="BL4989" s="110"/>
      <c r="BM4989" s="110"/>
      <c r="BN4989" s="110"/>
      <c r="BO4989" s="110"/>
    </row>
    <row r="4990" spans="1:67" s="151" customFormat="1">
      <c r="A4990" s="28"/>
      <c r="B4990" s="28" t="s">
        <v>3420</v>
      </c>
      <c r="C4990" s="29" t="s">
        <v>3421</v>
      </c>
      <c r="D4990" s="28" t="s">
        <v>271</v>
      </c>
      <c r="E4990" s="30">
        <v>1</v>
      </c>
      <c r="F4990" s="30">
        <v>10000</v>
      </c>
      <c r="G4990" s="30">
        <f t="shared" si="427"/>
        <v>12000</v>
      </c>
      <c r="H4990" s="30">
        <f t="shared" si="428"/>
        <v>18000</v>
      </c>
      <c r="I4990" s="212"/>
      <c r="J4990" s="212"/>
      <c r="K4990" s="212"/>
      <c r="L4990" s="110"/>
      <c r="M4990" s="110"/>
      <c r="N4990" s="110"/>
      <c r="O4990" s="110"/>
      <c r="P4990" s="110"/>
      <c r="Q4990" s="110"/>
      <c r="R4990" s="110"/>
      <c r="S4990" s="110"/>
      <c r="T4990" s="110"/>
      <c r="U4990" s="110"/>
      <c r="V4990" s="110"/>
      <c r="W4990" s="110"/>
      <c r="X4990" s="110"/>
      <c r="Y4990" s="110"/>
      <c r="Z4990" s="110"/>
      <c r="AA4990" s="110"/>
      <c r="AB4990" s="110"/>
      <c r="AC4990" s="110"/>
      <c r="AD4990" s="110"/>
      <c r="AE4990" s="110"/>
      <c r="AF4990" s="110"/>
      <c r="AG4990" s="110"/>
      <c r="AH4990" s="110"/>
      <c r="AI4990" s="110"/>
      <c r="AJ4990" s="110"/>
      <c r="AK4990" s="110"/>
      <c r="AL4990" s="110"/>
      <c r="AM4990" s="110"/>
      <c r="AN4990" s="110"/>
      <c r="AO4990" s="110"/>
      <c r="AP4990" s="110"/>
      <c r="AQ4990" s="110"/>
      <c r="AR4990" s="110"/>
      <c r="AS4990" s="110"/>
      <c r="AT4990" s="110"/>
      <c r="AU4990" s="110"/>
      <c r="AV4990" s="110"/>
      <c r="AW4990" s="110"/>
      <c r="AX4990" s="110"/>
      <c r="AY4990" s="110"/>
      <c r="AZ4990" s="110"/>
      <c r="BA4990" s="110"/>
      <c r="BB4990" s="110"/>
      <c r="BC4990" s="110"/>
      <c r="BD4990" s="110"/>
      <c r="BE4990" s="110"/>
      <c r="BF4990" s="110"/>
      <c r="BG4990" s="110"/>
      <c r="BH4990" s="110"/>
      <c r="BI4990" s="110"/>
      <c r="BJ4990" s="110"/>
      <c r="BK4990" s="110"/>
      <c r="BL4990" s="110"/>
      <c r="BM4990" s="110"/>
      <c r="BN4990" s="110"/>
      <c r="BO4990" s="110"/>
    </row>
    <row r="4991" spans="1:67" s="151" customFormat="1">
      <c r="A4991" s="28"/>
      <c r="B4991" s="28" t="s">
        <v>5311</v>
      </c>
      <c r="C4991" s="29" t="s">
        <v>5312</v>
      </c>
      <c r="D4991" s="28" t="s">
        <v>271</v>
      </c>
      <c r="E4991" s="30">
        <v>1</v>
      </c>
      <c r="F4991" s="30">
        <v>5500</v>
      </c>
      <c r="G4991" s="30">
        <f t="shared" si="427"/>
        <v>6600</v>
      </c>
      <c r="H4991" s="30">
        <f t="shared" si="428"/>
        <v>9900</v>
      </c>
      <c r="I4991" s="212"/>
      <c r="J4991" s="212"/>
      <c r="K4991" s="212"/>
      <c r="L4991" s="110"/>
      <c r="M4991" s="110"/>
      <c r="N4991" s="110"/>
      <c r="O4991" s="110"/>
      <c r="P4991" s="110"/>
      <c r="Q4991" s="110"/>
      <c r="R4991" s="110"/>
      <c r="S4991" s="110"/>
      <c r="T4991" s="110"/>
      <c r="U4991" s="110"/>
      <c r="V4991" s="110"/>
      <c r="W4991" s="110"/>
      <c r="X4991" s="110"/>
      <c r="Y4991" s="110"/>
      <c r="Z4991" s="110"/>
      <c r="AA4991" s="110"/>
      <c r="AB4991" s="110"/>
      <c r="AC4991" s="110"/>
      <c r="AD4991" s="110"/>
      <c r="AE4991" s="110"/>
      <c r="AF4991" s="110"/>
      <c r="AG4991" s="110"/>
      <c r="AH4991" s="110"/>
      <c r="AI4991" s="110"/>
      <c r="AJ4991" s="110"/>
      <c r="AK4991" s="110"/>
      <c r="AL4991" s="110"/>
      <c r="AM4991" s="110"/>
      <c r="AN4991" s="110"/>
      <c r="AO4991" s="110"/>
      <c r="AP4991" s="110"/>
      <c r="AQ4991" s="110"/>
      <c r="AR4991" s="110"/>
      <c r="AS4991" s="110"/>
      <c r="AT4991" s="110"/>
      <c r="AU4991" s="110"/>
      <c r="AV4991" s="110"/>
      <c r="AW4991" s="110"/>
      <c r="AX4991" s="110"/>
      <c r="AY4991" s="110"/>
      <c r="AZ4991" s="110"/>
      <c r="BA4991" s="110"/>
      <c r="BB4991" s="110"/>
      <c r="BC4991" s="110"/>
      <c r="BD4991" s="110"/>
      <c r="BE4991" s="110"/>
      <c r="BF4991" s="110"/>
      <c r="BG4991" s="110"/>
      <c r="BH4991" s="110"/>
      <c r="BI4991" s="110"/>
      <c r="BJ4991" s="110"/>
      <c r="BK4991" s="110"/>
      <c r="BL4991" s="110"/>
      <c r="BM4991" s="110"/>
      <c r="BN4991" s="110"/>
      <c r="BO4991" s="110"/>
    </row>
    <row r="4992" spans="1:67" s="151" customFormat="1" ht="31">
      <c r="A4992" s="28"/>
      <c r="B4992" s="28" t="s">
        <v>5466</v>
      </c>
      <c r="C4992" s="29" t="s">
        <v>5467</v>
      </c>
      <c r="D4992" s="28" t="s">
        <v>271</v>
      </c>
      <c r="E4992" s="30">
        <v>1</v>
      </c>
      <c r="F4992" s="30">
        <v>6500</v>
      </c>
      <c r="G4992" s="30">
        <f t="shared" si="427"/>
        <v>7800</v>
      </c>
      <c r="H4992" s="30">
        <f t="shared" si="428"/>
        <v>11700</v>
      </c>
      <c r="I4992" s="212"/>
      <c r="J4992" s="212"/>
      <c r="K4992" s="212"/>
      <c r="L4992" s="110"/>
      <c r="M4992" s="110"/>
      <c r="N4992" s="110"/>
      <c r="O4992" s="110"/>
      <c r="P4992" s="110"/>
      <c r="Q4992" s="110"/>
      <c r="R4992" s="110"/>
      <c r="S4992" s="110"/>
      <c r="T4992" s="110"/>
      <c r="U4992" s="110"/>
      <c r="V4992" s="110"/>
      <c r="W4992" s="110"/>
      <c r="X4992" s="110"/>
      <c r="Y4992" s="110"/>
      <c r="Z4992" s="110"/>
      <c r="AA4992" s="110"/>
      <c r="AB4992" s="110"/>
      <c r="AC4992" s="110"/>
      <c r="AD4992" s="110"/>
      <c r="AE4992" s="110"/>
      <c r="AF4992" s="110"/>
      <c r="AG4992" s="110"/>
      <c r="AH4992" s="110"/>
      <c r="AI4992" s="110"/>
      <c r="AJ4992" s="110"/>
      <c r="AK4992" s="110"/>
      <c r="AL4992" s="110"/>
      <c r="AM4992" s="110"/>
      <c r="AN4992" s="110"/>
      <c r="AO4992" s="110"/>
      <c r="AP4992" s="110"/>
      <c r="AQ4992" s="110"/>
      <c r="AR4992" s="110"/>
      <c r="AS4992" s="110"/>
      <c r="AT4992" s="110"/>
      <c r="AU4992" s="110"/>
      <c r="AV4992" s="110"/>
      <c r="AW4992" s="110"/>
      <c r="AX4992" s="110"/>
      <c r="AY4992" s="110"/>
      <c r="AZ4992" s="110"/>
      <c r="BA4992" s="110"/>
      <c r="BB4992" s="110"/>
      <c r="BC4992" s="110"/>
      <c r="BD4992" s="110"/>
      <c r="BE4992" s="110"/>
      <c r="BF4992" s="110"/>
      <c r="BG4992" s="110"/>
      <c r="BH4992" s="110"/>
      <c r="BI4992" s="110"/>
      <c r="BJ4992" s="110"/>
      <c r="BK4992" s="110"/>
      <c r="BL4992" s="110"/>
      <c r="BM4992" s="110"/>
      <c r="BN4992" s="110"/>
      <c r="BO4992" s="110"/>
    </row>
    <row r="4993" spans="1:67" s="151" customFormat="1">
      <c r="A4993" s="28"/>
      <c r="B4993" s="28" t="s">
        <v>5305</v>
      </c>
      <c r="C4993" s="29" t="s">
        <v>5306</v>
      </c>
      <c r="D4993" s="28" t="s">
        <v>271</v>
      </c>
      <c r="E4993" s="30">
        <v>1</v>
      </c>
      <c r="F4993" s="30">
        <v>2100</v>
      </c>
      <c r="G4993" s="30">
        <f t="shared" si="427"/>
        <v>2500</v>
      </c>
      <c r="H4993" s="30">
        <f t="shared" si="428"/>
        <v>3800</v>
      </c>
      <c r="I4993" s="212"/>
      <c r="J4993" s="212"/>
      <c r="K4993" s="212"/>
      <c r="L4993" s="110"/>
      <c r="M4993" s="110"/>
      <c r="N4993" s="110"/>
      <c r="O4993" s="110"/>
      <c r="P4993" s="110"/>
      <c r="Q4993" s="110"/>
      <c r="R4993" s="110"/>
      <c r="S4993" s="110"/>
      <c r="T4993" s="110"/>
      <c r="U4993" s="110"/>
      <c r="V4993" s="110"/>
      <c r="W4993" s="110"/>
      <c r="X4993" s="110"/>
      <c r="Y4993" s="110"/>
      <c r="Z4993" s="110"/>
      <c r="AA4993" s="110"/>
      <c r="AB4993" s="110"/>
      <c r="AC4993" s="110"/>
      <c r="AD4993" s="110"/>
      <c r="AE4993" s="110"/>
      <c r="AF4993" s="110"/>
      <c r="AG4993" s="110"/>
      <c r="AH4993" s="110"/>
      <c r="AI4993" s="110"/>
      <c r="AJ4993" s="110"/>
      <c r="AK4993" s="110"/>
      <c r="AL4993" s="110"/>
      <c r="AM4993" s="110"/>
      <c r="AN4993" s="110"/>
      <c r="AO4993" s="110"/>
      <c r="AP4993" s="110"/>
      <c r="AQ4993" s="110"/>
      <c r="AR4993" s="110"/>
      <c r="AS4993" s="110"/>
      <c r="AT4993" s="110"/>
      <c r="AU4993" s="110"/>
      <c r="AV4993" s="110"/>
      <c r="AW4993" s="110"/>
      <c r="AX4993" s="110"/>
      <c r="AY4993" s="110"/>
      <c r="AZ4993" s="110"/>
      <c r="BA4993" s="110"/>
      <c r="BB4993" s="110"/>
      <c r="BC4993" s="110"/>
      <c r="BD4993" s="110"/>
      <c r="BE4993" s="110"/>
      <c r="BF4993" s="110"/>
      <c r="BG4993" s="110"/>
      <c r="BH4993" s="110"/>
      <c r="BI4993" s="110"/>
      <c r="BJ4993" s="110"/>
      <c r="BK4993" s="110"/>
      <c r="BL4993" s="110"/>
      <c r="BM4993" s="110"/>
      <c r="BN4993" s="110"/>
      <c r="BO4993" s="110"/>
    </row>
    <row r="4994" spans="1:67" s="151" customFormat="1">
      <c r="A4994" s="28"/>
      <c r="B4994" s="28" t="s">
        <v>5303</v>
      </c>
      <c r="C4994" s="29" t="s">
        <v>5304</v>
      </c>
      <c r="D4994" s="28" t="s">
        <v>271</v>
      </c>
      <c r="E4994" s="30">
        <v>1</v>
      </c>
      <c r="F4994" s="30">
        <v>8000</v>
      </c>
      <c r="G4994" s="30">
        <f t="shared" si="427"/>
        <v>9600</v>
      </c>
      <c r="H4994" s="30">
        <f t="shared" si="428"/>
        <v>14400</v>
      </c>
      <c r="I4994" s="212"/>
      <c r="J4994" s="212"/>
      <c r="K4994" s="212"/>
      <c r="L4994" s="110"/>
      <c r="M4994" s="110"/>
      <c r="N4994" s="110"/>
      <c r="O4994" s="110"/>
      <c r="P4994" s="110"/>
      <c r="Q4994" s="110"/>
      <c r="R4994" s="110"/>
      <c r="S4994" s="110"/>
      <c r="T4994" s="110"/>
      <c r="U4994" s="110"/>
      <c r="V4994" s="110"/>
      <c r="W4994" s="110"/>
      <c r="X4994" s="110"/>
      <c r="Y4994" s="110"/>
      <c r="Z4994" s="110"/>
      <c r="AA4994" s="110"/>
      <c r="AB4994" s="110"/>
      <c r="AC4994" s="110"/>
      <c r="AD4994" s="110"/>
      <c r="AE4994" s="110"/>
      <c r="AF4994" s="110"/>
      <c r="AG4994" s="110"/>
      <c r="AH4994" s="110"/>
      <c r="AI4994" s="110"/>
      <c r="AJ4994" s="110"/>
      <c r="AK4994" s="110"/>
      <c r="AL4994" s="110"/>
      <c r="AM4994" s="110"/>
      <c r="AN4994" s="110"/>
      <c r="AO4994" s="110"/>
      <c r="AP4994" s="110"/>
      <c r="AQ4994" s="110"/>
      <c r="AR4994" s="110"/>
      <c r="AS4994" s="110"/>
      <c r="AT4994" s="110"/>
      <c r="AU4994" s="110"/>
      <c r="AV4994" s="110"/>
      <c r="AW4994" s="110"/>
      <c r="AX4994" s="110"/>
      <c r="AY4994" s="110"/>
      <c r="AZ4994" s="110"/>
      <c r="BA4994" s="110"/>
      <c r="BB4994" s="110"/>
      <c r="BC4994" s="110"/>
      <c r="BD4994" s="110"/>
      <c r="BE4994" s="110"/>
      <c r="BF4994" s="110"/>
      <c r="BG4994" s="110"/>
      <c r="BH4994" s="110"/>
      <c r="BI4994" s="110"/>
      <c r="BJ4994" s="110"/>
      <c r="BK4994" s="110"/>
      <c r="BL4994" s="110"/>
      <c r="BM4994" s="110"/>
      <c r="BN4994" s="110"/>
      <c r="BO4994" s="110"/>
    </row>
    <row r="4995" spans="1:67" s="151" customFormat="1">
      <c r="A4995" s="28"/>
      <c r="B4995" s="28" t="s">
        <v>5437</v>
      </c>
      <c r="C4995" s="29" t="s">
        <v>5438</v>
      </c>
      <c r="D4995" s="28" t="s">
        <v>271</v>
      </c>
      <c r="E4995" s="30">
        <v>1</v>
      </c>
      <c r="F4995" s="30">
        <v>8200</v>
      </c>
      <c r="G4995" s="30">
        <f t="shared" si="427"/>
        <v>9800</v>
      </c>
      <c r="H4995" s="30">
        <f t="shared" si="428"/>
        <v>14800</v>
      </c>
      <c r="I4995" s="212"/>
      <c r="J4995" s="212"/>
      <c r="K4995" s="212"/>
      <c r="L4995" s="110"/>
      <c r="M4995" s="110"/>
      <c r="N4995" s="110"/>
      <c r="O4995" s="110"/>
      <c r="P4995" s="110"/>
      <c r="Q4995" s="110"/>
      <c r="R4995" s="110"/>
      <c r="S4995" s="110"/>
      <c r="T4995" s="110"/>
      <c r="U4995" s="110"/>
      <c r="V4995" s="110"/>
      <c r="W4995" s="110"/>
      <c r="X4995" s="110"/>
      <c r="Y4995" s="110"/>
      <c r="Z4995" s="110"/>
      <c r="AA4995" s="110"/>
      <c r="AB4995" s="110"/>
      <c r="AC4995" s="110"/>
      <c r="AD4995" s="110"/>
      <c r="AE4995" s="110"/>
      <c r="AF4995" s="110"/>
      <c r="AG4995" s="110"/>
      <c r="AH4995" s="110"/>
      <c r="AI4995" s="110"/>
      <c r="AJ4995" s="110"/>
      <c r="AK4995" s="110"/>
      <c r="AL4995" s="110"/>
      <c r="AM4995" s="110"/>
      <c r="AN4995" s="110"/>
      <c r="AO4995" s="110"/>
      <c r="AP4995" s="110"/>
      <c r="AQ4995" s="110"/>
      <c r="AR4995" s="110"/>
      <c r="AS4995" s="110"/>
      <c r="AT4995" s="110"/>
      <c r="AU4995" s="110"/>
      <c r="AV4995" s="110"/>
      <c r="AW4995" s="110"/>
      <c r="AX4995" s="110"/>
      <c r="AY4995" s="110"/>
      <c r="AZ4995" s="110"/>
      <c r="BA4995" s="110"/>
      <c r="BB4995" s="110"/>
      <c r="BC4995" s="110"/>
      <c r="BD4995" s="110"/>
      <c r="BE4995" s="110"/>
      <c r="BF4995" s="110"/>
      <c r="BG4995" s="110"/>
      <c r="BH4995" s="110"/>
      <c r="BI4995" s="110"/>
      <c r="BJ4995" s="110"/>
      <c r="BK4995" s="110"/>
      <c r="BL4995" s="110"/>
      <c r="BM4995" s="110"/>
      <c r="BN4995" s="110"/>
      <c r="BO4995" s="110"/>
    </row>
    <row r="4996" spans="1:67" s="151" customFormat="1">
      <c r="A4996" s="28"/>
      <c r="B4996" s="28" t="s">
        <v>5443</v>
      </c>
      <c r="C4996" s="29" t="s">
        <v>5444</v>
      </c>
      <c r="D4996" s="28" t="s">
        <v>271</v>
      </c>
      <c r="E4996" s="30">
        <v>1</v>
      </c>
      <c r="F4996" s="30">
        <v>9400</v>
      </c>
      <c r="G4996" s="30">
        <f t="shared" si="427"/>
        <v>11300</v>
      </c>
      <c r="H4996" s="30">
        <f t="shared" si="428"/>
        <v>16900</v>
      </c>
      <c r="I4996" s="212"/>
      <c r="J4996" s="212"/>
      <c r="K4996" s="212"/>
      <c r="L4996" s="110"/>
      <c r="M4996" s="110"/>
      <c r="N4996" s="110"/>
      <c r="O4996" s="110"/>
      <c r="P4996" s="110"/>
      <c r="Q4996" s="110"/>
      <c r="R4996" s="110"/>
      <c r="S4996" s="110"/>
      <c r="T4996" s="110"/>
      <c r="U4996" s="110"/>
      <c r="V4996" s="110"/>
      <c r="W4996" s="110"/>
      <c r="X4996" s="110"/>
      <c r="Y4996" s="110"/>
      <c r="Z4996" s="110"/>
      <c r="AA4996" s="110"/>
      <c r="AB4996" s="110"/>
      <c r="AC4996" s="110"/>
      <c r="AD4996" s="110"/>
      <c r="AE4996" s="110"/>
      <c r="AF4996" s="110"/>
      <c r="AG4996" s="110"/>
      <c r="AH4996" s="110"/>
      <c r="AI4996" s="110"/>
      <c r="AJ4996" s="110"/>
      <c r="AK4996" s="110"/>
      <c r="AL4996" s="110"/>
      <c r="AM4996" s="110"/>
      <c r="AN4996" s="110"/>
      <c r="AO4996" s="110"/>
      <c r="AP4996" s="110"/>
      <c r="AQ4996" s="110"/>
      <c r="AR4996" s="110"/>
      <c r="AS4996" s="110"/>
      <c r="AT4996" s="110"/>
      <c r="AU4996" s="110"/>
      <c r="AV4996" s="110"/>
      <c r="AW4996" s="110"/>
      <c r="AX4996" s="110"/>
      <c r="AY4996" s="110"/>
      <c r="AZ4996" s="110"/>
      <c r="BA4996" s="110"/>
      <c r="BB4996" s="110"/>
      <c r="BC4996" s="110"/>
      <c r="BD4996" s="110"/>
      <c r="BE4996" s="110"/>
      <c r="BF4996" s="110"/>
      <c r="BG4996" s="110"/>
      <c r="BH4996" s="110"/>
      <c r="BI4996" s="110"/>
      <c r="BJ4996" s="110"/>
      <c r="BK4996" s="110"/>
      <c r="BL4996" s="110"/>
      <c r="BM4996" s="110"/>
      <c r="BN4996" s="110"/>
      <c r="BO4996" s="110"/>
    </row>
    <row r="4997" spans="1:67" s="151" customFormat="1" ht="31">
      <c r="A4997" s="28"/>
      <c r="B4997" s="28" t="s">
        <v>5974</v>
      </c>
      <c r="C4997" s="29" t="s">
        <v>5973</v>
      </c>
      <c r="D4997" s="28" t="s">
        <v>271</v>
      </c>
      <c r="E4997" s="30">
        <v>1</v>
      </c>
      <c r="F4997" s="30">
        <v>1500</v>
      </c>
      <c r="G4997" s="30">
        <f t="shared" si="427"/>
        <v>1800</v>
      </c>
      <c r="H4997" s="30">
        <f t="shared" si="428"/>
        <v>2700</v>
      </c>
      <c r="I4997" s="212"/>
      <c r="J4997" s="212"/>
      <c r="K4997" s="212"/>
      <c r="L4997" s="110"/>
      <c r="M4997" s="110"/>
      <c r="N4997" s="110"/>
      <c r="O4997" s="110"/>
      <c r="P4997" s="110"/>
      <c r="Q4997" s="110"/>
      <c r="R4997" s="110"/>
      <c r="S4997" s="110"/>
      <c r="T4997" s="110"/>
      <c r="U4997" s="110"/>
      <c r="V4997" s="110"/>
      <c r="W4997" s="110"/>
      <c r="X4997" s="110"/>
      <c r="Y4997" s="110"/>
      <c r="Z4997" s="110"/>
      <c r="AA4997" s="110"/>
      <c r="AB4997" s="110"/>
      <c r="AC4997" s="110"/>
      <c r="AD4997" s="110"/>
      <c r="AE4997" s="110"/>
      <c r="AF4997" s="110"/>
      <c r="AG4997" s="110"/>
      <c r="AH4997" s="110"/>
      <c r="AI4997" s="110"/>
      <c r="AJ4997" s="110"/>
      <c r="AK4997" s="110"/>
      <c r="AL4997" s="110"/>
      <c r="AM4997" s="110"/>
      <c r="AN4997" s="110"/>
      <c r="AO4997" s="110"/>
      <c r="AP4997" s="110"/>
      <c r="AQ4997" s="110"/>
      <c r="AR4997" s="110"/>
      <c r="AS4997" s="110"/>
      <c r="AT4997" s="110"/>
      <c r="AU4997" s="110"/>
      <c r="AV4997" s="110"/>
      <c r="AW4997" s="110"/>
      <c r="AX4997" s="110"/>
      <c r="AY4997" s="110"/>
      <c r="AZ4997" s="110"/>
      <c r="BA4997" s="110"/>
      <c r="BB4997" s="110"/>
      <c r="BC4997" s="110"/>
      <c r="BD4997" s="110"/>
      <c r="BE4997" s="110"/>
      <c r="BF4997" s="110"/>
      <c r="BG4997" s="110"/>
      <c r="BH4997" s="110"/>
      <c r="BI4997" s="110"/>
      <c r="BJ4997" s="110"/>
      <c r="BK4997" s="110"/>
      <c r="BL4997" s="110"/>
      <c r="BM4997" s="110"/>
      <c r="BN4997" s="110"/>
      <c r="BO4997" s="110"/>
    </row>
    <row r="4998" spans="1:67" s="151" customFormat="1">
      <c r="A4998" s="28"/>
      <c r="B4998" s="28" t="s">
        <v>5234</v>
      </c>
      <c r="C4998" s="29" t="s">
        <v>5235</v>
      </c>
      <c r="D4998" s="28" t="s">
        <v>271</v>
      </c>
      <c r="E4998" s="30">
        <v>1</v>
      </c>
      <c r="F4998" s="30">
        <v>810</v>
      </c>
      <c r="G4998" s="30">
        <f t="shared" si="427"/>
        <v>1000</v>
      </c>
      <c r="H4998" s="30">
        <f t="shared" si="428"/>
        <v>1500</v>
      </c>
      <c r="I4998" s="212"/>
      <c r="J4998" s="212"/>
      <c r="K4998" s="212"/>
      <c r="L4998" s="110"/>
      <c r="M4998" s="110"/>
      <c r="N4998" s="110"/>
      <c r="O4998" s="110"/>
      <c r="P4998" s="110"/>
      <c r="Q4998" s="110"/>
      <c r="R4998" s="110"/>
      <c r="S4998" s="110"/>
      <c r="T4998" s="110"/>
      <c r="U4998" s="110"/>
      <c r="V4998" s="110"/>
      <c r="W4998" s="110"/>
      <c r="X4998" s="110"/>
      <c r="Y4998" s="110"/>
      <c r="Z4998" s="110"/>
      <c r="AA4998" s="110"/>
      <c r="AB4998" s="110"/>
      <c r="AC4998" s="110"/>
      <c r="AD4998" s="110"/>
      <c r="AE4998" s="110"/>
      <c r="AF4998" s="110"/>
      <c r="AG4998" s="110"/>
      <c r="AH4998" s="110"/>
      <c r="AI4998" s="110"/>
      <c r="AJ4998" s="110"/>
      <c r="AK4998" s="110"/>
      <c r="AL4998" s="110"/>
      <c r="AM4998" s="110"/>
      <c r="AN4998" s="110"/>
      <c r="AO4998" s="110"/>
      <c r="AP4998" s="110"/>
      <c r="AQ4998" s="110"/>
      <c r="AR4998" s="110"/>
      <c r="AS4998" s="110"/>
      <c r="AT4998" s="110"/>
      <c r="AU4998" s="110"/>
      <c r="AV4998" s="110"/>
      <c r="AW4998" s="110"/>
      <c r="AX4998" s="110"/>
      <c r="AY4998" s="110"/>
      <c r="AZ4998" s="110"/>
      <c r="BA4998" s="110"/>
      <c r="BB4998" s="110"/>
      <c r="BC4998" s="110"/>
      <c r="BD4998" s="110"/>
      <c r="BE4998" s="110"/>
      <c r="BF4998" s="110"/>
      <c r="BG4998" s="110"/>
      <c r="BH4998" s="110"/>
      <c r="BI4998" s="110"/>
      <c r="BJ4998" s="110"/>
      <c r="BK4998" s="110"/>
      <c r="BL4998" s="110"/>
      <c r="BM4998" s="110"/>
      <c r="BN4998" s="110"/>
      <c r="BO4998" s="110"/>
    </row>
    <row r="4999" spans="1:67" s="151" customFormat="1">
      <c r="A4999" s="49"/>
      <c r="B4999" s="49" t="s">
        <v>5236</v>
      </c>
      <c r="C4999" s="50" t="s">
        <v>5237</v>
      </c>
      <c r="D4999" s="49" t="s">
        <v>271</v>
      </c>
      <c r="E4999" s="51">
        <v>1</v>
      </c>
      <c r="F4999" s="30">
        <v>1650</v>
      </c>
      <c r="G4999" s="30">
        <f t="shared" si="427"/>
        <v>2000</v>
      </c>
      <c r="H4999" s="30">
        <f t="shared" si="428"/>
        <v>3000</v>
      </c>
      <c r="I4999" s="212"/>
      <c r="J4999" s="212"/>
      <c r="K4999" s="212"/>
      <c r="L4999" s="110"/>
      <c r="M4999" s="110"/>
      <c r="N4999" s="110"/>
      <c r="O4999" s="110"/>
      <c r="P4999" s="110"/>
      <c r="Q4999" s="110"/>
      <c r="R4999" s="110"/>
      <c r="S4999" s="110"/>
      <c r="T4999" s="110"/>
      <c r="U4999" s="110"/>
      <c r="V4999" s="110"/>
      <c r="W4999" s="110"/>
      <c r="X4999" s="110"/>
      <c r="Y4999" s="110"/>
      <c r="Z4999" s="110"/>
      <c r="AA4999" s="110"/>
      <c r="AB4999" s="110"/>
      <c r="AC4999" s="110"/>
      <c r="AD4999" s="110"/>
      <c r="AE4999" s="110"/>
      <c r="AF4999" s="110"/>
      <c r="AG4999" s="110"/>
      <c r="AH4999" s="110"/>
      <c r="AI4999" s="110"/>
      <c r="AJ4999" s="110"/>
      <c r="AK4999" s="110"/>
      <c r="AL4999" s="110"/>
      <c r="AM4999" s="110"/>
      <c r="AN4999" s="110"/>
      <c r="AO4999" s="110"/>
      <c r="AP4999" s="110"/>
      <c r="AQ4999" s="110"/>
      <c r="AR4999" s="110"/>
      <c r="AS4999" s="110"/>
      <c r="AT4999" s="110"/>
      <c r="AU4999" s="110"/>
      <c r="AV4999" s="110"/>
      <c r="AW4999" s="110"/>
      <c r="AX4999" s="110"/>
      <c r="AY4999" s="110"/>
      <c r="AZ4999" s="110"/>
      <c r="BA4999" s="110"/>
      <c r="BB4999" s="110"/>
      <c r="BC4999" s="110"/>
      <c r="BD4999" s="110"/>
      <c r="BE4999" s="110"/>
      <c r="BF4999" s="110"/>
      <c r="BG4999" s="110"/>
      <c r="BH4999" s="110"/>
      <c r="BI4999" s="110"/>
      <c r="BJ4999" s="110"/>
      <c r="BK4999" s="110"/>
      <c r="BL4999" s="110"/>
      <c r="BM4999" s="110"/>
      <c r="BN4999" s="110"/>
      <c r="BO4999" s="110"/>
    </row>
    <row r="5000" spans="1:67" s="151" customFormat="1" ht="31">
      <c r="A5000" s="28"/>
      <c r="B5000" s="28" t="s">
        <v>5238</v>
      </c>
      <c r="C5000" s="29" t="s">
        <v>5239</v>
      </c>
      <c r="D5000" s="28" t="s">
        <v>271</v>
      </c>
      <c r="E5000" s="30">
        <v>1</v>
      </c>
      <c r="F5000" s="30">
        <v>1410</v>
      </c>
      <c r="G5000" s="30">
        <f t="shared" si="427"/>
        <v>1700</v>
      </c>
      <c r="H5000" s="30">
        <f t="shared" si="428"/>
        <v>2500</v>
      </c>
      <c r="I5000" s="212"/>
      <c r="J5000" s="212"/>
      <c r="K5000" s="212"/>
      <c r="L5000" s="110"/>
      <c r="M5000" s="110"/>
      <c r="N5000" s="110"/>
      <c r="O5000" s="110"/>
      <c r="P5000" s="110"/>
      <c r="Q5000" s="110"/>
      <c r="R5000" s="110"/>
      <c r="S5000" s="110"/>
      <c r="T5000" s="110"/>
      <c r="U5000" s="110"/>
      <c r="V5000" s="110"/>
      <c r="W5000" s="110"/>
      <c r="X5000" s="110"/>
      <c r="Y5000" s="110"/>
      <c r="Z5000" s="110"/>
      <c r="AA5000" s="110"/>
      <c r="AB5000" s="110"/>
      <c r="AC5000" s="110"/>
      <c r="AD5000" s="110"/>
      <c r="AE5000" s="110"/>
      <c r="AF5000" s="110"/>
      <c r="AG5000" s="110"/>
      <c r="AH5000" s="110"/>
      <c r="AI5000" s="110"/>
      <c r="AJ5000" s="110"/>
      <c r="AK5000" s="110"/>
      <c r="AL5000" s="110"/>
      <c r="AM5000" s="110"/>
      <c r="AN5000" s="110"/>
      <c r="AO5000" s="110"/>
      <c r="AP5000" s="110"/>
      <c r="AQ5000" s="110"/>
      <c r="AR5000" s="110"/>
      <c r="AS5000" s="110"/>
      <c r="AT5000" s="110"/>
      <c r="AU5000" s="110"/>
      <c r="AV5000" s="110"/>
      <c r="AW5000" s="110"/>
      <c r="AX5000" s="110"/>
      <c r="AY5000" s="110"/>
      <c r="AZ5000" s="110"/>
      <c r="BA5000" s="110"/>
      <c r="BB5000" s="110"/>
      <c r="BC5000" s="110"/>
      <c r="BD5000" s="110"/>
      <c r="BE5000" s="110"/>
      <c r="BF5000" s="110"/>
      <c r="BG5000" s="110"/>
      <c r="BH5000" s="110"/>
      <c r="BI5000" s="110"/>
      <c r="BJ5000" s="110"/>
      <c r="BK5000" s="110"/>
      <c r="BL5000" s="110"/>
      <c r="BM5000" s="110"/>
      <c r="BN5000" s="110"/>
      <c r="BO5000" s="110"/>
    </row>
    <row r="5001" spans="1:67" s="151" customFormat="1">
      <c r="A5001" s="49"/>
      <c r="B5001" s="49" t="s">
        <v>5242</v>
      </c>
      <c r="C5001" s="50" t="s">
        <v>5243</v>
      </c>
      <c r="D5001" s="49" t="s">
        <v>271</v>
      </c>
      <c r="E5001" s="51">
        <v>1</v>
      </c>
      <c r="F5001" s="30">
        <v>900</v>
      </c>
      <c r="G5001" s="30">
        <f t="shared" si="427"/>
        <v>1100</v>
      </c>
      <c r="H5001" s="30">
        <f t="shared" si="428"/>
        <v>1600</v>
      </c>
      <c r="I5001" s="212"/>
      <c r="J5001" s="212"/>
      <c r="K5001" s="212"/>
      <c r="L5001" s="110"/>
      <c r="M5001" s="110"/>
      <c r="N5001" s="110"/>
      <c r="O5001" s="110"/>
      <c r="P5001" s="110"/>
      <c r="Q5001" s="110"/>
      <c r="R5001" s="110"/>
      <c r="S5001" s="110"/>
      <c r="T5001" s="110"/>
      <c r="U5001" s="110"/>
      <c r="V5001" s="110"/>
      <c r="W5001" s="110"/>
      <c r="X5001" s="110"/>
      <c r="Y5001" s="110"/>
      <c r="Z5001" s="110"/>
      <c r="AA5001" s="110"/>
      <c r="AB5001" s="110"/>
      <c r="AC5001" s="110"/>
      <c r="AD5001" s="110"/>
      <c r="AE5001" s="110"/>
      <c r="AF5001" s="110"/>
      <c r="AG5001" s="110"/>
      <c r="AH5001" s="110"/>
      <c r="AI5001" s="110"/>
      <c r="AJ5001" s="110"/>
      <c r="AK5001" s="110"/>
      <c r="AL5001" s="110"/>
      <c r="AM5001" s="110"/>
      <c r="AN5001" s="110"/>
      <c r="AO5001" s="110"/>
      <c r="AP5001" s="110"/>
      <c r="AQ5001" s="110"/>
      <c r="AR5001" s="110"/>
      <c r="AS5001" s="110"/>
      <c r="AT5001" s="110"/>
      <c r="AU5001" s="110"/>
      <c r="AV5001" s="110"/>
      <c r="AW5001" s="110"/>
      <c r="AX5001" s="110"/>
      <c r="AY5001" s="110"/>
      <c r="AZ5001" s="110"/>
      <c r="BA5001" s="110"/>
      <c r="BB5001" s="110"/>
      <c r="BC5001" s="110"/>
      <c r="BD5001" s="110"/>
      <c r="BE5001" s="110"/>
      <c r="BF5001" s="110"/>
      <c r="BG5001" s="110"/>
      <c r="BH5001" s="110"/>
      <c r="BI5001" s="110"/>
      <c r="BJ5001" s="110"/>
      <c r="BK5001" s="110"/>
      <c r="BL5001" s="110"/>
      <c r="BM5001" s="110"/>
      <c r="BN5001" s="110"/>
      <c r="BO5001" s="110"/>
    </row>
    <row r="5002" spans="1:67" s="151" customFormat="1" ht="31">
      <c r="A5002" s="49"/>
      <c r="B5002" s="49" t="s">
        <v>5244</v>
      </c>
      <c r="C5002" s="50" t="s">
        <v>5245</v>
      </c>
      <c r="D5002" s="49" t="s">
        <v>271</v>
      </c>
      <c r="E5002" s="51">
        <v>1</v>
      </c>
      <c r="F5002" s="30">
        <v>1700</v>
      </c>
      <c r="G5002" s="30">
        <f t="shared" si="427"/>
        <v>2000</v>
      </c>
      <c r="H5002" s="30">
        <f t="shared" si="428"/>
        <v>3100</v>
      </c>
      <c r="I5002" s="212"/>
      <c r="J5002" s="212"/>
      <c r="K5002" s="212"/>
      <c r="L5002" s="110"/>
      <c r="M5002" s="110"/>
      <c r="N5002" s="110"/>
      <c r="O5002" s="110"/>
      <c r="P5002" s="110"/>
      <c r="Q5002" s="110"/>
      <c r="R5002" s="110"/>
      <c r="S5002" s="110"/>
      <c r="T5002" s="110"/>
      <c r="U5002" s="110"/>
      <c r="V5002" s="110"/>
      <c r="W5002" s="110"/>
      <c r="X5002" s="110"/>
      <c r="Y5002" s="110"/>
      <c r="Z5002" s="110"/>
      <c r="AA5002" s="110"/>
      <c r="AB5002" s="110"/>
      <c r="AC5002" s="110"/>
      <c r="AD5002" s="110"/>
      <c r="AE5002" s="110"/>
      <c r="AF5002" s="110"/>
      <c r="AG5002" s="110"/>
      <c r="AH5002" s="110"/>
      <c r="AI5002" s="110"/>
      <c r="AJ5002" s="110"/>
      <c r="AK5002" s="110"/>
      <c r="AL5002" s="110"/>
      <c r="AM5002" s="110"/>
      <c r="AN5002" s="110"/>
      <c r="AO5002" s="110"/>
      <c r="AP5002" s="110"/>
      <c r="AQ5002" s="110"/>
      <c r="AR5002" s="110"/>
      <c r="AS5002" s="110"/>
      <c r="AT5002" s="110"/>
      <c r="AU5002" s="110"/>
      <c r="AV5002" s="110"/>
      <c r="AW5002" s="110"/>
      <c r="AX5002" s="110"/>
      <c r="AY5002" s="110"/>
      <c r="AZ5002" s="110"/>
      <c r="BA5002" s="110"/>
      <c r="BB5002" s="110"/>
      <c r="BC5002" s="110"/>
      <c r="BD5002" s="110"/>
      <c r="BE5002" s="110"/>
      <c r="BF5002" s="110"/>
      <c r="BG5002" s="110"/>
      <c r="BH5002" s="110"/>
      <c r="BI5002" s="110"/>
      <c r="BJ5002" s="110"/>
      <c r="BK5002" s="110"/>
      <c r="BL5002" s="110"/>
      <c r="BM5002" s="110"/>
      <c r="BN5002" s="110"/>
      <c r="BO5002" s="110"/>
    </row>
    <row r="5003" spans="1:67" s="151" customFormat="1" ht="31">
      <c r="A5003" s="49"/>
      <c r="B5003" s="49" t="s">
        <v>5246</v>
      </c>
      <c r="C5003" s="50" t="s">
        <v>5247</v>
      </c>
      <c r="D5003" s="49" t="s">
        <v>271</v>
      </c>
      <c r="E5003" s="51">
        <v>1</v>
      </c>
      <c r="F5003" s="30">
        <v>1600</v>
      </c>
      <c r="G5003" s="30">
        <f t="shared" si="427"/>
        <v>1900</v>
      </c>
      <c r="H5003" s="30">
        <f t="shared" si="428"/>
        <v>2900</v>
      </c>
      <c r="I5003" s="212"/>
      <c r="J5003" s="212"/>
      <c r="K5003" s="212"/>
      <c r="L5003" s="110"/>
      <c r="M5003" s="110"/>
      <c r="N5003" s="110"/>
      <c r="O5003" s="110"/>
      <c r="P5003" s="110"/>
      <c r="Q5003" s="110"/>
      <c r="R5003" s="110"/>
      <c r="S5003" s="110"/>
      <c r="T5003" s="110"/>
      <c r="U5003" s="110"/>
      <c r="V5003" s="110"/>
      <c r="W5003" s="110"/>
      <c r="X5003" s="110"/>
      <c r="Y5003" s="110"/>
      <c r="Z5003" s="110"/>
      <c r="AA5003" s="110"/>
      <c r="AB5003" s="110"/>
      <c r="AC5003" s="110"/>
      <c r="AD5003" s="110"/>
      <c r="AE5003" s="110"/>
      <c r="AF5003" s="110"/>
      <c r="AG5003" s="110"/>
      <c r="AH5003" s="110"/>
      <c r="AI5003" s="110"/>
      <c r="AJ5003" s="110"/>
      <c r="AK5003" s="110"/>
      <c r="AL5003" s="110"/>
      <c r="AM5003" s="110"/>
      <c r="AN5003" s="110"/>
      <c r="AO5003" s="110"/>
      <c r="AP5003" s="110"/>
      <c r="AQ5003" s="110"/>
      <c r="AR5003" s="110"/>
      <c r="AS5003" s="110"/>
      <c r="AT5003" s="110"/>
      <c r="AU5003" s="110"/>
      <c r="AV5003" s="110"/>
      <c r="AW5003" s="110"/>
      <c r="AX5003" s="110"/>
      <c r="AY5003" s="110"/>
      <c r="AZ5003" s="110"/>
      <c r="BA5003" s="110"/>
      <c r="BB5003" s="110"/>
      <c r="BC5003" s="110"/>
      <c r="BD5003" s="110"/>
      <c r="BE5003" s="110"/>
      <c r="BF5003" s="110"/>
      <c r="BG5003" s="110"/>
      <c r="BH5003" s="110"/>
      <c r="BI5003" s="110"/>
      <c r="BJ5003" s="110"/>
      <c r="BK5003" s="110"/>
      <c r="BL5003" s="110"/>
      <c r="BM5003" s="110"/>
      <c r="BN5003" s="110"/>
      <c r="BO5003" s="110"/>
    </row>
    <row r="5004" spans="1:67" s="151" customFormat="1">
      <c r="A5004" s="49"/>
      <c r="B5004" s="49" t="s">
        <v>5248</v>
      </c>
      <c r="C5004" s="50" t="s">
        <v>5249</v>
      </c>
      <c r="D5004" s="49" t="s">
        <v>271</v>
      </c>
      <c r="E5004" s="51">
        <v>1</v>
      </c>
      <c r="F5004" s="30">
        <v>1100</v>
      </c>
      <c r="G5004" s="30">
        <f t="shared" si="427"/>
        <v>1300</v>
      </c>
      <c r="H5004" s="30">
        <f t="shared" si="428"/>
        <v>2000</v>
      </c>
      <c r="I5004" s="212"/>
      <c r="J5004" s="212"/>
      <c r="K5004" s="212"/>
      <c r="L5004" s="110"/>
      <c r="M5004" s="110"/>
      <c r="N5004" s="110"/>
      <c r="O5004" s="110"/>
      <c r="P5004" s="110"/>
      <c r="Q5004" s="110"/>
      <c r="R5004" s="110"/>
      <c r="S5004" s="110"/>
      <c r="T5004" s="110"/>
      <c r="U5004" s="110"/>
      <c r="V5004" s="110"/>
      <c r="W5004" s="110"/>
      <c r="X5004" s="110"/>
      <c r="Y5004" s="110"/>
      <c r="Z5004" s="110"/>
      <c r="AA5004" s="110"/>
      <c r="AB5004" s="110"/>
      <c r="AC5004" s="110"/>
      <c r="AD5004" s="110"/>
      <c r="AE5004" s="110"/>
      <c r="AF5004" s="110"/>
      <c r="AG5004" s="110"/>
      <c r="AH5004" s="110"/>
      <c r="AI5004" s="110"/>
      <c r="AJ5004" s="110"/>
      <c r="AK5004" s="110"/>
      <c r="AL5004" s="110"/>
      <c r="AM5004" s="110"/>
      <c r="AN5004" s="110"/>
      <c r="AO5004" s="110"/>
      <c r="AP5004" s="110"/>
      <c r="AQ5004" s="110"/>
      <c r="AR5004" s="110"/>
      <c r="AS5004" s="110"/>
      <c r="AT5004" s="110"/>
      <c r="AU5004" s="110"/>
      <c r="AV5004" s="110"/>
      <c r="AW5004" s="110"/>
      <c r="AX5004" s="110"/>
      <c r="AY5004" s="110"/>
      <c r="AZ5004" s="110"/>
      <c r="BA5004" s="110"/>
      <c r="BB5004" s="110"/>
      <c r="BC5004" s="110"/>
      <c r="BD5004" s="110"/>
      <c r="BE5004" s="110"/>
      <c r="BF5004" s="110"/>
      <c r="BG5004" s="110"/>
      <c r="BH5004" s="110"/>
      <c r="BI5004" s="110"/>
      <c r="BJ5004" s="110"/>
      <c r="BK5004" s="110"/>
      <c r="BL5004" s="110"/>
      <c r="BM5004" s="110"/>
      <c r="BN5004" s="110"/>
      <c r="BO5004" s="110"/>
    </row>
    <row r="5005" spans="1:67" s="151" customFormat="1" ht="31">
      <c r="A5005" s="49"/>
      <c r="B5005" s="49" t="s">
        <v>5262</v>
      </c>
      <c r="C5005" s="50" t="s">
        <v>5263</v>
      </c>
      <c r="D5005" s="49" t="s">
        <v>271</v>
      </c>
      <c r="E5005" s="51">
        <v>1</v>
      </c>
      <c r="F5005" s="30">
        <v>1000</v>
      </c>
      <c r="G5005" s="30">
        <f t="shared" si="427"/>
        <v>1200</v>
      </c>
      <c r="H5005" s="30">
        <f t="shared" si="428"/>
        <v>1800</v>
      </c>
      <c r="I5005" s="212"/>
      <c r="J5005" s="212"/>
      <c r="K5005" s="212"/>
      <c r="L5005" s="110"/>
      <c r="M5005" s="110"/>
      <c r="N5005" s="110"/>
      <c r="O5005" s="110"/>
      <c r="P5005" s="110"/>
      <c r="Q5005" s="110"/>
      <c r="R5005" s="110"/>
      <c r="S5005" s="110"/>
      <c r="T5005" s="110"/>
      <c r="U5005" s="110"/>
      <c r="V5005" s="110"/>
      <c r="W5005" s="110"/>
      <c r="X5005" s="110"/>
      <c r="Y5005" s="110"/>
      <c r="Z5005" s="110"/>
      <c r="AA5005" s="110"/>
      <c r="AB5005" s="110"/>
      <c r="AC5005" s="110"/>
      <c r="AD5005" s="110"/>
      <c r="AE5005" s="110"/>
      <c r="AF5005" s="110"/>
      <c r="AG5005" s="110"/>
      <c r="AH5005" s="110"/>
      <c r="AI5005" s="110"/>
      <c r="AJ5005" s="110"/>
      <c r="AK5005" s="110"/>
      <c r="AL5005" s="110"/>
      <c r="AM5005" s="110"/>
      <c r="AN5005" s="110"/>
      <c r="AO5005" s="110"/>
      <c r="AP5005" s="110"/>
      <c r="AQ5005" s="110"/>
      <c r="AR5005" s="110"/>
      <c r="AS5005" s="110"/>
      <c r="AT5005" s="110"/>
      <c r="AU5005" s="110"/>
      <c r="AV5005" s="110"/>
      <c r="AW5005" s="110"/>
      <c r="AX5005" s="110"/>
      <c r="AY5005" s="110"/>
      <c r="AZ5005" s="110"/>
      <c r="BA5005" s="110"/>
      <c r="BB5005" s="110"/>
      <c r="BC5005" s="110"/>
      <c r="BD5005" s="110"/>
      <c r="BE5005" s="110"/>
      <c r="BF5005" s="110"/>
      <c r="BG5005" s="110"/>
      <c r="BH5005" s="110"/>
      <c r="BI5005" s="110"/>
      <c r="BJ5005" s="110"/>
      <c r="BK5005" s="110"/>
      <c r="BL5005" s="110"/>
      <c r="BM5005" s="110"/>
      <c r="BN5005" s="110"/>
      <c r="BO5005" s="110"/>
    </row>
    <row r="5006" spans="1:67" s="151" customFormat="1" ht="31">
      <c r="A5006" s="49"/>
      <c r="B5006" s="49" t="s">
        <v>5264</v>
      </c>
      <c r="C5006" s="50" t="s">
        <v>5265</v>
      </c>
      <c r="D5006" s="49" t="s">
        <v>271</v>
      </c>
      <c r="E5006" s="51">
        <v>1</v>
      </c>
      <c r="F5006" s="30">
        <v>1200</v>
      </c>
      <c r="G5006" s="30">
        <f t="shared" si="427"/>
        <v>1400</v>
      </c>
      <c r="H5006" s="30">
        <f t="shared" si="428"/>
        <v>2200</v>
      </c>
      <c r="I5006" s="212"/>
      <c r="J5006" s="212"/>
      <c r="K5006" s="212"/>
      <c r="L5006" s="110"/>
      <c r="M5006" s="110"/>
      <c r="N5006" s="110"/>
      <c r="O5006" s="110"/>
      <c r="P5006" s="110"/>
      <c r="Q5006" s="110"/>
      <c r="R5006" s="110"/>
      <c r="S5006" s="110"/>
      <c r="T5006" s="110"/>
      <c r="U5006" s="110"/>
      <c r="V5006" s="110"/>
      <c r="W5006" s="110"/>
      <c r="X5006" s="110"/>
      <c r="Y5006" s="110"/>
      <c r="Z5006" s="110"/>
      <c r="AA5006" s="110"/>
      <c r="AB5006" s="110"/>
      <c r="AC5006" s="110"/>
      <c r="AD5006" s="110"/>
      <c r="AE5006" s="110"/>
      <c r="AF5006" s="110"/>
      <c r="AG5006" s="110"/>
      <c r="AH5006" s="110"/>
      <c r="AI5006" s="110"/>
      <c r="AJ5006" s="110"/>
      <c r="AK5006" s="110"/>
      <c r="AL5006" s="110"/>
      <c r="AM5006" s="110"/>
      <c r="AN5006" s="110"/>
      <c r="AO5006" s="110"/>
      <c r="AP5006" s="110"/>
      <c r="AQ5006" s="110"/>
      <c r="AR5006" s="110"/>
      <c r="AS5006" s="110"/>
      <c r="AT5006" s="110"/>
      <c r="AU5006" s="110"/>
      <c r="AV5006" s="110"/>
      <c r="AW5006" s="110"/>
      <c r="AX5006" s="110"/>
      <c r="AY5006" s="110"/>
      <c r="AZ5006" s="110"/>
      <c r="BA5006" s="110"/>
      <c r="BB5006" s="110"/>
      <c r="BC5006" s="110"/>
      <c r="BD5006" s="110"/>
      <c r="BE5006" s="110"/>
      <c r="BF5006" s="110"/>
      <c r="BG5006" s="110"/>
      <c r="BH5006" s="110"/>
      <c r="BI5006" s="110"/>
      <c r="BJ5006" s="110"/>
      <c r="BK5006" s="110"/>
      <c r="BL5006" s="110"/>
      <c r="BM5006" s="110"/>
      <c r="BN5006" s="110"/>
      <c r="BO5006" s="110"/>
    </row>
    <row r="5007" spans="1:67" s="151" customFormat="1">
      <c r="A5007" s="49"/>
      <c r="B5007" s="49" t="s">
        <v>5268</v>
      </c>
      <c r="C5007" s="50" t="s">
        <v>5269</v>
      </c>
      <c r="D5007" s="49" t="s">
        <v>271</v>
      </c>
      <c r="E5007" s="51">
        <v>1</v>
      </c>
      <c r="F5007" s="30">
        <v>1100</v>
      </c>
      <c r="G5007" s="30">
        <f t="shared" si="427"/>
        <v>1300</v>
      </c>
      <c r="H5007" s="30">
        <f t="shared" si="428"/>
        <v>2000</v>
      </c>
      <c r="I5007" s="212"/>
      <c r="J5007" s="212"/>
      <c r="K5007" s="212"/>
      <c r="L5007" s="110"/>
      <c r="M5007" s="110"/>
      <c r="N5007" s="110"/>
      <c r="O5007" s="110"/>
      <c r="P5007" s="110"/>
      <c r="Q5007" s="110"/>
      <c r="R5007" s="110"/>
      <c r="S5007" s="110"/>
      <c r="T5007" s="110"/>
      <c r="U5007" s="110"/>
      <c r="V5007" s="110"/>
      <c r="W5007" s="110"/>
      <c r="X5007" s="110"/>
      <c r="Y5007" s="110"/>
      <c r="Z5007" s="110"/>
      <c r="AA5007" s="110"/>
      <c r="AB5007" s="110"/>
      <c r="AC5007" s="110"/>
      <c r="AD5007" s="110"/>
      <c r="AE5007" s="110"/>
      <c r="AF5007" s="110"/>
      <c r="AG5007" s="110"/>
      <c r="AH5007" s="110"/>
      <c r="AI5007" s="110"/>
      <c r="AJ5007" s="110"/>
      <c r="AK5007" s="110"/>
      <c r="AL5007" s="110"/>
      <c r="AM5007" s="110"/>
      <c r="AN5007" s="110"/>
      <c r="AO5007" s="110"/>
      <c r="AP5007" s="110"/>
      <c r="AQ5007" s="110"/>
      <c r="AR5007" s="110"/>
      <c r="AS5007" s="110"/>
      <c r="AT5007" s="110"/>
      <c r="AU5007" s="110"/>
      <c r="AV5007" s="110"/>
      <c r="AW5007" s="110"/>
      <c r="AX5007" s="110"/>
      <c r="AY5007" s="110"/>
      <c r="AZ5007" s="110"/>
      <c r="BA5007" s="110"/>
      <c r="BB5007" s="110"/>
      <c r="BC5007" s="110"/>
      <c r="BD5007" s="110"/>
      <c r="BE5007" s="110"/>
      <c r="BF5007" s="110"/>
      <c r="BG5007" s="110"/>
      <c r="BH5007" s="110"/>
      <c r="BI5007" s="110"/>
      <c r="BJ5007" s="110"/>
      <c r="BK5007" s="110"/>
      <c r="BL5007" s="110"/>
      <c r="BM5007" s="110"/>
      <c r="BN5007" s="110"/>
      <c r="BO5007" s="110"/>
    </row>
    <row r="5008" spans="1:67" s="151" customFormat="1">
      <c r="A5008" s="49"/>
      <c r="B5008" s="49" t="s">
        <v>5274</v>
      </c>
      <c r="C5008" s="50" t="s">
        <v>5275</v>
      </c>
      <c r="D5008" s="49" t="s">
        <v>271</v>
      </c>
      <c r="E5008" s="51">
        <v>1</v>
      </c>
      <c r="F5008" s="30">
        <v>1100</v>
      </c>
      <c r="G5008" s="30">
        <f t="shared" si="427"/>
        <v>1300</v>
      </c>
      <c r="H5008" s="30">
        <f t="shared" si="428"/>
        <v>2000</v>
      </c>
      <c r="I5008" s="212"/>
      <c r="J5008" s="212"/>
      <c r="K5008" s="212"/>
      <c r="L5008" s="110"/>
      <c r="M5008" s="110"/>
      <c r="N5008" s="110"/>
      <c r="O5008" s="110"/>
      <c r="P5008" s="110"/>
      <c r="Q5008" s="110"/>
      <c r="R5008" s="110"/>
      <c r="S5008" s="110"/>
      <c r="T5008" s="110"/>
      <c r="U5008" s="110"/>
      <c r="V5008" s="110"/>
      <c r="W5008" s="110"/>
      <c r="X5008" s="110"/>
      <c r="Y5008" s="110"/>
      <c r="Z5008" s="110"/>
      <c r="AA5008" s="110"/>
      <c r="AB5008" s="110"/>
      <c r="AC5008" s="110"/>
      <c r="AD5008" s="110"/>
      <c r="AE5008" s="110"/>
      <c r="AF5008" s="110"/>
      <c r="AG5008" s="110"/>
      <c r="AH5008" s="110"/>
      <c r="AI5008" s="110"/>
      <c r="AJ5008" s="110"/>
      <c r="AK5008" s="110"/>
      <c r="AL5008" s="110"/>
      <c r="AM5008" s="110"/>
      <c r="AN5008" s="110"/>
      <c r="AO5008" s="110"/>
      <c r="AP5008" s="110"/>
      <c r="AQ5008" s="110"/>
      <c r="AR5008" s="110"/>
      <c r="AS5008" s="110"/>
      <c r="AT5008" s="110"/>
      <c r="AU5008" s="110"/>
      <c r="AV5008" s="110"/>
      <c r="AW5008" s="110"/>
      <c r="AX5008" s="110"/>
      <c r="AY5008" s="110"/>
      <c r="AZ5008" s="110"/>
      <c r="BA5008" s="110"/>
      <c r="BB5008" s="110"/>
      <c r="BC5008" s="110"/>
      <c r="BD5008" s="110"/>
      <c r="BE5008" s="110"/>
      <c r="BF5008" s="110"/>
      <c r="BG5008" s="110"/>
      <c r="BH5008" s="110"/>
      <c r="BI5008" s="110"/>
      <c r="BJ5008" s="110"/>
      <c r="BK5008" s="110"/>
      <c r="BL5008" s="110"/>
      <c r="BM5008" s="110"/>
      <c r="BN5008" s="110"/>
      <c r="BO5008" s="110"/>
    </row>
    <row r="5009" spans="1:67" s="151" customFormat="1" ht="31">
      <c r="A5009" s="49"/>
      <c r="B5009" s="49" t="s">
        <v>5276</v>
      </c>
      <c r="C5009" s="50" t="s">
        <v>5277</v>
      </c>
      <c r="D5009" s="49" t="s">
        <v>271</v>
      </c>
      <c r="E5009" s="51">
        <v>1</v>
      </c>
      <c r="F5009" s="30">
        <v>2800</v>
      </c>
      <c r="G5009" s="30">
        <f t="shared" si="427"/>
        <v>3400</v>
      </c>
      <c r="H5009" s="30">
        <f t="shared" si="428"/>
        <v>5000</v>
      </c>
      <c r="I5009" s="212"/>
      <c r="J5009" s="212"/>
      <c r="K5009" s="212"/>
      <c r="L5009" s="110"/>
      <c r="M5009" s="110"/>
      <c r="N5009" s="110"/>
      <c r="O5009" s="110"/>
      <c r="P5009" s="110"/>
      <c r="Q5009" s="110"/>
      <c r="R5009" s="110"/>
      <c r="S5009" s="110"/>
      <c r="T5009" s="110"/>
      <c r="U5009" s="110"/>
      <c r="V5009" s="110"/>
      <c r="W5009" s="110"/>
      <c r="X5009" s="110"/>
      <c r="Y5009" s="110"/>
      <c r="Z5009" s="110"/>
      <c r="AA5009" s="110"/>
      <c r="AB5009" s="110"/>
      <c r="AC5009" s="110"/>
      <c r="AD5009" s="110"/>
      <c r="AE5009" s="110"/>
      <c r="AF5009" s="110"/>
      <c r="AG5009" s="110"/>
      <c r="AH5009" s="110"/>
      <c r="AI5009" s="110"/>
      <c r="AJ5009" s="110"/>
      <c r="AK5009" s="110"/>
      <c r="AL5009" s="110"/>
      <c r="AM5009" s="110"/>
      <c r="AN5009" s="110"/>
      <c r="AO5009" s="110"/>
      <c r="AP5009" s="110"/>
      <c r="AQ5009" s="110"/>
      <c r="AR5009" s="110"/>
      <c r="AS5009" s="110"/>
      <c r="AT5009" s="110"/>
      <c r="AU5009" s="110"/>
      <c r="AV5009" s="110"/>
      <c r="AW5009" s="110"/>
      <c r="AX5009" s="110"/>
      <c r="AY5009" s="110"/>
      <c r="AZ5009" s="110"/>
      <c r="BA5009" s="110"/>
      <c r="BB5009" s="110"/>
      <c r="BC5009" s="110"/>
      <c r="BD5009" s="110"/>
      <c r="BE5009" s="110"/>
      <c r="BF5009" s="110"/>
      <c r="BG5009" s="110"/>
      <c r="BH5009" s="110"/>
      <c r="BI5009" s="110"/>
      <c r="BJ5009" s="110"/>
      <c r="BK5009" s="110"/>
      <c r="BL5009" s="110"/>
      <c r="BM5009" s="110"/>
      <c r="BN5009" s="110"/>
      <c r="BO5009" s="110"/>
    </row>
    <row r="5010" spans="1:67" s="151" customFormat="1">
      <c r="A5010" s="49"/>
      <c r="B5010" s="49" t="s">
        <v>5278</v>
      </c>
      <c r="C5010" s="50" t="s">
        <v>5279</v>
      </c>
      <c r="D5010" s="49" t="s">
        <v>271</v>
      </c>
      <c r="E5010" s="51">
        <v>1</v>
      </c>
      <c r="F5010" s="30">
        <v>1100</v>
      </c>
      <c r="G5010" s="30">
        <f t="shared" si="427"/>
        <v>1300</v>
      </c>
      <c r="H5010" s="30">
        <f t="shared" si="428"/>
        <v>2000</v>
      </c>
      <c r="I5010" s="212"/>
      <c r="J5010" s="212"/>
      <c r="K5010" s="212"/>
      <c r="L5010" s="110"/>
      <c r="M5010" s="110"/>
      <c r="N5010" s="110"/>
      <c r="O5010" s="110"/>
      <c r="P5010" s="110"/>
      <c r="Q5010" s="110"/>
      <c r="R5010" s="110"/>
      <c r="S5010" s="110"/>
      <c r="T5010" s="110"/>
      <c r="U5010" s="110"/>
      <c r="V5010" s="110"/>
      <c r="W5010" s="110"/>
      <c r="X5010" s="110"/>
      <c r="Y5010" s="110"/>
      <c r="Z5010" s="110"/>
      <c r="AA5010" s="110"/>
      <c r="AB5010" s="110"/>
      <c r="AC5010" s="110"/>
      <c r="AD5010" s="110"/>
      <c r="AE5010" s="110"/>
      <c r="AF5010" s="110"/>
      <c r="AG5010" s="110"/>
      <c r="AH5010" s="110"/>
      <c r="AI5010" s="110"/>
      <c r="AJ5010" s="110"/>
      <c r="AK5010" s="110"/>
      <c r="AL5010" s="110"/>
      <c r="AM5010" s="110"/>
      <c r="AN5010" s="110"/>
      <c r="AO5010" s="110"/>
      <c r="AP5010" s="110"/>
      <c r="AQ5010" s="110"/>
      <c r="AR5010" s="110"/>
      <c r="AS5010" s="110"/>
      <c r="AT5010" s="110"/>
      <c r="AU5010" s="110"/>
      <c r="AV5010" s="110"/>
      <c r="AW5010" s="110"/>
      <c r="AX5010" s="110"/>
      <c r="AY5010" s="110"/>
      <c r="AZ5010" s="110"/>
      <c r="BA5010" s="110"/>
      <c r="BB5010" s="110"/>
      <c r="BC5010" s="110"/>
      <c r="BD5010" s="110"/>
      <c r="BE5010" s="110"/>
      <c r="BF5010" s="110"/>
      <c r="BG5010" s="110"/>
      <c r="BH5010" s="110"/>
      <c r="BI5010" s="110"/>
      <c r="BJ5010" s="110"/>
      <c r="BK5010" s="110"/>
      <c r="BL5010" s="110"/>
      <c r="BM5010" s="110"/>
      <c r="BN5010" s="110"/>
      <c r="BO5010" s="110"/>
    </row>
    <row r="5011" spans="1:67" s="151" customFormat="1">
      <c r="A5011" s="49"/>
      <c r="B5011" s="49" t="s">
        <v>5441</v>
      </c>
      <c r="C5011" s="50" t="s">
        <v>5442</v>
      </c>
      <c r="D5011" s="49" t="s">
        <v>271</v>
      </c>
      <c r="E5011" s="51">
        <v>1</v>
      </c>
      <c r="F5011" s="30">
        <v>1600</v>
      </c>
      <c r="G5011" s="30">
        <f t="shared" si="427"/>
        <v>1900</v>
      </c>
      <c r="H5011" s="30">
        <f t="shared" si="428"/>
        <v>2900</v>
      </c>
      <c r="I5011" s="212"/>
      <c r="J5011" s="212"/>
      <c r="K5011" s="212"/>
      <c r="L5011" s="110"/>
      <c r="M5011" s="110"/>
      <c r="N5011" s="110"/>
      <c r="O5011" s="110"/>
      <c r="P5011" s="110"/>
      <c r="Q5011" s="110"/>
      <c r="R5011" s="110"/>
      <c r="S5011" s="110"/>
      <c r="T5011" s="110"/>
      <c r="U5011" s="110"/>
      <c r="V5011" s="110"/>
      <c r="W5011" s="110"/>
      <c r="X5011" s="110"/>
      <c r="Y5011" s="110"/>
      <c r="Z5011" s="110"/>
      <c r="AA5011" s="110"/>
      <c r="AB5011" s="110"/>
      <c r="AC5011" s="110"/>
      <c r="AD5011" s="110"/>
      <c r="AE5011" s="110"/>
      <c r="AF5011" s="110"/>
      <c r="AG5011" s="110"/>
      <c r="AH5011" s="110"/>
      <c r="AI5011" s="110"/>
      <c r="AJ5011" s="110"/>
      <c r="AK5011" s="110"/>
      <c r="AL5011" s="110"/>
      <c r="AM5011" s="110"/>
      <c r="AN5011" s="110"/>
      <c r="AO5011" s="110"/>
      <c r="AP5011" s="110"/>
      <c r="AQ5011" s="110"/>
      <c r="AR5011" s="110"/>
      <c r="AS5011" s="110"/>
      <c r="AT5011" s="110"/>
      <c r="AU5011" s="110"/>
      <c r="AV5011" s="110"/>
      <c r="AW5011" s="110"/>
      <c r="AX5011" s="110"/>
      <c r="AY5011" s="110"/>
      <c r="AZ5011" s="110"/>
      <c r="BA5011" s="110"/>
      <c r="BB5011" s="110"/>
      <c r="BC5011" s="110"/>
      <c r="BD5011" s="110"/>
      <c r="BE5011" s="110"/>
      <c r="BF5011" s="110"/>
      <c r="BG5011" s="110"/>
      <c r="BH5011" s="110"/>
      <c r="BI5011" s="110"/>
      <c r="BJ5011" s="110"/>
      <c r="BK5011" s="110"/>
      <c r="BL5011" s="110"/>
      <c r="BM5011" s="110"/>
      <c r="BN5011" s="110"/>
      <c r="BO5011" s="110"/>
    </row>
    <row r="5012" spans="1:67" s="151" customFormat="1" ht="31">
      <c r="A5012" s="49"/>
      <c r="B5012" s="49" t="s">
        <v>5373</v>
      </c>
      <c r="C5012" s="50" t="s">
        <v>7721</v>
      </c>
      <c r="D5012" s="49" t="s">
        <v>271</v>
      </c>
      <c r="E5012" s="51">
        <v>1</v>
      </c>
      <c r="F5012" s="30">
        <v>2000</v>
      </c>
      <c r="G5012" s="30">
        <f t="shared" si="427"/>
        <v>2400</v>
      </c>
      <c r="H5012" s="30">
        <f t="shared" si="428"/>
        <v>3600</v>
      </c>
      <c r="I5012" s="212"/>
      <c r="J5012" s="212"/>
      <c r="K5012" s="212"/>
      <c r="L5012" s="110"/>
      <c r="M5012" s="110"/>
      <c r="N5012" s="110"/>
      <c r="O5012" s="110"/>
      <c r="P5012" s="110"/>
      <c r="Q5012" s="110"/>
      <c r="R5012" s="110"/>
      <c r="S5012" s="110"/>
      <c r="T5012" s="110"/>
      <c r="U5012" s="110"/>
      <c r="V5012" s="110"/>
      <c r="W5012" s="110"/>
      <c r="X5012" s="110"/>
      <c r="Y5012" s="110"/>
      <c r="Z5012" s="110"/>
      <c r="AA5012" s="110"/>
      <c r="AB5012" s="110"/>
      <c r="AC5012" s="110"/>
      <c r="AD5012" s="110"/>
      <c r="AE5012" s="110"/>
      <c r="AF5012" s="110"/>
      <c r="AG5012" s="110"/>
      <c r="AH5012" s="110"/>
      <c r="AI5012" s="110"/>
      <c r="AJ5012" s="110"/>
      <c r="AK5012" s="110"/>
      <c r="AL5012" s="110"/>
      <c r="AM5012" s="110"/>
      <c r="AN5012" s="110"/>
      <c r="AO5012" s="110"/>
      <c r="AP5012" s="110"/>
      <c r="AQ5012" s="110"/>
      <c r="AR5012" s="110"/>
      <c r="AS5012" s="110"/>
      <c r="AT5012" s="110"/>
      <c r="AU5012" s="110"/>
      <c r="AV5012" s="110"/>
      <c r="AW5012" s="110"/>
      <c r="AX5012" s="110"/>
      <c r="AY5012" s="110"/>
      <c r="AZ5012" s="110"/>
      <c r="BA5012" s="110"/>
      <c r="BB5012" s="110"/>
      <c r="BC5012" s="110"/>
      <c r="BD5012" s="110"/>
      <c r="BE5012" s="110"/>
      <c r="BF5012" s="110"/>
      <c r="BG5012" s="110"/>
      <c r="BH5012" s="110"/>
      <c r="BI5012" s="110"/>
      <c r="BJ5012" s="110"/>
      <c r="BK5012" s="110"/>
      <c r="BL5012" s="110"/>
      <c r="BM5012" s="110"/>
      <c r="BN5012" s="110"/>
      <c r="BO5012" s="110"/>
    </row>
    <row r="5013" spans="1:67" s="151" customFormat="1">
      <c r="A5013" s="49"/>
      <c r="B5013" s="49" t="s">
        <v>5258</v>
      </c>
      <c r="C5013" s="50" t="s">
        <v>5259</v>
      </c>
      <c r="D5013" s="28" t="s">
        <v>271</v>
      </c>
      <c r="E5013" s="30">
        <v>1</v>
      </c>
      <c r="F5013" s="30">
        <v>1000</v>
      </c>
      <c r="G5013" s="30">
        <f t="shared" si="427"/>
        <v>1200</v>
      </c>
      <c r="H5013" s="30">
        <f t="shared" si="428"/>
        <v>1800</v>
      </c>
      <c r="I5013" s="212"/>
      <c r="J5013" s="212"/>
      <c r="K5013" s="212"/>
      <c r="L5013" s="110"/>
      <c r="M5013" s="110"/>
      <c r="N5013" s="110"/>
      <c r="O5013" s="110"/>
      <c r="P5013" s="110"/>
      <c r="Q5013" s="110"/>
      <c r="R5013" s="110"/>
      <c r="S5013" s="110"/>
      <c r="T5013" s="110"/>
      <c r="U5013" s="110"/>
      <c r="V5013" s="110"/>
      <c r="W5013" s="110"/>
      <c r="X5013" s="110"/>
      <c r="Y5013" s="110"/>
      <c r="Z5013" s="110"/>
      <c r="AA5013" s="110"/>
      <c r="AB5013" s="110"/>
      <c r="AC5013" s="110"/>
      <c r="AD5013" s="110"/>
      <c r="AE5013" s="110"/>
      <c r="AF5013" s="110"/>
      <c r="AG5013" s="110"/>
      <c r="AH5013" s="110"/>
      <c r="AI5013" s="110"/>
      <c r="AJ5013" s="110"/>
      <c r="AK5013" s="110"/>
      <c r="AL5013" s="110"/>
      <c r="AM5013" s="110"/>
      <c r="AN5013" s="110"/>
      <c r="AO5013" s="110"/>
      <c r="AP5013" s="110"/>
      <c r="AQ5013" s="110"/>
      <c r="AR5013" s="110"/>
      <c r="AS5013" s="110"/>
      <c r="AT5013" s="110"/>
      <c r="AU5013" s="110"/>
      <c r="AV5013" s="110"/>
      <c r="AW5013" s="110"/>
      <c r="AX5013" s="110"/>
      <c r="AY5013" s="110"/>
      <c r="AZ5013" s="110"/>
      <c r="BA5013" s="110"/>
      <c r="BB5013" s="110"/>
      <c r="BC5013" s="110"/>
      <c r="BD5013" s="110"/>
      <c r="BE5013" s="110"/>
      <c r="BF5013" s="110"/>
      <c r="BG5013" s="110"/>
      <c r="BH5013" s="110"/>
      <c r="BI5013" s="110"/>
      <c r="BJ5013" s="110"/>
      <c r="BK5013" s="110"/>
      <c r="BL5013" s="110"/>
      <c r="BM5013" s="110"/>
      <c r="BN5013" s="110"/>
      <c r="BO5013" s="110"/>
    </row>
    <row r="5014" spans="1:67" s="151" customFormat="1">
      <c r="A5014" s="49"/>
      <c r="B5014" s="49" t="s">
        <v>5260</v>
      </c>
      <c r="C5014" s="29" t="s">
        <v>7718</v>
      </c>
      <c r="D5014" s="28" t="s">
        <v>271</v>
      </c>
      <c r="E5014" s="30">
        <v>1</v>
      </c>
      <c r="F5014" s="30">
        <v>1200</v>
      </c>
      <c r="G5014" s="30">
        <f t="shared" si="427"/>
        <v>1400</v>
      </c>
      <c r="H5014" s="30">
        <f t="shared" si="428"/>
        <v>2200</v>
      </c>
      <c r="I5014" s="212"/>
      <c r="J5014" s="212"/>
      <c r="K5014" s="212"/>
      <c r="L5014" s="110"/>
      <c r="M5014" s="110"/>
      <c r="N5014" s="110"/>
      <c r="O5014" s="110"/>
      <c r="P5014" s="110"/>
      <c r="Q5014" s="110"/>
      <c r="R5014" s="110"/>
      <c r="S5014" s="110"/>
      <c r="T5014" s="110"/>
      <c r="U5014" s="110"/>
      <c r="V5014" s="110"/>
      <c r="W5014" s="110"/>
      <c r="X5014" s="110"/>
      <c r="Y5014" s="110"/>
      <c r="Z5014" s="110"/>
      <c r="AA5014" s="110"/>
      <c r="AB5014" s="110"/>
      <c r="AC5014" s="110"/>
      <c r="AD5014" s="110"/>
      <c r="AE5014" s="110"/>
      <c r="AF5014" s="110"/>
      <c r="AG5014" s="110"/>
      <c r="AH5014" s="110"/>
      <c r="AI5014" s="110"/>
      <c r="AJ5014" s="110"/>
      <c r="AK5014" s="110"/>
      <c r="AL5014" s="110"/>
      <c r="AM5014" s="110"/>
      <c r="AN5014" s="110"/>
      <c r="AO5014" s="110"/>
      <c r="AP5014" s="110"/>
      <c r="AQ5014" s="110"/>
      <c r="AR5014" s="110"/>
      <c r="AS5014" s="110"/>
      <c r="AT5014" s="110"/>
      <c r="AU5014" s="110"/>
      <c r="AV5014" s="110"/>
      <c r="AW5014" s="110"/>
      <c r="AX5014" s="110"/>
      <c r="AY5014" s="110"/>
      <c r="AZ5014" s="110"/>
      <c r="BA5014" s="110"/>
      <c r="BB5014" s="110"/>
      <c r="BC5014" s="110"/>
      <c r="BD5014" s="110"/>
      <c r="BE5014" s="110"/>
      <c r="BF5014" s="110"/>
      <c r="BG5014" s="110"/>
      <c r="BH5014" s="110"/>
      <c r="BI5014" s="110"/>
      <c r="BJ5014" s="110"/>
      <c r="BK5014" s="110"/>
      <c r="BL5014" s="110"/>
      <c r="BM5014" s="110"/>
      <c r="BN5014" s="110"/>
      <c r="BO5014" s="110"/>
    </row>
    <row r="5015" spans="1:67" s="151" customFormat="1" ht="31">
      <c r="A5015" s="28"/>
      <c r="B5015" s="28" t="s">
        <v>3751</v>
      </c>
      <c r="C5015" s="29" t="s">
        <v>3752</v>
      </c>
      <c r="D5015" s="28" t="s">
        <v>271</v>
      </c>
      <c r="E5015" s="30">
        <v>1</v>
      </c>
      <c r="F5015" s="30">
        <v>1100</v>
      </c>
      <c r="G5015" s="30">
        <f t="shared" si="427"/>
        <v>1300</v>
      </c>
      <c r="H5015" s="30">
        <f t="shared" si="428"/>
        <v>2000</v>
      </c>
      <c r="I5015" s="212"/>
      <c r="J5015" s="212"/>
      <c r="K5015" s="212"/>
      <c r="L5015" s="110"/>
      <c r="M5015" s="110"/>
      <c r="N5015" s="110"/>
      <c r="O5015" s="110"/>
      <c r="P5015" s="110"/>
      <c r="Q5015" s="110"/>
      <c r="R5015" s="110"/>
      <c r="S5015" s="110"/>
      <c r="T5015" s="110"/>
      <c r="U5015" s="110"/>
      <c r="V5015" s="110"/>
      <c r="W5015" s="110"/>
      <c r="X5015" s="110"/>
      <c r="Y5015" s="110"/>
      <c r="Z5015" s="110"/>
      <c r="AA5015" s="110"/>
      <c r="AB5015" s="110"/>
      <c r="AC5015" s="110"/>
      <c r="AD5015" s="110"/>
      <c r="AE5015" s="110"/>
      <c r="AF5015" s="110"/>
      <c r="AG5015" s="110"/>
      <c r="AH5015" s="110"/>
      <c r="AI5015" s="110"/>
      <c r="AJ5015" s="110"/>
      <c r="AK5015" s="110"/>
      <c r="AL5015" s="110"/>
      <c r="AM5015" s="110"/>
      <c r="AN5015" s="110"/>
      <c r="AO5015" s="110"/>
      <c r="AP5015" s="110"/>
      <c r="AQ5015" s="110"/>
      <c r="AR5015" s="110"/>
      <c r="AS5015" s="110"/>
      <c r="AT5015" s="110"/>
      <c r="AU5015" s="110"/>
      <c r="AV5015" s="110"/>
      <c r="AW5015" s="110"/>
      <c r="AX5015" s="110"/>
      <c r="AY5015" s="110"/>
      <c r="AZ5015" s="110"/>
      <c r="BA5015" s="110"/>
      <c r="BB5015" s="110"/>
      <c r="BC5015" s="110"/>
      <c r="BD5015" s="110"/>
      <c r="BE5015" s="110"/>
      <c r="BF5015" s="110"/>
      <c r="BG5015" s="110"/>
      <c r="BH5015" s="110"/>
      <c r="BI5015" s="110"/>
      <c r="BJ5015" s="110"/>
      <c r="BK5015" s="110"/>
      <c r="BL5015" s="110"/>
      <c r="BM5015" s="110"/>
      <c r="BN5015" s="110"/>
      <c r="BO5015" s="110"/>
    </row>
    <row r="5016" spans="1:67" s="151" customFormat="1">
      <c r="A5016" s="28"/>
      <c r="B5016" s="28" t="s">
        <v>3778</v>
      </c>
      <c r="C5016" s="29" t="s">
        <v>3779</v>
      </c>
      <c r="D5016" s="28" t="s">
        <v>271</v>
      </c>
      <c r="E5016" s="30">
        <v>1</v>
      </c>
      <c r="F5016" s="30">
        <v>1100</v>
      </c>
      <c r="G5016" s="30">
        <f t="shared" si="427"/>
        <v>1300</v>
      </c>
      <c r="H5016" s="30">
        <f t="shared" si="428"/>
        <v>2000</v>
      </c>
      <c r="I5016" s="212"/>
      <c r="J5016" s="212"/>
      <c r="K5016" s="212"/>
      <c r="L5016" s="110"/>
      <c r="M5016" s="110"/>
      <c r="N5016" s="110"/>
      <c r="O5016" s="110"/>
      <c r="P5016" s="110"/>
      <c r="Q5016" s="110"/>
      <c r="R5016" s="110"/>
      <c r="S5016" s="110"/>
      <c r="T5016" s="110"/>
      <c r="U5016" s="110"/>
      <c r="V5016" s="110"/>
      <c r="W5016" s="110"/>
      <c r="X5016" s="110"/>
      <c r="Y5016" s="110"/>
      <c r="Z5016" s="110"/>
      <c r="AA5016" s="110"/>
      <c r="AB5016" s="110"/>
      <c r="AC5016" s="110"/>
      <c r="AD5016" s="110"/>
      <c r="AE5016" s="110"/>
      <c r="AF5016" s="110"/>
      <c r="AG5016" s="110"/>
      <c r="AH5016" s="110"/>
      <c r="AI5016" s="110"/>
      <c r="AJ5016" s="110"/>
      <c r="AK5016" s="110"/>
      <c r="AL5016" s="110"/>
      <c r="AM5016" s="110"/>
      <c r="AN5016" s="110"/>
      <c r="AO5016" s="110"/>
      <c r="AP5016" s="110"/>
      <c r="AQ5016" s="110"/>
      <c r="AR5016" s="110"/>
      <c r="AS5016" s="110"/>
      <c r="AT5016" s="110"/>
      <c r="AU5016" s="110"/>
      <c r="AV5016" s="110"/>
      <c r="AW5016" s="110"/>
      <c r="AX5016" s="110"/>
      <c r="AY5016" s="110"/>
      <c r="AZ5016" s="110"/>
      <c r="BA5016" s="110"/>
      <c r="BB5016" s="110"/>
      <c r="BC5016" s="110"/>
      <c r="BD5016" s="110"/>
      <c r="BE5016" s="110"/>
      <c r="BF5016" s="110"/>
      <c r="BG5016" s="110"/>
      <c r="BH5016" s="110"/>
      <c r="BI5016" s="110"/>
      <c r="BJ5016" s="110"/>
      <c r="BK5016" s="110"/>
      <c r="BL5016" s="110"/>
      <c r="BM5016" s="110"/>
      <c r="BN5016" s="110"/>
      <c r="BO5016" s="110"/>
    </row>
    <row r="5017" spans="1:67" s="151" customFormat="1" ht="31">
      <c r="A5017" s="28"/>
      <c r="B5017" s="28" t="s">
        <v>3766</v>
      </c>
      <c r="C5017" s="29" t="s">
        <v>3767</v>
      </c>
      <c r="D5017" s="28" t="s">
        <v>271</v>
      </c>
      <c r="E5017" s="30">
        <v>1</v>
      </c>
      <c r="F5017" s="30">
        <v>1000</v>
      </c>
      <c r="G5017" s="30">
        <f t="shared" si="427"/>
        <v>1200</v>
      </c>
      <c r="H5017" s="30">
        <f t="shared" si="428"/>
        <v>1800</v>
      </c>
      <c r="I5017" s="212"/>
      <c r="J5017" s="212"/>
      <c r="K5017" s="212"/>
      <c r="L5017" s="110"/>
      <c r="M5017" s="110"/>
      <c r="N5017" s="110"/>
      <c r="O5017" s="110"/>
      <c r="P5017" s="110"/>
      <c r="Q5017" s="110"/>
      <c r="R5017" s="110"/>
      <c r="S5017" s="110"/>
      <c r="T5017" s="110"/>
      <c r="U5017" s="110"/>
      <c r="V5017" s="110"/>
      <c r="W5017" s="110"/>
      <c r="X5017" s="110"/>
      <c r="Y5017" s="110"/>
      <c r="Z5017" s="110"/>
      <c r="AA5017" s="110"/>
      <c r="AB5017" s="110"/>
      <c r="AC5017" s="110"/>
      <c r="AD5017" s="110"/>
      <c r="AE5017" s="110"/>
      <c r="AF5017" s="110"/>
      <c r="AG5017" s="110"/>
      <c r="AH5017" s="110"/>
      <c r="AI5017" s="110"/>
      <c r="AJ5017" s="110"/>
      <c r="AK5017" s="110"/>
      <c r="AL5017" s="110"/>
      <c r="AM5017" s="110"/>
      <c r="AN5017" s="110"/>
      <c r="AO5017" s="110"/>
      <c r="AP5017" s="110"/>
      <c r="AQ5017" s="110"/>
      <c r="AR5017" s="110"/>
      <c r="AS5017" s="110"/>
      <c r="AT5017" s="110"/>
      <c r="AU5017" s="110"/>
      <c r="AV5017" s="110"/>
      <c r="AW5017" s="110"/>
      <c r="AX5017" s="110"/>
      <c r="AY5017" s="110"/>
      <c r="AZ5017" s="110"/>
      <c r="BA5017" s="110"/>
      <c r="BB5017" s="110"/>
      <c r="BC5017" s="110"/>
      <c r="BD5017" s="110"/>
      <c r="BE5017" s="110"/>
      <c r="BF5017" s="110"/>
      <c r="BG5017" s="110"/>
      <c r="BH5017" s="110"/>
      <c r="BI5017" s="110"/>
      <c r="BJ5017" s="110"/>
      <c r="BK5017" s="110"/>
      <c r="BL5017" s="110"/>
      <c r="BM5017" s="110"/>
      <c r="BN5017" s="110"/>
      <c r="BO5017" s="110"/>
    </row>
    <row r="5018" spans="1:67" s="151" customFormat="1">
      <c r="A5018" s="28"/>
      <c r="B5018" s="28" t="s">
        <v>3768</v>
      </c>
      <c r="C5018" s="29" t="s">
        <v>3769</v>
      </c>
      <c r="D5018" s="28" t="s">
        <v>271</v>
      </c>
      <c r="E5018" s="30">
        <v>1</v>
      </c>
      <c r="F5018" s="30">
        <v>1000</v>
      </c>
      <c r="G5018" s="30">
        <f t="shared" si="427"/>
        <v>1200</v>
      </c>
      <c r="H5018" s="30">
        <f t="shared" si="428"/>
        <v>1800</v>
      </c>
      <c r="I5018" s="212"/>
      <c r="J5018" s="212"/>
      <c r="K5018" s="212"/>
      <c r="L5018" s="110"/>
      <c r="M5018" s="110"/>
      <c r="N5018" s="110"/>
      <c r="O5018" s="110"/>
      <c r="P5018" s="110"/>
      <c r="Q5018" s="110"/>
      <c r="R5018" s="110"/>
      <c r="S5018" s="110"/>
      <c r="T5018" s="110"/>
      <c r="U5018" s="110"/>
      <c r="V5018" s="110"/>
      <c r="W5018" s="110"/>
      <c r="X5018" s="110"/>
      <c r="Y5018" s="110"/>
      <c r="Z5018" s="110"/>
      <c r="AA5018" s="110"/>
      <c r="AB5018" s="110"/>
      <c r="AC5018" s="110"/>
      <c r="AD5018" s="110"/>
      <c r="AE5018" s="110"/>
      <c r="AF5018" s="110"/>
      <c r="AG5018" s="110"/>
      <c r="AH5018" s="110"/>
      <c r="AI5018" s="110"/>
      <c r="AJ5018" s="110"/>
      <c r="AK5018" s="110"/>
      <c r="AL5018" s="110"/>
      <c r="AM5018" s="110"/>
      <c r="AN5018" s="110"/>
      <c r="AO5018" s="110"/>
      <c r="AP5018" s="110"/>
      <c r="AQ5018" s="110"/>
      <c r="AR5018" s="110"/>
      <c r="AS5018" s="110"/>
      <c r="AT5018" s="110"/>
      <c r="AU5018" s="110"/>
      <c r="AV5018" s="110"/>
      <c r="AW5018" s="110"/>
      <c r="AX5018" s="110"/>
      <c r="AY5018" s="110"/>
      <c r="AZ5018" s="110"/>
      <c r="BA5018" s="110"/>
      <c r="BB5018" s="110"/>
      <c r="BC5018" s="110"/>
      <c r="BD5018" s="110"/>
      <c r="BE5018" s="110"/>
      <c r="BF5018" s="110"/>
      <c r="BG5018" s="110"/>
      <c r="BH5018" s="110"/>
      <c r="BI5018" s="110"/>
      <c r="BJ5018" s="110"/>
      <c r="BK5018" s="110"/>
      <c r="BL5018" s="110"/>
      <c r="BM5018" s="110"/>
      <c r="BN5018" s="110"/>
      <c r="BO5018" s="110"/>
    </row>
    <row r="5019" spans="1:67" s="151" customFormat="1" ht="31">
      <c r="A5019" s="49"/>
      <c r="B5019" s="49" t="s">
        <v>5252</v>
      </c>
      <c r="C5019" s="50" t="s">
        <v>5253</v>
      </c>
      <c r="D5019" s="49" t="s">
        <v>271</v>
      </c>
      <c r="E5019" s="51">
        <v>1</v>
      </c>
      <c r="F5019" s="30">
        <v>1990</v>
      </c>
      <c r="G5019" s="30">
        <f t="shared" si="427"/>
        <v>2400</v>
      </c>
      <c r="H5019" s="30">
        <f t="shared" si="428"/>
        <v>3600</v>
      </c>
      <c r="I5019" s="212"/>
      <c r="J5019" s="212"/>
      <c r="K5019" s="212"/>
      <c r="L5019" s="110"/>
      <c r="M5019" s="110"/>
      <c r="N5019" s="110"/>
      <c r="O5019" s="110"/>
      <c r="P5019" s="110"/>
      <c r="Q5019" s="110"/>
      <c r="R5019" s="110"/>
      <c r="S5019" s="110"/>
      <c r="T5019" s="110"/>
      <c r="U5019" s="110"/>
      <c r="V5019" s="110"/>
      <c r="W5019" s="110"/>
      <c r="X5019" s="110"/>
      <c r="Y5019" s="110"/>
      <c r="Z5019" s="110"/>
      <c r="AA5019" s="110"/>
      <c r="AB5019" s="110"/>
      <c r="AC5019" s="110"/>
      <c r="AD5019" s="110"/>
      <c r="AE5019" s="110"/>
      <c r="AF5019" s="110"/>
      <c r="AG5019" s="110"/>
      <c r="AH5019" s="110"/>
      <c r="AI5019" s="110"/>
      <c r="AJ5019" s="110"/>
      <c r="AK5019" s="110"/>
      <c r="AL5019" s="110"/>
      <c r="AM5019" s="110"/>
      <c r="AN5019" s="110"/>
      <c r="AO5019" s="110"/>
      <c r="AP5019" s="110"/>
      <c r="AQ5019" s="110"/>
      <c r="AR5019" s="110"/>
      <c r="AS5019" s="110"/>
      <c r="AT5019" s="110"/>
      <c r="AU5019" s="110"/>
      <c r="AV5019" s="110"/>
      <c r="AW5019" s="110"/>
      <c r="AX5019" s="110"/>
      <c r="AY5019" s="110"/>
      <c r="AZ5019" s="110"/>
      <c r="BA5019" s="110"/>
      <c r="BB5019" s="110"/>
      <c r="BC5019" s="110"/>
      <c r="BD5019" s="110"/>
      <c r="BE5019" s="110"/>
      <c r="BF5019" s="110"/>
      <c r="BG5019" s="110"/>
      <c r="BH5019" s="110"/>
      <c r="BI5019" s="110"/>
      <c r="BJ5019" s="110"/>
      <c r="BK5019" s="110"/>
      <c r="BL5019" s="110"/>
      <c r="BM5019" s="110"/>
      <c r="BN5019" s="110"/>
      <c r="BO5019" s="110"/>
    </row>
    <row r="5020" spans="1:67" s="151" customFormat="1" ht="31">
      <c r="A5020" s="49"/>
      <c r="B5020" s="49" t="s">
        <v>5254</v>
      </c>
      <c r="C5020" s="50" t="s">
        <v>5255</v>
      </c>
      <c r="D5020" s="49" t="s">
        <v>271</v>
      </c>
      <c r="E5020" s="51">
        <v>1</v>
      </c>
      <c r="F5020" s="30">
        <v>2300</v>
      </c>
      <c r="G5020" s="30">
        <f t="shared" si="427"/>
        <v>2800</v>
      </c>
      <c r="H5020" s="30">
        <f t="shared" si="428"/>
        <v>4100</v>
      </c>
      <c r="I5020" s="212"/>
      <c r="J5020" s="212"/>
      <c r="K5020" s="212"/>
      <c r="L5020" s="110"/>
      <c r="M5020" s="110"/>
      <c r="N5020" s="110"/>
      <c r="O5020" s="110"/>
      <c r="P5020" s="110"/>
      <c r="Q5020" s="110"/>
      <c r="R5020" s="110"/>
      <c r="S5020" s="110"/>
      <c r="T5020" s="110"/>
      <c r="U5020" s="110"/>
      <c r="V5020" s="110"/>
      <c r="W5020" s="110"/>
      <c r="X5020" s="110"/>
      <c r="Y5020" s="110"/>
      <c r="Z5020" s="110"/>
      <c r="AA5020" s="110"/>
      <c r="AB5020" s="110"/>
      <c r="AC5020" s="110"/>
      <c r="AD5020" s="110"/>
      <c r="AE5020" s="110"/>
      <c r="AF5020" s="110"/>
      <c r="AG5020" s="110"/>
      <c r="AH5020" s="110"/>
      <c r="AI5020" s="110"/>
      <c r="AJ5020" s="110"/>
      <c r="AK5020" s="110"/>
      <c r="AL5020" s="110"/>
      <c r="AM5020" s="110"/>
      <c r="AN5020" s="110"/>
      <c r="AO5020" s="110"/>
      <c r="AP5020" s="110"/>
      <c r="AQ5020" s="110"/>
      <c r="AR5020" s="110"/>
      <c r="AS5020" s="110"/>
      <c r="AT5020" s="110"/>
      <c r="AU5020" s="110"/>
      <c r="AV5020" s="110"/>
      <c r="AW5020" s="110"/>
      <c r="AX5020" s="110"/>
      <c r="AY5020" s="110"/>
      <c r="AZ5020" s="110"/>
      <c r="BA5020" s="110"/>
      <c r="BB5020" s="110"/>
      <c r="BC5020" s="110"/>
      <c r="BD5020" s="110"/>
      <c r="BE5020" s="110"/>
      <c r="BF5020" s="110"/>
      <c r="BG5020" s="110"/>
      <c r="BH5020" s="110"/>
      <c r="BI5020" s="110"/>
      <c r="BJ5020" s="110"/>
      <c r="BK5020" s="110"/>
      <c r="BL5020" s="110"/>
      <c r="BM5020" s="110"/>
      <c r="BN5020" s="110"/>
      <c r="BO5020" s="110"/>
    </row>
    <row r="5021" spans="1:67" s="151" customFormat="1" ht="31">
      <c r="A5021" s="49"/>
      <c r="B5021" s="49" t="s">
        <v>5256</v>
      </c>
      <c r="C5021" s="50" t="s">
        <v>5257</v>
      </c>
      <c r="D5021" s="49" t="s">
        <v>271</v>
      </c>
      <c r="E5021" s="51">
        <v>1</v>
      </c>
      <c r="F5021" s="30">
        <v>2300</v>
      </c>
      <c r="G5021" s="30">
        <f t="shared" si="427"/>
        <v>2800</v>
      </c>
      <c r="H5021" s="30">
        <f t="shared" si="428"/>
        <v>4100</v>
      </c>
      <c r="I5021" s="212"/>
      <c r="J5021" s="212"/>
      <c r="K5021" s="212"/>
      <c r="L5021" s="110"/>
      <c r="M5021" s="110"/>
      <c r="N5021" s="110"/>
      <c r="O5021" s="110"/>
      <c r="P5021" s="110"/>
      <c r="Q5021" s="110"/>
      <c r="R5021" s="110"/>
      <c r="S5021" s="110"/>
      <c r="T5021" s="110"/>
      <c r="U5021" s="110"/>
      <c r="V5021" s="110"/>
      <c r="W5021" s="110"/>
      <c r="X5021" s="110"/>
      <c r="Y5021" s="110"/>
      <c r="Z5021" s="110"/>
      <c r="AA5021" s="110"/>
      <c r="AB5021" s="110"/>
      <c r="AC5021" s="110"/>
      <c r="AD5021" s="110"/>
      <c r="AE5021" s="110"/>
      <c r="AF5021" s="110"/>
      <c r="AG5021" s="110"/>
      <c r="AH5021" s="110"/>
      <c r="AI5021" s="110"/>
      <c r="AJ5021" s="110"/>
      <c r="AK5021" s="110"/>
      <c r="AL5021" s="110"/>
      <c r="AM5021" s="110"/>
      <c r="AN5021" s="110"/>
      <c r="AO5021" s="110"/>
      <c r="AP5021" s="110"/>
      <c r="AQ5021" s="110"/>
      <c r="AR5021" s="110"/>
      <c r="AS5021" s="110"/>
      <c r="AT5021" s="110"/>
      <c r="AU5021" s="110"/>
      <c r="AV5021" s="110"/>
      <c r="AW5021" s="110"/>
      <c r="AX5021" s="110"/>
      <c r="AY5021" s="110"/>
      <c r="AZ5021" s="110"/>
      <c r="BA5021" s="110"/>
      <c r="BB5021" s="110"/>
      <c r="BC5021" s="110"/>
      <c r="BD5021" s="110"/>
      <c r="BE5021" s="110"/>
      <c r="BF5021" s="110"/>
      <c r="BG5021" s="110"/>
      <c r="BH5021" s="110"/>
      <c r="BI5021" s="110"/>
      <c r="BJ5021" s="110"/>
      <c r="BK5021" s="110"/>
      <c r="BL5021" s="110"/>
      <c r="BM5021" s="110"/>
      <c r="BN5021" s="110"/>
      <c r="BO5021" s="110"/>
    </row>
    <row r="5022" spans="1:67" s="151" customFormat="1" ht="31">
      <c r="A5022" s="49"/>
      <c r="B5022" s="49" t="s">
        <v>5489</v>
      </c>
      <c r="C5022" s="50" t="s">
        <v>5490</v>
      </c>
      <c r="D5022" s="49" t="s">
        <v>271</v>
      </c>
      <c r="E5022" s="51">
        <v>1</v>
      </c>
      <c r="F5022" s="30">
        <v>6100</v>
      </c>
      <c r="G5022" s="30">
        <f t="shared" si="427"/>
        <v>7300</v>
      </c>
      <c r="H5022" s="30">
        <f t="shared" si="428"/>
        <v>11000</v>
      </c>
      <c r="I5022" s="212"/>
      <c r="J5022" s="212"/>
      <c r="K5022" s="212"/>
      <c r="L5022" s="110"/>
      <c r="M5022" s="110"/>
      <c r="N5022" s="110"/>
      <c r="O5022" s="110"/>
      <c r="P5022" s="110"/>
      <c r="Q5022" s="110"/>
      <c r="R5022" s="110"/>
      <c r="S5022" s="110"/>
      <c r="T5022" s="110"/>
      <c r="U5022" s="110"/>
      <c r="V5022" s="110"/>
      <c r="W5022" s="110"/>
      <c r="X5022" s="110"/>
      <c r="Y5022" s="110"/>
      <c r="Z5022" s="110"/>
      <c r="AA5022" s="110"/>
      <c r="AB5022" s="110"/>
      <c r="AC5022" s="110"/>
      <c r="AD5022" s="110"/>
      <c r="AE5022" s="110"/>
      <c r="AF5022" s="110"/>
      <c r="AG5022" s="110"/>
      <c r="AH5022" s="110"/>
      <c r="AI5022" s="110"/>
      <c r="AJ5022" s="110"/>
      <c r="AK5022" s="110"/>
      <c r="AL5022" s="110"/>
      <c r="AM5022" s="110"/>
      <c r="AN5022" s="110"/>
      <c r="AO5022" s="110"/>
      <c r="AP5022" s="110"/>
      <c r="AQ5022" s="110"/>
      <c r="AR5022" s="110"/>
      <c r="AS5022" s="110"/>
      <c r="AT5022" s="110"/>
      <c r="AU5022" s="110"/>
      <c r="AV5022" s="110"/>
      <c r="AW5022" s="110"/>
      <c r="AX5022" s="110"/>
      <c r="AY5022" s="110"/>
      <c r="AZ5022" s="110"/>
      <c r="BA5022" s="110"/>
      <c r="BB5022" s="110"/>
      <c r="BC5022" s="110"/>
      <c r="BD5022" s="110"/>
      <c r="BE5022" s="110"/>
      <c r="BF5022" s="110"/>
      <c r="BG5022" s="110"/>
      <c r="BH5022" s="110"/>
      <c r="BI5022" s="110"/>
      <c r="BJ5022" s="110"/>
      <c r="BK5022" s="110"/>
      <c r="BL5022" s="110"/>
      <c r="BM5022" s="110"/>
      <c r="BN5022" s="110"/>
      <c r="BO5022" s="110"/>
    </row>
    <row r="5023" spans="1:67" s="151" customFormat="1" ht="31">
      <c r="A5023" s="49"/>
      <c r="B5023" s="49" t="s">
        <v>5375</v>
      </c>
      <c r="C5023" s="29" t="s">
        <v>7719</v>
      </c>
      <c r="D5023" s="28" t="s">
        <v>271</v>
      </c>
      <c r="E5023" s="30">
        <v>1</v>
      </c>
      <c r="F5023" s="30">
        <v>7500</v>
      </c>
      <c r="G5023" s="30">
        <f t="shared" si="427"/>
        <v>9000</v>
      </c>
      <c r="H5023" s="30">
        <f t="shared" si="428"/>
        <v>13500</v>
      </c>
      <c r="I5023" s="212"/>
      <c r="J5023" s="212"/>
      <c r="K5023" s="212"/>
      <c r="L5023" s="110"/>
      <c r="M5023" s="110"/>
      <c r="N5023" s="110"/>
      <c r="O5023" s="110"/>
      <c r="P5023" s="110"/>
      <c r="Q5023" s="110"/>
      <c r="R5023" s="110"/>
      <c r="S5023" s="110"/>
      <c r="T5023" s="110"/>
      <c r="U5023" s="110"/>
      <c r="V5023" s="110"/>
      <c r="W5023" s="110"/>
      <c r="X5023" s="110"/>
      <c r="Y5023" s="110"/>
      <c r="Z5023" s="110"/>
      <c r="AA5023" s="110"/>
      <c r="AB5023" s="110"/>
      <c r="AC5023" s="110"/>
      <c r="AD5023" s="110"/>
      <c r="AE5023" s="110"/>
      <c r="AF5023" s="110"/>
      <c r="AG5023" s="110"/>
      <c r="AH5023" s="110"/>
      <c r="AI5023" s="110"/>
      <c r="AJ5023" s="110"/>
      <c r="AK5023" s="110"/>
      <c r="AL5023" s="110"/>
      <c r="AM5023" s="110"/>
      <c r="AN5023" s="110"/>
      <c r="AO5023" s="110"/>
      <c r="AP5023" s="110"/>
      <c r="AQ5023" s="110"/>
      <c r="AR5023" s="110"/>
      <c r="AS5023" s="110"/>
      <c r="AT5023" s="110"/>
      <c r="AU5023" s="110"/>
      <c r="AV5023" s="110"/>
      <c r="AW5023" s="110"/>
      <c r="AX5023" s="110"/>
      <c r="AY5023" s="110"/>
      <c r="AZ5023" s="110"/>
      <c r="BA5023" s="110"/>
      <c r="BB5023" s="110"/>
      <c r="BC5023" s="110"/>
      <c r="BD5023" s="110"/>
      <c r="BE5023" s="110"/>
      <c r="BF5023" s="110"/>
      <c r="BG5023" s="110"/>
      <c r="BH5023" s="110"/>
      <c r="BI5023" s="110"/>
      <c r="BJ5023" s="110"/>
      <c r="BK5023" s="110"/>
      <c r="BL5023" s="110"/>
      <c r="BM5023" s="110"/>
      <c r="BN5023" s="110"/>
      <c r="BO5023" s="110"/>
    </row>
    <row r="5024" spans="1:67" s="151" customFormat="1" ht="31">
      <c r="A5024" s="49"/>
      <c r="B5024" s="49" t="s">
        <v>5548</v>
      </c>
      <c r="C5024" s="50" t="s">
        <v>5549</v>
      </c>
      <c r="D5024" s="49" t="s">
        <v>271</v>
      </c>
      <c r="E5024" s="51">
        <v>1</v>
      </c>
      <c r="F5024" s="51">
        <v>2200</v>
      </c>
      <c r="G5024" s="30">
        <f t="shared" si="427"/>
        <v>2600</v>
      </c>
      <c r="H5024" s="30">
        <f t="shared" si="428"/>
        <v>4000</v>
      </c>
      <c r="I5024" s="212"/>
      <c r="J5024" s="212"/>
      <c r="K5024" s="212"/>
      <c r="L5024" s="110"/>
      <c r="M5024" s="110"/>
      <c r="N5024" s="110"/>
      <c r="O5024" s="110"/>
      <c r="P5024" s="110"/>
      <c r="Q5024" s="110"/>
      <c r="R5024" s="110"/>
      <c r="S5024" s="110"/>
      <c r="T5024" s="110"/>
      <c r="U5024" s="110"/>
      <c r="V5024" s="110"/>
      <c r="W5024" s="110"/>
      <c r="X5024" s="110"/>
      <c r="Y5024" s="110"/>
      <c r="Z5024" s="110"/>
      <c r="AA5024" s="110"/>
      <c r="AB5024" s="110"/>
      <c r="AC5024" s="110"/>
      <c r="AD5024" s="110"/>
      <c r="AE5024" s="110"/>
      <c r="AF5024" s="110"/>
      <c r="AG5024" s="110"/>
      <c r="AH5024" s="110"/>
      <c r="AI5024" s="110"/>
      <c r="AJ5024" s="110"/>
      <c r="AK5024" s="110"/>
      <c r="AL5024" s="110"/>
      <c r="AM5024" s="110"/>
      <c r="AN5024" s="110"/>
      <c r="AO5024" s="110"/>
      <c r="AP5024" s="110"/>
      <c r="AQ5024" s="110"/>
      <c r="AR5024" s="110"/>
      <c r="AS5024" s="110"/>
      <c r="AT5024" s="110"/>
      <c r="AU5024" s="110"/>
      <c r="AV5024" s="110"/>
      <c r="AW5024" s="110"/>
      <c r="AX5024" s="110"/>
      <c r="AY5024" s="110"/>
      <c r="AZ5024" s="110"/>
      <c r="BA5024" s="110"/>
      <c r="BB5024" s="110"/>
      <c r="BC5024" s="110"/>
      <c r="BD5024" s="110"/>
      <c r="BE5024" s="110"/>
      <c r="BF5024" s="110"/>
      <c r="BG5024" s="110"/>
      <c r="BH5024" s="110"/>
      <c r="BI5024" s="110"/>
      <c r="BJ5024" s="110"/>
      <c r="BK5024" s="110"/>
      <c r="BL5024" s="110"/>
      <c r="BM5024" s="110"/>
      <c r="BN5024" s="110"/>
      <c r="BO5024" s="110"/>
    </row>
    <row r="5025" spans="1:67" s="151" customFormat="1">
      <c r="A5025" s="28"/>
      <c r="B5025" s="28" t="s">
        <v>5966</v>
      </c>
      <c r="C5025" s="29" t="s">
        <v>5965</v>
      </c>
      <c r="D5025" s="28" t="s">
        <v>271</v>
      </c>
      <c r="E5025" s="30">
        <v>1</v>
      </c>
      <c r="F5025" s="30">
        <v>24400</v>
      </c>
      <c r="G5025" s="30">
        <f t="shared" si="427"/>
        <v>29300</v>
      </c>
      <c r="H5025" s="30">
        <f t="shared" si="428"/>
        <v>43900</v>
      </c>
      <c r="I5025" s="212"/>
      <c r="J5025" s="212"/>
      <c r="K5025" s="212"/>
      <c r="L5025" s="110"/>
      <c r="M5025" s="110"/>
      <c r="N5025" s="110"/>
      <c r="O5025" s="110"/>
      <c r="P5025" s="110"/>
      <c r="Q5025" s="110"/>
      <c r="R5025" s="110"/>
      <c r="S5025" s="110"/>
      <c r="T5025" s="110"/>
      <c r="U5025" s="110"/>
      <c r="V5025" s="110"/>
      <c r="W5025" s="110"/>
      <c r="X5025" s="110"/>
      <c r="Y5025" s="110"/>
      <c r="Z5025" s="110"/>
      <c r="AA5025" s="110"/>
      <c r="AB5025" s="110"/>
      <c r="AC5025" s="110"/>
      <c r="AD5025" s="110"/>
      <c r="AE5025" s="110"/>
      <c r="AF5025" s="110"/>
      <c r="AG5025" s="110"/>
      <c r="AH5025" s="110"/>
      <c r="AI5025" s="110"/>
      <c r="AJ5025" s="110"/>
      <c r="AK5025" s="110"/>
      <c r="AL5025" s="110"/>
      <c r="AM5025" s="110"/>
      <c r="AN5025" s="110"/>
      <c r="AO5025" s="110"/>
      <c r="AP5025" s="110"/>
      <c r="AQ5025" s="110"/>
      <c r="AR5025" s="110"/>
      <c r="AS5025" s="110"/>
      <c r="AT5025" s="110"/>
      <c r="AU5025" s="110"/>
      <c r="AV5025" s="110"/>
      <c r="AW5025" s="110"/>
      <c r="AX5025" s="110"/>
      <c r="AY5025" s="110"/>
      <c r="AZ5025" s="110"/>
      <c r="BA5025" s="110"/>
      <c r="BB5025" s="110"/>
      <c r="BC5025" s="110"/>
      <c r="BD5025" s="110"/>
      <c r="BE5025" s="110"/>
      <c r="BF5025" s="110"/>
      <c r="BG5025" s="110"/>
      <c r="BH5025" s="110"/>
      <c r="BI5025" s="110"/>
      <c r="BJ5025" s="110"/>
      <c r="BK5025" s="110"/>
      <c r="BL5025" s="110"/>
      <c r="BM5025" s="110"/>
      <c r="BN5025" s="110"/>
      <c r="BO5025" s="110"/>
    </row>
    <row r="5026" spans="1:67" s="151" customFormat="1" ht="31">
      <c r="A5026" s="49"/>
      <c r="B5026" s="49" t="s">
        <v>5294</v>
      </c>
      <c r="C5026" s="50" t="s">
        <v>5295</v>
      </c>
      <c r="D5026" s="49" t="s">
        <v>271</v>
      </c>
      <c r="E5026" s="51">
        <v>1</v>
      </c>
      <c r="F5026" s="30">
        <v>1200</v>
      </c>
      <c r="G5026" s="30">
        <f t="shared" si="427"/>
        <v>1400</v>
      </c>
      <c r="H5026" s="30">
        <f t="shared" si="428"/>
        <v>2200</v>
      </c>
      <c r="I5026" s="212"/>
      <c r="J5026" s="212"/>
      <c r="K5026" s="212"/>
      <c r="L5026" s="110"/>
      <c r="M5026" s="110"/>
      <c r="N5026" s="110"/>
      <c r="O5026" s="110"/>
      <c r="P5026" s="110"/>
      <c r="Q5026" s="110"/>
      <c r="R5026" s="110"/>
      <c r="S5026" s="110"/>
      <c r="T5026" s="110"/>
      <c r="U5026" s="110"/>
      <c r="V5026" s="110"/>
      <c r="W5026" s="110"/>
      <c r="X5026" s="110"/>
      <c r="Y5026" s="110"/>
      <c r="Z5026" s="110"/>
      <c r="AA5026" s="110"/>
      <c r="AB5026" s="110"/>
      <c r="AC5026" s="110"/>
      <c r="AD5026" s="110"/>
      <c r="AE5026" s="110"/>
      <c r="AF5026" s="110"/>
      <c r="AG5026" s="110"/>
      <c r="AH5026" s="110"/>
      <c r="AI5026" s="110"/>
      <c r="AJ5026" s="110"/>
      <c r="AK5026" s="110"/>
      <c r="AL5026" s="110"/>
      <c r="AM5026" s="110"/>
      <c r="AN5026" s="110"/>
      <c r="AO5026" s="110"/>
      <c r="AP5026" s="110"/>
      <c r="AQ5026" s="110"/>
      <c r="AR5026" s="110"/>
      <c r="AS5026" s="110"/>
      <c r="AT5026" s="110"/>
      <c r="AU5026" s="110"/>
      <c r="AV5026" s="110"/>
      <c r="AW5026" s="110"/>
      <c r="AX5026" s="110"/>
      <c r="AY5026" s="110"/>
      <c r="AZ5026" s="110"/>
      <c r="BA5026" s="110"/>
      <c r="BB5026" s="110"/>
      <c r="BC5026" s="110"/>
      <c r="BD5026" s="110"/>
      <c r="BE5026" s="110"/>
      <c r="BF5026" s="110"/>
      <c r="BG5026" s="110"/>
      <c r="BH5026" s="110"/>
      <c r="BI5026" s="110"/>
      <c r="BJ5026" s="110"/>
      <c r="BK5026" s="110"/>
      <c r="BL5026" s="110"/>
      <c r="BM5026" s="110"/>
      <c r="BN5026" s="110"/>
      <c r="BO5026" s="110"/>
    </row>
    <row r="5027" spans="1:67" s="151" customFormat="1">
      <c r="A5027" s="28"/>
      <c r="B5027" s="28" t="s">
        <v>5585</v>
      </c>
      <c r="C5027" s="29" t="s">
        <v>6190</v>
      </c>
      <c r="D5027" s="49" t="s">
        <v>271</v>
      </c>
      <c r="E5027" s="51">
        <v>1</v>
      </c>
      <c r="F5027" s="30">
        <v>10000</v>
      </c>
      <c r="G5027" s="30">
        <f t="shared" si="427"/>
        <v>12000</v>
      </c>
      <c r="H5027" s="30">
        <f t="shared" si="428"/>
        <v>18000</v>
      </c>
      <c r="I5027" s="212"/>
      <c r="J5027" s="212"/>
      <c r="K5027" s="212"/>
      <c r="L5027" s="110"/>
      <c r="M5027" s="110"/>
      <c r="N5027" s="110"/>
      <c r="O5027" s="110"/>
      <c r="P5027" s="110"/>
      <c r="Q5027" s="110"/>
      <c r="R5027" s="110"/>
      <c r="S5027" s="110"/>
      <c r="T5027" s="110"/>
      <c r="U5027" s="110"/>
      <c r="V5027" s="110"/>
      <c r="W5027" s="110"/>
      <c r="X5027" s="110"/>
      <c r="Y5027" s="110"/>
      <c r="Z5027" s="110"/>
      <c r="AA5027" s="110"/>
      <c r="AB5027" s="110"/>
      <c r="AC5027" s="110"/>
      <c r="AD5027" s="110"/>
      <c r="AE5027" s="110"/>
      <c r="AF5027" s="110"/>
      <c r="AG5027" s="110"/>
      <c r="AH5027" s="110"/>
      <c r="AI5027" s="110"/>
      <c r="AJ5027" s="110"/>
      <c r="AK5027" s="110"/>
      <c r="AL5027" s="110"/>
      <c r="AM5027" s="110"/>
      <c r="AN5027" s="110"/>
      <c r="AO5027" s="110"/>
      <c r="AP5027" s="110"/>
      <c r="AQ5027" s="110"/>
      <c r="AR5027" s="110"/>
      <c r="AS5027" s="110"/>
      <c r="AT5027" s="110"/>
      <c r="AU5027" s="110"/>
      <c r="AV5027" s="110"/>
      <c r="AW5027" s="110"/>
      <c r="AX5027" s="110"/>
      <c r="AY5027" s="110"/>
      <c r="AZ5027" s="110"/>
      <c r="BA5027" s="110"/>
      <c r="BB5027" s="110"/>
      <c r="BC5027" s="110"/>
      <c r="BD5027" s="110"/>
      <c r="BE5027" s="110"/>
      <c r="BF5027" s="110"/>
      <c r="BG5027" s="110"/>
      <c r="BH5027" s="110"/>
      <c r="BI5027" s="110"/>
      <c r="BJ5027" s="110"/>
      <c r="BK5027" s="110"/>
      <c r="BL5027" s="110"/>
      <c r="BM5027" s="110"/>
      <c r="BN5027" s="110"/>
      <c r="BO5027" s="110"/>
    </row>
    <row r="5028" spans="1:67" s="151" customFormat="1">
      <c r="A5028" s="49"/>
      <c r="B5028" s="49" t="s">
        <v>2597</v>
      </c>
      <c r="C5028" s="50" t="s">
        <v>2598</v>
      </c>
      <c r="D5028" s="49" t="s">
        <v>271</v>
      </c>
      <c r="E5028" s="51">
        <v>1</v>
      </c>
      <c r="F5028" s="30">
        <v>5000</v>
      </c>
      <c r="G5028" s="30">
        <f t="shared" si="427"/>
        <v>6000</v>
      </c>
      <c r="H5028" s="30">
        <f t="shared" si="428"/>
        <v>9000</v>
      </c>
      <c r="I5028" s="212"/>
      <c r="J5028" s="212"/>
      <c r="K5028" s="212"/>
      <c r="L5028" s="110"/>
      <c r="M5028" s="110"/>
      <c r="N5028" s="110"/>
      <c r="O5028" s="110"/>
      <c r="P5028" s="110"/>
      <c r="Q5028" s="110"/>
      <c r="R5028" s="110"/>
      <c r="S5028" s="110"/>
      <c r="T5028" s="110"/>
      <c r="U5028" s="110"/>
      <c r="V5028" s="110"/>
      <c r="W5028" s="110"/>
      <c r="X5028" s="110"/>
      <c r="Y5028" s="110"/>
      <c r="Z5028" s="110"/>
      <c r="AA5028" s="110"/>
      <c r="AB5028" s="110"/>
      <c r="AC5028" s="110"/>
      <c r="AD5028" s="110"/>
      <c r="AE5028" s="110"/>
      <c r="AF5028" s="110"/>
      <c r="AG5028" s="110"/>
      <c r="AH5028" s="110"/>
      <c r="AI5028" s="110"/>
      <c r="AJ5028" s="110"/>
      <c r="AK5028" s="110"/>
      <c r="AL5028" s="110"/>
      <c r="AM5028" s="110"/>
      <c r="AN5028" s="110"/>
      <c r="AO5028" s="110"/>
      <c r="AP5028" s="110"/>
      <c r="AQ5028" s="110"/>
      <c r="AR5028" s="110"/>
      <c r="AS5028" s="110"/>
      <c r="AT5028" s="110"/>
      <c r="AU5028" s="110"/>
      <c r="AV5028" s="110"/>
      <c r="AW5028" s="110"/>
      <c r="AX5028" s="110"/>
      <c r="AY5028" s="110"/>
      <c r="AZ5028" s="110"/>
      <c r="BA5028" s="110"/>
      <c r="BB5028" s="110"/>
      <c r="BC5028" s="110"/>
      <c r="BD5028" s="110"/>
      <c r="BE5028" s="110"/>
      <c r="BF5028" s="110"/>
      <c r="BG5028" s="110"/>
      <c r="BH5028" s="110"/>
      <c r="BI5028" s="110"/>
      <c r="BJ5028" s="110"/>
      <c r="BK5028" s="110"/>
      <c r="BL5028" s="110"/>
      <c r="BM5028" s="110"/>
      <c r="BN5028" s="110"/>
      <c r="BO5028" s="110"/>
    </row>
    <row r="5029" spans="1:67" s="110" customFormat="1">
      <c r="A5029" s="166">
        <v>3380</v>
      </c>
      <c r="B5029" s="166" t="s">
        <v>7731</v>
      </c>
      <c r="C5029" s="167" t="s">
        <v>7723</v>
      </c>
      <c r="D5029" s="166" t="s">
        <v>530</v>
      </c>
      <c r="E5029" s="166">
        <v>1</v>
      </c>
      <c r="F5029" s="168">
        <f>SUM(F5030:F5058)</f>
        <v>146370</v>
      </c>
      <c r="G5029" s="72">
        <f>SUM(G5030:G5058)</f>
        <v>175500</v>
      </c>
      <c r="H5029" s="72">
        <f>SUM(H5030:H5058)</f>
        <v>263700</v>
      </c>
      <c r="I5029" s="212"/>
      <c r="J5029" s="212"/>
      <c r="K5029" s="212"/>
    </row>
    <row r="5030" spans="1:67" s="151" customFormat="1">
      <c r="A5030" s="28"/>
      <c r="B5030" s="28" t="s">
        <v>5584</v>
      </c>
      <c r="C5030" s="29" t="s">
        <v>6189</v>
      </c>
      <c r="D5030" s="28" t="s">
        <v>271</v>
      </c>
      <c r="E5030" s="30">
        <v>1</v>
      </c>
      <c r="F5030" s="30">
        <v>12000</v>
      </c>
      <c r="G5030" s="30">
        <f>ROUND(F5030*1.2,-2)</f>
        <v>14400</v>
      </c>
      <c r="H5030" s="30">
        <f>ROUND(F5030*1.8,-2)</f>
        <v>21600</v>
      </c>
      <c r="I5030" s="212"/>
      <c r="J5030" s="212"/>
      <c r="K5030" s="212"/>
      <c r="L5030" s="110"/>
      <c r="M5030" s="110"/>
      <c r="N5030" s="110"/>
      <c r="O5030" s="110"/>
      <c r="P5030" s="110"/>
      <c r="Q5030" s="110"/>
      <c r="R5030" s="110"/>
      <c r="S5030" s="110"/>
      <c r="T5030" s="110"/>
      <c r="U5030" s="110"/>
      <c r="V5030" s="110"/>
      <c r="W5030" s="110"/>
      <c r="X5030" s="110"/>
      <c r="Y5030" s="110"/>
      <c r="Z5030" s="110"/>
      <c r="AA5030" s="110"/>
      <c r="AB5030" s="110"/>
      <c r="AC5030" s="110"/>
      <c r="AD5030" s="110"/>
      <c r="AE5030" s="110"/>
      <c r="AF5030" s="110"/>
      <c r="AG5030" s="110"/>
      <c r="AH5030" s="110"/>
      <c r="AI5030" s="110"/>
      <c r="AJ5030" s="110"/>
      <c r="AK5030" s="110"/>
      <c r="AL5030" s="110"/>
      <c r="AM5030" s="110"/>
      <c r="AN5030" s="110"/>
      <c r="AO5030" s="110"/>
      <c r="AP5030" s="110"/>
      <c r="AQ5030" s="110"/>
      <c r="AR5030" s="110"/>
      <c r="AS5030" s="110"/>
      <c r="AT5030" s="110"/>
      <c r="AU5030" s="110"/>
      <c r="AV5030" s="110"/>
      <c r="AW5030" s="110"/>
      <c r="AX5030" s="110"/>
      <c r="AY5030" s="110"/>
      <c r="AZ5030" s="110"/>
      <c r="BA5030" s="110"/>
      <c r="BB5030" s="110"/>
      <c r="BC5030" s="110"/>
      <c r="BD5030" s="110"/>
      <c r="BE5030" s="110"/>
      <c r="BF5030" s="110"/>
      <c r="BG5030" s="110"/>
      <c r="BH5030" s="110"/>
      <c r="BI5030" s="110"/>
      <c r="BJ5030" s="110"/>
      <c r="BK5030" s="110"/>
      <c r="BL5030" s="110"/>
      <c r="BM5030" s="110"/>
      <c r="BN5030" s="110"/>
      <c r="BO5030" s="110"/>
    </row>
    <row r="5031" spans="1:67" s="151" customFormat="1">
      <c r="A5031" s="28"/>
      <c r="B5031" s="28" t="s">
        <v>3025</v>
      </c>
      <c r="C5031" s="29" t="s">
        <v>3026</v>
      </c>
      <c r="D5031" s="28" t="s">
        <v>271</v>
      </c>
      <c r="E5031" s="30">
        <v>1</v>
      </c>
      <c r="F5031" s="30">
        <v>33600</v>
      </c>
      <c r="G5031" s="30">
        <f t="shared" ref="G5031:G5034" si="429">ROUND(F5031*1.2,-2)</f>
        <v>40300</v>
      </c>
      <c r="H5031" s="30">
        <f t="shared" ref="H5031:H5034" si="430">ROUND(F5031*1.8,-2)</f>
        <v>60500</v>
      </c>
      <c r="I5031" s="212"/>
      <c r="J5031" s="212"/>
      <c r="K5031" s="212"/>
      <c r="L5031" s="110"/>
      <c r="M5031" s="110"/>
      <c r="N5031" s="110"/>
      <c r="O5031" s="110"/>
      <c r="P5031" s="110"/>
      <c r="Q5031" s="110"/>
      <c r="R5031" s="110"/>
      <c r="S5031" s="110"/>
      <c r="T5031" s="110"/>
      <c r="U5031" s="110"/>
      <c r="V5031" s="110"/>
      <c r="W5031" s="110"/>
      <c r="X5031" s="110"/>
      <c r="Y5031" s="110"/>
      <c r="Z5031" s="110"/>
      <c r="AA5031" s="110"/>
      <c r="AB5031" s="110"/>
      <c r="AC5031" s="110"/>
      <c r="AD5031" s="110"/>
      <c r="AE5031" s="110"/>
      <c r="AF5031" s="110"/>
      <c r="AG5031" s="110"/>
      <c r="AH5031" s="110"/>
      <c r="AI5031" s="110"/>
      <c r="AJ5031" s="110"/>
      <c r="AK5031" s="110"/>
      <c r="AL5031" s="110"/>
      <c r="AM5031" s="110"/>
      <c r="AN5031" s="110"/>
      <c r="AO5031" s="110"/>
      <c r="AP5031" s="110"/>
      <c r="AQ5031" s="110"/>
      <c r="AR5031" s="110"/>
      <c r="AS5031" s="110"/>
      <c r="AT5031" s="110"/>
      <c r="AU5031" s="110"/>
      <c r="AV5031" s="110"/>
      <c r="AW5031" s="110"/>
      <c r="AX5031" s="110"/>
      <c r="AY5031" s="110"/>
      <c r="AZ5031" s="110"/>
      <c r="BA5031" s="110"/>
      <c r="BB5031" s="110"/>
      <c r="BC5031" s="110"/>
      <c r="BD5031" s="110"/>
      <c r="BE5031" s="110"/>
      <c r="BF5031" s="110"/>
      <c r="BG5031" s="110"/>
      <c r="BH5031" s="110"/>
      <c r="BI5031" s="110"/>
      <c r="BJ5031" s="110"/>
      <c r="BK5031" s="110"/>
      <c r="BL5031" s="110"/>
      <c r="BM5031" s="110"/>
      <c r="BN5031" s="110"/>
      <c r="BO5031" s="110"/>
    </row>
    <row r="5032" spans="1:67" s="151" customFormat="1" ht="31">
      <c r="A5032" s="28"/>
      <c r="B5032" s="28" t="s">
        <v>3149</v>
      </c>
      <c r="C5032" s="29" t="s">
        <v>3150</v>
      </c>
      <c r="D5032" s="28" t="s">
        <v>271</v>
      </c>
      <c r="E5032" s="30">
        <v>1</v>
      </c>
      <c r="F5032" s="30">
        <v>3500</v>
      </c>
      <c r="G5032" s="30">
        <f t="shared" si="429"/>
        <v>4200</v>
      </c>
      <c r="H5032" s="30">
        <f t="shared" si="430"/>
        <v>6300</v>
      </c>
      <c r="I5032" s="212"/>
      <c r="J5032" s="212"/>
      <c r="K5032" s="212"/>
      <c r="L5032" s="110"/>
      <c r="M5032" s="110"/>
      <c r="N5032" s="110"/>
      <c r="O5032" s="110"/>
      <c r="P5032" s="110"/>
      <c r="Q5032" s="110"/>
      <c r="R5032" s="110"/>
      <c r="S5032" s="110"/>
      <c r="T5032" s="110"/>
      <c r="U5032" s="110"/>
      <c r="V5032" s="110"/>
      <c r="W5032" s="110"/>
      <c r="X5032" s="110"/>
      <c r="Y5032" s="110"/>
      <c r="Z5032" s="110"/>
      <c r="AA5032" s="110"/>
      <c r="AB5032" s="110"/>
      <c r="AC5032" s="110"/>
      <c r="AD5032" s="110"/>
      <c r="AE5032" s="110"/>
      <c r="AF5032" s="110"/>
      <c r="AG5032" s="110"/>
      <c r="AH5032" s="110"/>
      <c r="AI5032" s="110"/>
      <c r="AJ5032" s="110"/>
      <c r="AK5032" s="110"/>
      <c r="AL5032" s="110"/>
      <c r="AM5032" s="110"/>
      <c r="AN5032" s="110"/>
      <c r="AO5032" s="110"/>
      <c r="AP5032" s="110"/>
      <c r="AQ5032" s="110"/>
      <c r="AR5032" s="110"/>
      <c r="AS5032" s="110"/>
      <c r="AT5032" s="110"/>
      <c r="AU5032" s="110"/>
      <c r="AV5032" s="110"/>
      <c r="AW5032" s="110"/>
      <c r="AX5032" s="110"/>
      <c r="AY5032" s="110"/>
      <c r="AZ5032" s="110"/>
      <c r="BA5032" s="110"/>
      <c r="BB5032" s="110"/>
      <c r="BC5032" s="110"/>
      <c r="BD5032" s="110"/>
      <c r="BE5032" s="110"/>
      <c r="BF5032" s="110"/>
      <c r="BG5032" s="110"/>
      <c r="BH5032" s="110"/>
      <c r="BI5032" s="110"/>
      <c r="BJ5032" s="110"/>
      <c r="BK5032" s="110"/>
      <c r="BL5032" s="110"/>
      <c r="BM5032" s="110"/>
      <c r="BN5032" s="110"/>
      <c r="BO5032" s="110"/>
    </row>
    <row r="5033" spans="1:67" s="151" customFormat="1">
      <c r="A5033" s="28"/>
      <c r="B5033" s="28" t="s">
        <v>3420</v>
      </c>
      <c r="C5033" s="29" t="s">
        <v>3421</v>
      </c>
      <c r="D5033" s="28" t="s">
        <v>271</v>
      </c>
      <c r="E5033" s="30">
        <v>1</v>
      </c>
      <c r="F5033" s="30">
        <v>10000</v>
      </c>
      <c r="G5033" s="30">
        <f t="shared" si="429"/>
        <v>12000</v>
      </c>
      <c r="H5033" s="30">
        <f t="shared" si="430"/>
        <v>18000</v>
      </c>
      <c r="I5033" s="212"/>
      <c r="J5033" s="212"/>
      <c r="K5033" s="212"/>
      <c r="L5033" s="110"/>
      <c r="M5033" s="110"/>
      <c r="N5033" s="110"/>
      <c r="O5033" s="110"/>
      <c r="P5033" s="110"/>
      <c r="Q5033" s="110"/>
      <c r="R5033" s="110"/>
      <c r="S5033" s="110"/>
      <c r="T5033" s="110"/>
      <c r="U5033" s="110"/>
      <c r="V5033" s="110"/>
      <c r="W5033" s="110"/>
      <c r="X5033" s="110"/>
      <c r="Y5033" s="110"/>
      <c r="Z5033" s="110"/>
      <c r="AA5033" s="110"/>
      <c r="AB5033" s="110"/>
      <c r="AC5033" s="110"/>
      <c r="AD5033" s="110"/>
      <c r="AE5033" s="110"/>
      <c r="AF5033" s="110"/>
      <c r="AG5033" s="110"/>
      <c r="AH5033" s="110"/>
      <c r="AI5033" s="110"/>
      <c r="AJ5033" s="110"/>
      <c r="AK5033" s="110"/>
      <c r="AL5033" s="110"/>
      <c r="AM5033" s="110"/>
      <c r="AN5033" s="110"/>
      <c r="AO5033" s="110"/>
      <c r="AP5033" s="110"/>
      <c r="AQ5033" s="110"/>
      <c r="AR5033" s="110"/>
      <c r="AS5033" s="110"/>
      <c r="AT5033" s="110"/>
      <c r="AU5033" s="110"/>
      <c r="AV5033" s="110"/>
      <c r="AW5033" s="110"/>
      <c r="AX5033" s="110"/>
      <c r="AY5033" s="110"/>
      <c r="AZ5033" s="110"/>
      <c r="BA5033" s="110"/>
      <c r="BB5033" s="110"/>
      <c r="BC5033" s="110"/>
      <c r="BD5033" s="110"/>
      <c r="BE5033" s="110"/>
      <c r="BF5033" s="110"/>
      <c r="BG5033" s="110"/>
      <c r="BH5033" s="110"/>
      <c r="BI5033" s="110"/>
      <c r="BJ5033" s="110"/>
      <c r="BK5033" s="110"/>
      <c r="BL5033" s="110"/>
      <c r="BM5033" s="110"/>
      <c r="BN5033" s="110"/>
      <c r="BO5033" s="110"/>
    </row>
    <row r="5034" spans="1:67" s="151" customFormat="1" ht="31">
      <c r="A5034" s="28"/>
      <c r="B5034" s="28" t="s">
        <v>5466</v>
      </c>
      <c r="C5034" s="29" t="s">
        <v>5467</v>
      </c>
      <c r="D5034" s="28" t="s">
        <v>271</v>
      </c>
      <c r="E5034" s="30">
        <v>1</v>
      </c>
      <c r="F5034" s="30">
        <v>6500</v>
      </c>
      <c r="G5034" s="30">
        <f t="shared" si="429"/>
        <v>7800</v>
      </c>
      <c r="H5034" s="30">
        <f t="shared" si="430"/>
        <v>11700</v>
      </c>
      <c r="I5034" s="212"/>
      <c r="J5034" s="212"/>
      <c r="K5034" s="212"/>
      <c r="L5034" s="110"/>
      <c r="M5034" s="110"/>
      <c r="N5034" s="110"/>
      <c r="O5034" s="110"/>
      <c r="P5034" s="110"/>
      <c r="Q5034" s="110"/>
      <c r="R5034" s="110"/>
      <c r="S5034" s="110"/>
      <c r="T5034" s="110"/>
      <c r="U5034" s="110"/>
      <c r="V5034" s="110"/>
      <c r="W5034" s="110"/>
      <c r="X5034" s="110"/>
      <c r="Y5034" s="110"/>
      <c r="Z5034" s="110"/>
      <c r="AA5034" s="110"/>
      <c r="AB5034" s="110"/>
      <c r="AC5034" s="110"/>
      <c r="AD5034" s="110"/>
      <c r="AE5034" s="110"/>
      <c r="AF5034" s="110"/>
      <c r="AG5034" s="110"/>
      <c r="AH5034" s="110"/>
      <c r="AI5034" s="110"/>
      <c r="AJ5034" s="110"/>
      <c r="AK5034" s="110"/>
      <c r="AL5034" s="110"/>
      <c r="AM5034" s="110"/>
      <c r="AN5034" s="110"/>
      <c r="AO5034" s="110"/>
      <c r="AP5034" s="110"/>
      <c r="AQ5034" s="110"/>
      <c r="AR5034" s="110"/>
      <c r="AS5034" s="110"/>
      <c r="AT5034" s="110"/>
      <c r="AU5034" s="110"/>
      <c r="AV5034" s="110"/>
      <c r="AW5034" s="110"/>
      <c r="AX5034" s="110"/>
      <c r="AY5034" s="110"/>
      <c r="AZ5034" s="110"/>
      <c r="BA5034" s="110"/>
      <c r="BB5034" s="110"/>
      <c r="BC5034" s="110"/>
      <c r="BD5034" s="110"/>
      <c r="BE5034" s="110"/>
      <c r="BF5034" s="110"/>
      <c r="BG5034" s="110"/>
      <c r="BH5034" s="110"/>
      <c r="BI5034" s="110"/>
      <c r="BJ5034" s="110"/>
      <c r="BK5034" s="110"/>
      <c r="BL5034" s="110"/>
      <c r="BM5034" s="110"/>
      <c r="BN5034" s="110"/>
      <c r="BO5034" s="110"/>
    </row>
    <row r="5035" spans="1:67" s="151" customFormat="1">
      <c r="A5035" s="28"/>
      <c r="B5035" s="28" t="s">
        <v>2841</v>
      </c>
      <c r="C5035" s="29" t="s">
        <v>2842</v>
      </c>
      <c r="D5035" s="28" t="s">
        <v>271</v>
      </c>
      <c r="E5035" s="30">
        <v>1</v>
      </c>
      <c r="F5035" s="30">
        <v>9000</v>
      </c>
      <c r="G5035" s="30">
        <f>ROUND(F5035*1.2,-2)</f>
        <v>10800</v>
      </c>
      <c r="H5035" s="30">
        <f>ROUND(F5035*1.8,-2)</f>
        <v>16200</v>
      </c>
      <c r="I5035" s="212"/>
      <c r="J5035" s="212"/>
      <c r="K5035" s="212"/>
      <c r="L5035" s="110"/>
      <c r="M5035" s="110"/>
      <c r="N5035" s="110"/>
      <c r="O5035" s="110"/>
      <c r="P5035" s="110"/>
      <c r="Q5035" s="110"/>
      <c r="R5035" s="110"/>
      <c r="S5035" s="110"/>
      <c r="T5035" s="110"/>
      <c r="U5035" s="110"/>
      <c r="V5035" s="110"/>
      <c r="W5035" s="110"/>
      <c r="X5035" s="110"/>
      <c r="Y5035" s="110"/>
      <c r="Z5035" s="110"/>
      <c r="AA5035" s="110"/>
      <c r="AB5035" s="110"/>
      <c r="AC5035" s="110"/>
      <c r="AD5035" s="110"/>
      <c r="AE5035" s="110"/>
      <c r="AF5035" s="110"/>
      <c r="AG5035" s="110"/>
      <c r="AH5035" s="110"/>
      <c r="AI5035" s="110"/>
      <c r="AJ5035" s="110"/>
      <c r="AK5035" s="110"/>
      <c r="AL5035" s="110"/>
      <c r="AM5035" s="110"/>
      <c r="AN5035" s="110"/>
      <c r="AO5035" s="110"/>
      <c r="AP5035" s="110"/>
      <c r="AQ5035" s="110"/>
      <c r="AR5035" s="110"/>
      <c r="AS5035" s="110"/>
      <c r="AT5035" s="110"/>
      <c r="AU5035" s="110"/>
      <c r="AV5035" s="110"/>
      <c r="AW5035" s="110"/>
      <c r="AX5035" s="110"/>
      <c r="AY5035" s="110"/>
      <c r="AZ5035" s="110"/>
      <c r="BA5035" s="110"/>
      <c r="BB5035" s="110"/>
      <c r="BC5035" s="110"/>
      <c r="BD5035" s="110"/>
      <c r="BE5035" s="110"/>
      <c r="BF5035" s="110"/>
      <c r="BG5035" s="110"/>
      <c r="BH5035" s="110"/>
      <c r="BI5035" s="110"/>
      <c r="BJ5035" s="110"/>
      <c r="BK5035" s="110"/>
      <c r="BL5035" s="110"/>
      <c r="BM5035" s="110"/>
      <c r="BN5035" s="110"/>
      <c r="BO5035" s="110"/>
    </row>
    <row r="5036" spans="1:67" s="151" customFormat="1">
      <c r="A5036" s="28"/>
      <c r="B5036" s="28" t="s">
        <v>2843</v>
      </c>
      <c r="C5036" s="29" t="s">
        <v>2844</v>
      </c>
      <c r="D5036" s="28" t="s">
        <v>271</v>
      </c>
      <c r="E5036" s="30">
        <v>1</v>
      </c>
      <c r="F5036" s="30">
        <v>9000</v>
      </c>
      <c r="G5036" s="30">
        <f>ROUND(F5036*1.2,-2)</f>
        <v>10800</v>
      </c>
      <c r="H5036" s="30">
        <f>ROUND(F5036*1.8,-2)</f>
        <v>16200</v>
      </c>
      <c r="I5036" s="212"/>
      <c r="J5036" s="212"/>
      <c r="K5036" s="212"/>
      <c r="L5036" s="110"/>
      <c r="M5036" s="110"/>
      <c r="N5036" s="110"/>
      <c r="O5036" s="110"/>
      <c r="P5036" s="110"/>
      <c r="Q5036" s="110"/>
      <c r="R5036" s="110"/>
      <c r="S5036" s="110"/>
      <c r="T5036" s="110"/>
      <c r="U5036" s="110"/>
      <c r="V5036" s="110"/>
      <c r="W5036" s="110"/>
      <c r="X5036" s="110"/>
      <c r="Y5036" s="110"/>
      <c r="Z5036" s="110"/>
      <c r="AA5036" s="110"/>
      <c r="AB5036" s="110"/>
      <c r="AC5036" s="110"/>
      <c r="AD5036" s="110"/>
      <c r="AE5036" s="110"/>
      <c r="AF5036" s="110"/>
      <c r="AG5036" s="110"/>
      <c r="AH5036" s="110"/>
      <c r="AI5036" s="110"/>
      <c r="AJ5036" s="110"/>
      <c r="AK5036" s="110"/>
      <c r="AL5036" s="110"/>
      <c r="AM5036" s="110"/>
      <c r="AN5036" s="110"/>
      <c r="AO5036" s="110"/>
      <c r="AP5036" s="110"/>
      <c r="AQ5036" s="110"/>
      <c r="AR5036" s="110"/>
      <c r="AS5036" s="110"/>
      <c r="AT5036" s="110"/>
      <c r="AU5036" s="110"/>
      <c r="AV5036" s="110"/>
      <c r="AW5036" s="110"/>
      <c r="AX5036" s="110"/>
      <c r="AY5036" s="110"/>
      <c r="AZ5036" s="110"/>
      <c r="BA5036" s="110"/>
      <c r="BB5036" s="110"/>
      <c r="BC5036" s="110"/>
      <c r="BD5036" s="110"/>
      <c r="BE5036" s="110"/>
      <c r="BF5036" s="110"/>
      <c r="BG5036" s="110"/>
      <c r="BH5036" s="110"/>
      <c r="BI5036" s="110"/>
      <c r="BJ5036" s="110"/>
      <c r="BK5036" s="110"/>
      <c r="BL5036" s="110"/>
      <c r="BM5036" s="110"/>
      <c r="BN5036" s="110"/>
      <c r="BO5036" s="110"/>
    </row>
    <row r="5037" spans="1:67" s="151" customFormat="1">
      <c r="A5037" s="28"/>
      <c r="B5037" s="28" t="s">
        <v>5305</v>
      </c>
      <c r="C5037" s="50" t="s">
        <v>5306</v>
      </c>
      <c r="D5037" s="49" t="s">
        <v>271</v>
      </c>
      <c r="E5037" s="51">
        <v>1</v>
      </c>
      <c r="F5037" s="30">
        <v>2100</v>
      </c>
      <c r="G5037" s="30">
        <f>ROUND(F5037*1.2,-2)</f>
        <v>2500</v>
      </c>
      <c r="H5037" s="30">
        <f>ROUND(F5037*1.8,-2)</f>
        <v>3800</v>
      </c>
      <c r="I5037" s="212"/>
      <c r="J5037" s="212"/>
      <c r="K5037" s="212"/>
      <c r="L5037" s="110"/>
      <c r="M5037" s="110"/>
      <c r="N5037" s="110"/>
      <c r="O5037" s="110"/>
      <c r="P5037" s="110"/>
      <c r="Q5037" s="110"/>
      <c r="R5037" s="110"/>
      <c r="S5037" s="110"/>
      <c r="T5037" s="110"/>
      <c r="U5037" s="110"/>
      <c r="V5037" s="110"/>
      <c r="W5037" s="110"/>
      <c r="X5037" s="110"/>
      <c r="Y5037" s="110"/>
      <c r="Z5037" s="110"/>
      <c r="AA5037" s="110"/>
      <c r="AB5037" s="110"/>
      <c r="AC5037" s="110"/>
      <c r="AD5037" s="110"/>
      <c r="AE5037" s="110"/>
      <c r="AF5037" s="110"/>
      <c r="AG5037" s="110"/>
      <c r="AH5037" s="110"/>
      <c r="AI5037" s="110"/>
      <c r="AJ5037" s="110"/>
      <c r="AK5037" s="110"/>
      <c r="AL5037" s="110"/>
      <c r="AM5037" s="110"/>
      <c r="AN5037" s="110"/>
      <c r="AO5037" s="110"/>
      <c r="AP5037" s="110"/>
      <c r="AQ5037" s="110"/>
      <c r="AR5037" s="110"/>
      <c r="AS5037" s="110"/>
      <c r="AT5037" s="110"/>
      <c r="AU5037" s="110"/>
      <c r="AV5037" s="110"/>
      <c r="AW5037" s="110"/>
      <c r="AX5037" s="110"/>
      <c r="AY5037" s="110"/>
      <c r="AZ5037" s="110"/>
      <c r="BA5037" s="110"/>
      <c r="BB5037" s="110"/>
      <c r="BC5037" s="110"/>
      <c r="BD5037" s="110"/>
      <c r="BE5037" s="110"/>
      <c r="BF5037" s="110"/>
      <c r="BG5037" s="110"/>
      <c r="BH5037" s="110"/>
      <c r="BI5037" s="110"/>
      <c r="BJ5037" s="110"/>
      <c r="BK5037" s="110"/>
      <c r="BL5037" s="110"/>
      <c r="BM5037" s="110"/>
      <c r="BN5037" s="110"/>
      <c r="BO5037" s="110"/>
    </row>
    <row r="5038" spans="1:67" s="151" customFormat="1">
      <c r="A5038" s="28"/>
      <c r="B5038" s="28" t="s">
        <v>5303</v>
      </c>
      <c r="C5038" s="29" t="s">
        <v>5304</v>
      </c>
      <c r="D5038" s="28" t="s">
        <v>271</v>
      </c>
      <c r="E5038" s="30">
        <v>1</v>
      </c>
      <c r="F5038" s="30">
        <v>8000</v>
      </c>
      <c r="G5038" s="30">
        <f t="shared" ref="G5038:G5041" si="431">ROUND(F5038*1.2,-2)</f>
        <v>9600</v>
      </c>
      <c r="H5038" s="30">
        <f t="shared" ref="H5038:H5041" si="432">ROUND(F5038*1.8,-2)</f>
        <v>14400</v>
      </c>
      <c r="I5038" s="212"/>
      <c r="J5038" s="212"/>
      <c r="K5038" s="212"/>
      <c r="L5038" s="110"/>
      <c r="M5038" s="110"/>
      <c r="N5038" s="110"/>
      <c r="O5038" s="110"/>
      <c r="P5038" s="110"/>
      <c r="Q5038" s="110"/>
      <c r="R5038" s="110"/>
      <c r="S5038" s="110"/>
      <c r="T5038" s="110"/>
      <c r="U5038" s="110"/>
      <c r="V5038" s="110"/>
      <c r="W5038" s="110"/>
      <c r="X5038" s="110"/>
      <c r="Y5038" s="110"/>
      <c r="Z5038" s="110"/>
      <c r="AA5038" s="110"/>
      <c r="AB5038" s="110"/>
      <c r="AC5038" s="110"/>
      <c r="AD5038" s="110"/>
      <c r="AE5038" s="110"/>
      <c r="AF5038" s="110"/>
      <c r="AG5038" s="110"/>
      <c r="AH5038" s="110"/>
      <c r="AI5038" s="110"/>
      <c r="AJ5038" s="110"/>
      <c r="AK5038" s="110"/>
      <c r="AL5038" s="110"/>
      <c r="AM5038" s="110"/>
      <c r="AN5038" s="110"/>
      <c r="AO5038" s="110"/>
      <c r="AP5038" s="110"/>
      <c r="AQ5038" s="110"/>
      <c r="AR5038" s="110"/>
      <c r="AS5038" s="110"/>
      <c r="AT5038" s="110"/>
      <c r="AU5038" s="110"/>
      <c r="AV5038" s="110"/>
      <c r="AW5038" s="110"/>
      <c r="AX5038" s="110"/>
      <c r="AY5038" s="110"/>
      <c r="AZ5038" s="110"/>
      <c r="BA5038" s="110"/>
      <c r="BB5038" s="110"/>
      <c r="BC5038" s="110"/>
      <c r="BD5038" s="110"/>
      <c r="BE5038" s="110"/>
      <c r="BF5038" s="110"/>
      <c r="BG5038" s="110"/>
      <c r="BH5038" s="110"/>
      <c r="BI5038" s="110"/>
      <c r="BJ5038" s="110"/>
      <c r="BK5038" s="110"/>
      <c r="BL5038" s="110"/>
      <c r="BM5038" s="110"/>
      <c r="BN5038" s="110"/>
      <c r="BO5038" s="110"/>
    </row>
    <row r="5039" spans="1:67" s="151" customFormat="1">
      <c r="A5039" s="28"/>
      <c r="B5039" s="28" t="s">
        <v>5322</v>
      </c>
      <c r="C5039" s="29" t="s">
        <v>5323</v>
      </c>
      <c r="D5039" s="28" t="s">
        <v>271</v>
      </c>
      <c r="E5039" s="30">
        <v>1</v>
      </c>
      <c r="F5039" s="30">
        <v>10500</v>
      </c>
      <c r="G5039" s="30">
        <f t="shared" si="431"/>
        <v>12600</v>
      </c>
      <c r="H5039" s="30">
        <f t="shared" si="432"/>
        <v>18900</v>
      </c>
      <c r="I5039" s="212"/>
      <c r="J5039" s="212"/>
      <c r="K5039" s="212"/>
      <c r="L5039" s="110"/>
      <c r="M5039" s="110"/>
      <c r="N5039" s="110"/>
      <c r="O5039" s="110"/>
      <c r="P5039" s="110"/>
      <c r="Q5039" s="110"/>
      <c r="R5039" s="110"/>
      <c r="S5039" s="110"/>
      <c r="T5039" s="110"/>
      <c r="U5039" s="110"/>
      <c r="V5039" s="110"/>
      <c r="W5039" s="110"/>
      <c r="X5039" s="110"/>
      <c r="Y5039" s="110"/>
      <c r="Z5039" s="110"/>
      <c r="AA5039" s="110"/>
      <c r="AB5039" s="110"/>
      <c r="AC5039" s="110"/>
      <c r="AD5039" s="110"/>
      <c r="AE5039" s="110"/>
      <c r="AF5039" s="110"/>
      <c r="AG5039" s="110"/>
      <c r="AH5039" s="110"/>
      <c r="AI5039" s="110"/>
      <c r="AJ5039" s="110"/>
      <c r="AK5039" s="110"/>
      <c r="AL5039" s="110"/>
      <c r="AM5039" s="110"/>
      <c r="AN5039" s="110"/>
      <c r="AO5039" s="110"/>
      <c r="AP5039" s="110"/>
      <c r="AQ5039" s="110"/>
      <c r="AR5039" s="110"/>
      <c r="AS5039" s="110"/>
      <c r="AT5039" s="110"/>
      <c r="AU5039" s="110"/>
      <c r="AV5039" s="110"/>
      <c r="AW5039" s="110"/>
      <c r="AX5039" s="110"/>
      <c r="AY5039" s="110"/>
      <c r="AZ5039" s="110"/>
      <c r="BA5039" s="110"/>
      <c r="BB5039" s="110"/>
      <c r="BC5039" s="110"/>
      <c r="BD5039" s="110"/>
      <c r="BE5039" s="110"/>
      <c r="BF5039" s="110"/>
      <c r="BG5039" s="110"/>
      <c r="BH5039" s="110"/>
      <c r="BI5039" s="110"/>
      <c r="BJ5039" s="110"/>
      <c r="BK5039" s="110"/>
      <c r="BL5039" s="110"/>
      <c r="BM5039" s="110"/>
      <c r="BN5039" s="110"/>
      <c r="BO5039" s="110"/>
    </row>
    <row r="5040" spans="1:67" s="151" customFormat="1">
      <c r="A5040" s="28"/>
      <c r="B5040" s="28" t="s">
        <v>5324</v>
      </c>
      <c r="C5040" s="29" t="s">
        <v>5325</v>
      </c>
      <c r="D5040" s="28" t="s">
        <v>51</v>
      </c>
      <c r="E5040" s="30">
        <v>1</v>
      </c>
      <c r="F5040" s="30">
        <v>1100</v>
      </c>
      <c r="G5040" s="30">
        <f t="shared" si="431"/>
        <v>1300</v>
      </c>
      <c r="H5040" s="30">
        <f t="shared" si="432"/>
        <v>2000</v>
      </c>
      <c r="I5040" s="212"/>
      <c r="J5040" s="212"/>
      <c r="K5040" s="212"/>
      <c r="L5040" s="110"/>
      <c r="M5040" s="110"/>
      <c r="N5040" s="110"/>
      <c r="O5040" s="110"/>
      <c r="P5040" s="110"/>
      <c r="Q5040" s="110"/>
      <c r="R5040" s="110"/>
      <c r="S5040" s="110"/>
      <c r="T5040" s="110"/>
      <c r="U5040" s="110"/>
      <c r="V5040" s="110"/>
      <c r="W5040" s="110"/>
      <c r="X5040" s="110"/>
      <c r="Y5040" s="110"/>
      <c r="Z5040" s="110"/>
      <c r="AA5040" s="110"/>
      <c r="AB5040" s="110"/>
      <c r="AC5040" s="110"/>
      <c r="AD5040" s="110"/>
      <c r="AE5040" s="110"/>
      <c r="AF5040" s="110"/>
      <c r="AG5040" s="110"/>
      <c r="AH5040" s="110"/>
      <c r="AI5040" s="110"/>
      <c r="AJ5040" s="110"/>
      <c r="AK5040" s="110"/>
      <c r="AL5040" s="110"/>
      <c r="AM5040" s="110"/>
      <c r="AN5040" s="110"/>
      <c r="AO5040" s="110"/>
      <c r="AP5040" s="110"/>
      <c r="AQ5040" s="110"/>
      <c r="AR5040" s="110"/>
      <c r="AS5040" s="110"/>
      <c r="AT5040" s="110"/>
      <c r="AU5040" s="110"/>
      <c r="AV5040" s="110"/>
      <c r="AW5040" s="110"/>
      <c r="AX5040" s="110"/>
      <c r="AY5040" s="110"/>
      <c r="AZ5040" s="110"/>
      <c r="BA5040" s="110"/>
      <c r="BB5040" s="110"/>
      <c r="BC5040" s="110"/>
      <c r="BD5040" s="110"/>
      <c r="BE5040" s="110"/>
      <c r="BF5040" s="110"/>
      <c r="BG5040" s="110"/>
      <c r="BH5040" s="110"/>
      <c r="BI5040" s="110"/>
      <c r="BJ5040" s="110"/>
      <c r="BK5040" s="110"/>
      <c r="BL5040" s="110"/>
      <c r="BM5040" s="110"/>
      <c r="BN5040" s="110"/>
      <c r="BO5040" s="110"/>
    </row>
    <row r="5041" spans="1:67" s="151" customFormat="1" ht="31">
      <c r="A5041" s="28"/>
      <c r="B5041" s="28" t="s">
        <v>5326</v>
      </c>
      <c r="C5041" s="29" t="s">
        <v>5327</v>
      </c>
      <c r="D5041" s="49" t="s">
        <v>271</v>
      </c>
      <c r="E5041" s="51">
        <v>1</v>
      </c>
      <c r="F5041" s="51">
        <v>2500</v>
      </c>
      <c r="G5041" s="30">
        <f t="shared" si="431"/>
        <v>3000</v>
      </c>
      <c r="H5041" s="30">
        <f t="shared" si="432"/>
        <v>4500</v>
      </c>
      <c r="I5041" s="212"/>
      <c r="J5041" s="212"/>
      <c r="K5041" s="212"/>
      <c r="L5041" s="110"/>
      <c r="M5041" s="110"/>
      <c r="N5041" s="110"/>
      <c r="O5041" s="110"/>
      <c r="P5041" s="110"/>
      <c r="Q5041" s="110"/>
      <c r="R5041" s="110"/>
      <c r="S5041" s="110"/>
      <c r="T5041" s="110"/>
      <c r="U5041" s="110"/>
      <c r="V5041" s="110"/>
      <c r="W5041" s="110"/>
      <c r="X5041" s="110"/>
      <c r="Y5041" s="110"/>
      <c r="Z5041" s="110"/>
      <c r="AA5041" s="110"/>
      <c r="AB5041" s="110"/>
      <c r="AC5041" s="110"/>
      <c r="AD5041" s="110"/>
      <c r="AE5041" s="110"/>
      <c r="AF5041" s="110"/>
      <c r="AG5041" s="110"/>
      <c r="AH5041" s="110"/>
      <c r="AI5041" s="110"/>
      <c r="AJ5041" s="110"/>
      <c r="AK5041" s="110"/>
      <c r="AL5041" s="110"/>
      <c r="AM5041" s="110"/>
      <c r="AN5041" s="110"/>
      <c r="AO5041" s="110"/>
      <c r="AP5041" s="110"/>
      <c r="AQ5041" s="110"/>
      <c r="AR5041" s="110"/>
      <c r="AS5041" s="110"/>
      <c r="AT5041" s="110"/>
      <c r="AU5041" s="110"/>
      <c r="AV5041" s="110"/>
      <c r="AW5041" s="110"/>
      <c r="AX5041" s="110"/>
      <c r="AY5041" s="110"/>
      <c r="AZ5041" s="110"/>
      <c r="BA5041" s="110"/>
      <c r="BB5041" s="110"/>
      <c r="BC5041" s="110"/>
      <c r="BD5041" s="110"/>
      <c r="BE5041" s="110"/>
      <c r="BF5041" s="110"/>
      <c r="BG5041" s="110"/>
      <c r="BH5041" s="110"/>
      <c r="BI5041" s="110"/>
      <c r="BJ5041" s="110"/>
      <c r="BK5041" s="110"/>
      <c r="BL5041" s="110"/>
      <c r="BM5041" s="110"/>
      <c r="BN5041" s="110"/>
      <c r="BO5041" s="110"/>
    </row>
    <row r="5042" spans="1:67" s="151" customFormat="1">
      <c r="A5042" s="28"/>
      <c r="B5042" s="28" t="s">
        <v>2722</v>
      </c>
      <c r="C5042" s="29" t="s">
        <v>2723</v>
      </c>
      <c r="D5042" s="28" t="s">
        <v>271</v>
      </c>
      <c r="E5042" s="30">
        <v>1</v>
      </c>
      <c r="F5042" s="30">
        <v>700</v>
      </c>
      <c r="G5042" s="30">
        <f>ROUND(F5042*1.2,-2)</f>
        <v>800</v>
      </c>
      <c r="H5042" s="30">
        <f>ROUND(F5042*1.8,-2)</f>
        <v>1300</v>
      </c>
      <c r="I5042" s="212"/>
      <c r="J5042" s="212"/>
      <c r="K5042" s="212"/>
      <c r="L5042" s="110"/>
      <c r="M5042" s="110"/>
      <c r="N5042" s="110"/>
      <c r="O5042" s="110"/>
      <c r="P5042" s="110"/>
      <c r="Q5042" s="110"/>
      <c r="R5042" s="110"/>
      <c r="S5042" s="110"/>
      <c r="T5042" s="110"/>
      <c r="U5042" s="110"/>
      <c r="V5042" s="110"/>
      <c r="W5042" s="110"/>
      <c r="X5042" s="110"/>
      <c r="Y5042" s="110"/>
      <c r="Z5042" s="110"/>
      <c r="AA5042" s="110"/>
      <c r="AB5042" s="110"/>
      <c r="AC5042" s="110"/>
      <c r="AD5042" s="110"/>
      <c r="AE5042" s="110"/>
      <c r="AF5042" s="110"/>
      <c r="AG5042" s="110"/>
      <c r="AH5042" s="110"/>
      <c r="AI5042" s="110"/>
      <c r="AJ5042" s="110"/>
      <c r="AK5042" s="110"/>
      <c r="AL5042" s="110"/>
      <c r="AM5042" s="110"/>
      <c r="AN5042" s="110"/>
      <c r="AO5042" s="110"/>
      <c r="AP5042" s="110"/>
      <c r="AQ5042" s="110"/>
      <c r="AR5042" s="110"/>
      <c r="AS5042" s="110"/>
      <c r="AT5042" s="110"/>
      <c r="AU5042" s="110"/>
      <c r="AV5042" s="110"/>
      <c r="AW5042" s="110"/>
      <c r="AX5042" s="110"/>
      <c r="AY5042" s="110"/>
      <c r="AZ5042" s="110"/>
      <c r="BA5042" s="110"/>
      <c r="BB5042" s="110"/>
      <c r="BC5042" s="110"/>
      <c r="BD5042" s="110"/>
      <c r="BE5042" s="110"/>
      <c r="BF5042" s="110"/>
      <c r="BG5042" s="110"/>
      <c r="BH5042" s="110"/>
      <c r="BI5042" s="110"/>
      <c r="BJ5042" s="110"/>
      <c r="BK5042" s="110"/>
      <c r="BL5042" s="110"/>
      <c r="BM5042" s="110"/>
      <c r="BN5042" s="110"/>
      <c r="BO5042" s="110"/>
    </row>
    <row r="5043" spans="1:67" s="151" customFormat="1" ht="31">
      <c r="A5043" s="28"/>
      <c r="B5043" s="28" t="s">
        <v>5974</v>
      </c>
      <c r="C5043" s="29" t="s">
        <v>5973</v>
      </c>
      <c r="D5043" s="28" t="s">
        <v>271</v>
      </c>
      <c r="E5043" s="30">
        <v>1</v>
      </c>
      <c r="F5043" s="30">
        <v>1500</v>
      </c>
      <c r="G5043" s="30">
        <f t="shared" ref="G5043:G5058" si="433">ROUND(F5043*1.2,-2)</f>
        <v>1800</v>
      </c>
      <c r="H5043" s="30">
        <f t="shared" ref="H5043:H5058" si="434">ROUND(F5043*1.8,-2)</f>
        <v>2700</v>
      </c>
      <c r="I5043" s="212"/>
      <c r="J5043" s="212"/>
      <c r="K5043" s="212"/>
      <c r="L5043" s="110"/>
      <c r="M5043" s="110"/>
      <c r="N5043" s="110"/>
      <c r="O5043" s="110"/>
      <c r="P5043" s="110"/>
      <c r="Q5043" s="110"/>
      <c r="R5043" s="110"/>
      <c r="S5043" s="110"/>
      <c r="T5043" s="110"/>
      <c r="U5043" s="110"/>
      <c r="V5043" s="110"/>
      <c r="W5043" s="110"/>
      <c r="X5043" s="110"/>
      <c r="Y5043" s="110"/>
      <c r="Z5043" s="110"/>
      <c r="AA5043" s="110"/>
      <c r="AB5043" s="110"/>
      <c r="AC5043" s="110"/>
      <c r="AD5043" s="110"/>
      <c r="AE5043" s="110"/>
      <c r="AF5043" s="110"/>
      <c r="AG5043" s="110"/>
      <c r="AH5043" s="110"/>
      <c r="AI5043" s="110"/>
      <c r="AJ5043" s="110"/>
      <c r="AK5043" s="110"/>
      <c r="AL5043" s="110"/>
      <c r="AM5043" s="110"/>
      <c r="AN5043" s="110"/>
      <c r="AO5043" s="110"/>
      <c r="AP5043" s="110"/>
      <c r="AQ5043" s="110"/>
      <c r="AR5043" s="110"/>
      <c r="AS5043" s="110"/>
      <c r="AT5043" s="110"/>
      <c r="AU5043" s="110"/>
      <c r="AV5043" s="110"/>
      <c r="AW5043" s="110"/>
      <c r="AX5043" s="110"/>
      <c r="AY5043" s="110"/>
      <c r="AZ5043" s="110"/>
      <c r="BA5043" s="110"/>
      <c r="BB5043" s="110"/>
      <c r="BC5043" s="110"/>
      <c r="BD5043" s="110"/>
      <c r="BE5043" s="110"/>
      <c r="BF5043" s="110"/>
      <c r="BG5043" s="110"/>
      <c r="BH5043" s="110"/>
      <c r="BI5043" s="110"/>
      <c r="BJ5043" s="110"/>
      <c r="BK5043" s="110"/>
      <c r="BL5043" s="110"/>
      <c r="BM5043" s="110"/>
      <c r="BN5043" s="110"/>
      <c r="BO5043" s="110"/>
    </row>
    <row r="5044" spans="1:67" s="151" customFormat="1">
      <c r="A5044" s="28"/>
      <c r="B5044" s="28" t="s">
        <v>5234</v>
      </c>
      <c r="C5044" s="29" t="s">
        <v>5235</v>
      </c>
      <c r="D5044" s="28" t="s">
        <v>271</v>
      </c>
      <c r="E5044" s="30">
        <v>1</v>
      </c>
      <c r="F5044" s="30">
        <v>810</v>
      </c>
      <c r="G5044" s="30">
        <f t="shared" si="433"/>
        <v>1000</v>
      </c>
      <c r="H5044" s="30">
        <f t="shared" si="434"/>
        <v>1500</v>
      </c>
      <c r="I5044" s="212"/>
      <c r="J5044" s="212"/>
      <c r="K5044" s="212"/>
      <c r="L5044" s="110"/>
      <c r="M5044" s="110"/>
      <c r="N5044" s="110"/>
      <c r="O5044" s="110"/>
      <c r="P5044" s="110"/>
      <c r="Q5044" s="110"/>
      <c r="R5044" s="110"/>
      <c r="S5044" s="110"/>
      <c r="T5044" s="110"/>
      <c r="U5044" s="110"/>
      <c r="V5044" s="110"/>
      <c r="W5044" s="110"/>
      <c r="X5044" s="110"/>
      <c r="Y5044" s="110"/>
      <c r="Z5044" s="110"/>
      <c r="AA5044" s="110"/>
      <c r="AB5044" s="110"/>
      <c r="AC5044" s="110"/>
      <c r="AD5044" s="110"/>
      <c r="AE5044" s="110"/>
      <c r="AF5044" s="110"/>
      <c r="AG5044" s="110"/>
      <c r="AH5044" s="110"/>
      <c r="AI5044" s="110"/>
      <c r="AJ5044" s="110"/>
      <c r="AK5044" s="110"/>
      <c r="AL5044" s="110"/>
      <c r="AM5044" s="110"/>
      <c r="AN5044" s="110"/>
      <c r="AO5044" s="110"/>
      <c r="AP5044" s="110"/>
      <c r="AQ5044" s="110"/>
      <c r="AR5044" s="110"/>
      <c r="AS5044" s="110"/>
      <c r="AT5044" s="110"/>
      <c r="AU5044" s="110"/>
      <c r="AV5044" s="110"/>
      <c r="AW5044" s="110"/>
      <c r="AX5044" s="110"/>
      <c r="AY5044" s="110"/>
      <c r="AZ5044" s="110"/>
      <c r="BA5044" s="110"/>
      <c r="BB5044" s="110"/>
      <c r="BC5044" s="110"/>
      <c r="BD5044" s="110"/>
      <c r="BE5044" s="110"/>
      <c r="BF5044" s="110"/>
      <c r="BG5044" s="110"/>
      <c r="BH5044" s="110"/>
      <c r="BI5044" s="110"/>
      <c r="BJ5044" s="110"/>
      <c r="BK5044" s="110"/>
      <c r="BL5044" s="110"/>
      <c r="BM5044" s="110"/>
      <c r="BN5044" s="110"/>
      <c r="BO5044" s="110"/>
    </row>
    <row r="5045" spans="1:67" s="151" customFormat="1">
      <c r="A5045" s="49"/>
      <c r="B5045" s="49" t="s">
        <v>5236</v>
      </c>
      <c r="C5045" s="50" t="s">
        <v>5237</v>
      </c>
      <c r="D5045" s="49" t="s">
        <v>271</v>
      </c>
      <c r="E5045" s="51">
        <v>1</v>
      </c>
      <c r="F5045" s="30">
        <v>1650</v>
      </c>
      <c r="G5045" s="30">
        <f t="shared" si="433"/>
        <v>2000</v>
      </c>
      <c r="H5045" s="30">
        <f t="shared" si="434"/>
        <v>3000</v>
      </c>
      <c r="I5045" s="212"/>
      <c r="J5045" s="212"/>
      <c r="K5045" s="212"/>
      <c r="L5045" s="110"/>
      <c r="M5045" s="110"/>
      <c r="N5045" s="110"/>
      <c r="O5045" s="110"/>
      <c r="P5045" s="110"/>
      <c r="Q5045" s="110"/>
      <c r="R5045" s="110"/>
      <c r="S5045" s="110"/>
      <c r="T5045" s="110"/>
      <c r="U5045" s="110"/>
      <c r="V5045" s="110"/>
      <c r="W5045" s="110"/>
      <c r="X5045" s="110"/>
      <c r="Y5045" s="110"/>
      <c r="Z5045" s="110"/>
      <c r="AA5045" s="110"/>
      <c r="AB5045" s="110"/>
      <c r="AC5045" s="110"/>
      <c r="AD5045" s="110"/>
      <c r="AE5045" s="110"/>
      <c r="AF5045" s="110"/>
      <c r="AG5045" s="110"/>
      <c r="AH5045" s="110"/>
      <c r="AI5045" s="110"/>
      <c r="AJ5045" s="110"/>
      <c r="AK5045" s="110"/>
      <c r="AL5045" s="110"/>
      <c r="AM5045" s="110"/>
      <c r="AN5045" s="110"/>
      <c r="AO5045" s="110"/>
      <c r="AP5045" s="110"/>
      <c r="AQ5045" s="110"/>
      <c r="AR5045" s="110"/>
      <c r="AS5045" s="110"/>
      <c r="AT5045" s="110"/>
      <c r="AU5045" s="110"/>
      <c r="AV5045" s="110"/>
      <c r="AW5045" s="110"/>
      <c r="AX5045" s="110"/>
      <c r="AY5045" s="110"/>
      <c r="AZ5045" s="110"/>
      <c r="BA5045" s="110"/>
      <c r="BB5045" s="110"/>
      <c r="BC5045" s="110"/>
      <c r="BD5045" s="110"/>
      <c r="BE5045" s="110"/>
      <c r="BF5045" s="110"/>
      <c r="BG5045" s="110"/>
      <c r="BH5045" s="110"/>
      <c r="BI5045" s="110"/>
      <c r="BJ5045" s="110"/>
      <c r="BK5045" s="110"/>
      <c r="BL5045" s="110"/>
      <c r="BM5045" s="110"/>
      <c r="BN5045" s="110"/>
      <c r="BO5045" s="110"/>
    </row>
    <row r="5046" spans="1:67" s="151" customFormat="1" ht="31">
      <c r="A5046" s="28"/>
      <c r="B5046" s="28" t="s">
        <v>5238</v>
      </c>
      <c r="C5046" s="29" t="s">
        <v>5239</v>
      </c>
      <c r="D5046" s="28" t="s">
        <v>271</v>
      </c>
      <c r="E5046" s="30">
        <v>1</v>
      </c>
      <c r="F5046" s="30">
        <v>1410</v>
      </c>
      <c r="G5046" s="30">
        <f t="shared" si="433"/>
        <v>1700</v>
      </c>
      <c r="H5046" s="30">
        <f t="shared" si="434"/>
        <v>2500</v>
      </c>
      <c r="I5046" s="212"/>
      <c r="J5046" s="212"/>
      <c r="K5046" s="212"/>
      <c r="L5046" s="110"/>
      <c r="M5046" s="110"/>
      <c r="N5046" s="110"/>
      <c r="O5046" s="110"/>
      <c r="P5046" s="110"/>
      <c r="Q5046" s="110"/>
      <c r="R5046" s="110"/>
      <c r="S5046" s="110"/>
      <c r="T5046" s="110"/>
      <c r="U5046" s="110"/>
      <c r="V5046" s="110"/>
      <c r="W5046" s="110"/>
      <c r="X5046" s="110"/>
      <c r="Y5046" s="110"/>
      <c r="Z5046" s="110"/>
      <c r="AA5046" s="110"/>
      <c r="AB5046" s="110"/>
      <c r="AC5046" s="110"/>
      <c r="AD5046" s="110"/>
      <c r="AE5046" s="110"/>
      <c r="AF5046" s="110"/>
      <c r="AG5046" s="110"/>
      <c r="AH5046" s="110"/>
      <c r="AI5046" s="110"/>
      <c r="AJ5046" s="110"/>
      <c r="AK5046" s="110"/>
      <c r="AL5046" s="110"/>
      <c r="AM5046" s="110"/>
      <c r="AN5046" s="110"/>
      <c r="AO5046" s="110"/>
      <c r="AP5046" s="110"/>
      <c r="AQ5046" s="110"/>
      <c r="AR5046" s="110"/>
      <c r="AS5046" s="110"/>
      <c r="AT5046" s="110"/>
      <c r="AU5046" s="110"/>
      <c r="AV5046" s="110"/>
      <c r="AW5046" s="110"/>
      <c r="AX5046" s="110"/>
      <c r="AY5046" s="110"/>
      <c r="AZ5046" s="110"/>
      <c r="BA5046" s="110"/>
      <c r="BB5046" s="110"/>
      <c r="BC5046" s="110"/>
      <c r="BD5046" s="110"/>
      <c r="BE5046" s="110"/>
      <c r="BF5046" s="110"/>
      <c r="BG5046" s="110"/>
      <c r="BH5046" s="110"/>
      <c r="BI5046" s="110"/>
      <c r="BJ5046" s="110"/>
      <c r="BK5046" s="110"/>
      <c r="BL5046" s="110"/>
      <c r="BM5046" s="110"/>
      <c r="BN5046" s="110"/>
      <c r="BO5046" s="110"/>
    </row>
    <row r="5047" spans="1:67" s="151" customFormat="1">
      <c r="A5047" s="49"/>
      <c r="B5047" s="49" t="s">
        <v>5242</v>
      </c>
      <c r="C5047" s="50" t="s">
        <v>5243</v>
      </c>
      <c r="D5047" s="49" t="s">
        <v>271</v>
      </c>
      <c r="E5047" s="51">
        <v>1</v>
      </c>
      <c r="F5047" s="30">
        <v>900</v>
      </c>
      <c r="G5047" s="30">
        <f t="shared" si="433"/>
        <v>1100</v>
      </c>
      <c r="H5047" s="30">
        <f t="shared" si="434"/>
        <v>1600</v>
      </c>
      <c r="I5047" s="212"/>
      <c r="J5047" s="212"/>
      <c r="K5047" s="212"/>
      <c r="L5047" s="110"/>
      <c r="M5047" s="110"/>
      <c r="N5047" s="110"/>
      <c r="O5047" s="110"/>
      <c r="P5047" s="110"/>
      <c r="Q5047" s="110"/>
      <c r="R5047" s="110"/>
      <c r="S5047" s="110"/>
      <c r="T5047" s="110"/>
      <c r="U5047" s="110"/>
      <c r="V5047" s="110"/>
      <c r="W5047" s="110"/>
      <c r="X5047" s="110"/>
      <c r="Y5047" s="110"/>
      <c r="Z5047" s="110"/>
      <c r="AA5047" s="110"/>
      <c r="AB5047" s="110"/>
      <c r="AC5047" s="110"/>
      <c r="AD5047" s="110"/>
      <c r="AE5047" s="110"/>
      <c r="AF5047" s="110"/>
      <c r="AG5047" s="110"/>
      <c r="AH5047" s="110"/>
      <c r="AI5047" s="110"/>
      <c r="AJ5047" s="110"/>
      <c r="AK5047" s="110"/>
      <c r="AL5047" s="110"/>
      <c r="AM5047" s="110"/>
      <c r="AN5047" s="110"/>
      <c r="AO5047" s="110"/>
      <c r="AP5047" s="110"/>
      <c r="AQ5047" s="110"/>
      <c r="AR5047" s="110"/>
      <c r="AS5047" s="110"/>
      <c r="AT5047" s="110"/>
      <c r="AU5047" s="110"/>
      <c r="AV5047" s="110"/>
      <c r="AW5047" s="110"/>
      <c r="AX5047" s="110"/>
      <c r="AY5047" s="110"/>
      <c r="AZ5047" s="110"/>
      <c r="BA5047" s="110"/>
      <c r="BB5047" s="110"/>
      <c r="BC5047" s="110"/>
      <c r="BD5047" s="110"/>
      <c r="BE5047" s="110"/>
      <c r="BF5047" s="110"/>
      <c r="BG5047" s="110"/>
      <c r="BH5047" s="110"/>
      <c r="BI5047" s="110"/>
      <c r="BJ5047" s="110"/>
      <c r="BK5047" s="110"/>
      <c r="BL5047" s="110"/>
      <c r="BM5047" s="110"/>
      <c r="BN5047" s="110"/>
      <c r="BO5047" s="110"/>
    </row>
    <row r="5048" spans="1:67" s="151" customFormat="1" ht="31">
      <c r="A5048" s="49"/>
      <c r="B5048" s="49" t="s">
        <v>5262</v>
      </c>
      <c r="C5048" s="50" t="s">
        <v>5263</v>
      </c>
      <c r="D5048" s="49" t="s">
        <v>271</v>
      </c>
      <c r="E5048" s="51">
        <v>1</v>
      </c>
      <c r="F5048" s="30">
        <v>1000</v>
      </c>
      <c r="G5048" s="30">
        <f t="shared" si="433"/>
        <v>1200</v>
      </c>
      <c r="H5048" s="30">
        <f t="shared" si="434"/>
        <v>1800</v>
      </c>
      <c r="I5048" s="212"/>
      <c r="J5048" s="212"/>
      <c r="K5048" s="212"/>
      <c r="L5048" s="110"/>
      <c r="M5048" s="110"/>
      <c r="N5048" s="110"/>
      <c r="O5048" s="110"/>
      <c r="P5048" s="110"/>
      <c r="Q5048" s="110"/>
      <c r="R5048" s="110"/>
      <c r="S5048" s="110"/>
      <c r="T5048" s="110"/>
      <c r="U5048" s="110"/>
      <c r="V5048" s="110"/>
      <c r="W5048" s="110"/>
      <c r="X5048" s="110"/>
      <c r="Y5048" s="110"/>
      <c r="Z5048" s="110"/>
      <c r="AA5048" s="110"/>
      <c r="AB5048" s="110"/>
      <c r="AC5048" s="110"/>
      <c r="AD5048" s="110"/>
      <c r="AE5048" s="110"/>
      <c r="AF5048" s="110"/>
      <c r="AG5048" s="110"/>
      <c r="AH5048" s="110"/>
      <c r="AI5048" s="110"/>
      <c r="AJ5048" s="110"/>
      <c r="AK5048" s="110"/>
      <c r="AL5048" s="110"/>
      <c r="AM5048" s="110"/>
      <c r="AN5048" s="110"/>
      <c r="AO5048" s="110"/>
      <c r="AP5048" s="110"/>
      <c r="AQ5048" s="110"/>
      <c r="AR5048" s="110"/>
      <c r="AS5048" s="110"/>
      <c r="AT5048" s="110"/>
      <c r="AU5048" s="110"/>
      <c r="AV5048" s="110"/>
      <c r="AW5048" s="110"/>
      <c r="AX5048" s="110"/>
      <c r="AY5048" s="110"/>
      <c r="AZ5048" s="110"/>
      <c r="BA5048" s="110"/>
      <c r="BB5048" s="110"/>
      <c r="BC5048" s="110"/>
      <c r="BD5048" s="110"/>
      <c r="BE5048" s="110"/>
      <c r="BF5048" s="110"/>
      <c r="BG5048" s="110"/>
      <c r="BH5048" s="110"/>
      <c r="BI5048" s="110"/>
      <c r="BJ5048" s="110"/>
      <c r="BK5048" s="110"/>
      <c r="BL5048" s="110"/>
      <c r="BM5048" s="110"/>
      <c r="BN5048" s="110"/>
      <c r="BO5048" s="110"/>
    </row>
    <row r="5049" spans="1:67" s="151" customFormat="1" ht="31">
      <c r="A5049" s="49"/>
      <c r="B5049" s="49" t="s">
        <v>5264</v>
      </c>
      <c r="C5049" s="50" t="s">
        <v>5265</v>
      </c>
      <c r="D5049" s="49" t="s">
        <v>271</v>
      </c>
      <c r="E5049" s="51">
        <v>1</v>
      </c>
      <c r="F5049" s="30">
        <v>1200</v>
      </c>
      <c r="G5049" s="30">
        <f t="shared" si="433"/>
        <v>1400</v>
      </c>
      <c r="H5049" s="30">
        <f t="shared" si="434"/>
        <v>2200</v>
      </c>
      <c r="I5049" s="212"/>
      <c r="J5049" s="212"/>
      <c r="K5049" s="212"/>
      <c r="L5049" s="110"/>
      <c r="M5049" s="110"/>
      <c r="N5049" s="110"/>
      <c r="O5049" s="110"/>
      <c r="P5049" s="110"/>
      <c r="Q5049" s="110"/>
      <c r="R5049" s="110"/>
      <c r="S5049" s="110"/>
      <c r="T5049" s="110"/>
      <c r="U5049" s="110"/>
      <c r="V5049" s="110"/>
      <c r="W5049" s="110"/>
      <c r="X5049" s="110"/>
      <c r="Y5049" s="110"/>
      <c r="Z5049" s="110"/>
      <c r="AA5049" s="110"/>
      <c r="AB5049" s="110"/>
      <c r="AC5049" s="110"/>
      <c r="AD5049" s="110"/>
      <c r="AE5049" s="110"/>
      <c r="AF5049" s="110"/>
      <c r="AG5049" s="110"/>
      <c r="AH5049" s="110"/>
      <c r="AI5049" s="110"/>
      <c r="AJ5049" s="110"/>
      <c r="AK5049" s="110"/>
      <c r="AL5049" s="110"/>
      <c r="AM5049" s="110"/>
      <c r="AN5049" s="110"/>
      <c r="AO5049" s="110"/>
      <c r="AP5049" s="110"/>
      <c r="AQ5049" s="110"/>
      <c r="AR5049" s="110"/>
      <c r="AS5049" s="110"/>
      <c r="AT5049" s="110"/>
      <c r="AU5049" s="110"/>
      <c r="AV5049" s="110"/>
      <c r="AW5049" s="110"/>
      <c r="AX5049" s="110"/>
      <c r="AY5049" s="110"/>
      <c r="AZ5049" s="110"/>
      <c r="BA5049" s="110"/>
      <c r="BB5049" s="110"/>
      <c r="BC5049" s="110"/>
      <c r="BD5049" s="110"/>
      <c r="BE5049" s="110"/>
      <c r="BF5049" s="110"/>
      <c r="BG5049" s="110"/>
      <c r="BH5049" s="110"/>
      <c r="BI5049" s="110"/>
      <c r="BJ5049" s="110"/>
      <c r="BK5049" s="110"/>
      <c r="BL5049" s="110"/>
      <c r="BM5049" s="110"/>
      <c r="BN5049" s="110"/>
      <c r="BO5049" s="110"/>
    </row>
    <row r="5050" spans="1:67" s="151" customFormat="1">
      <c r="A5050" s="49"/>
      <c r="B5050" s="49" t="s">
        <v>5268</v>
      </c>
      <c r="C5050" s="50" t="s">
        <v>5269</v>
      </c>
      <c r="D5050" s="49" t="s">
        <v>271</v>
      </c>
      <c r="E5050" s="51">
        <v>1</v>
      </c>
      <c r="F5050" s="30">
        <v>1100</v>
      </c>
      <c r="G5050" s="30">
        <f t="shared" si="433"/>
        <v>1300</v>
      </c>
      <c r="H5050" s="30">
        <f t="shared" si="434"/>
        <v>2000</v>
      </c>
      <c r="I5050" s="212"/>
      <c r="J5050" s="212"/>
      <c r="K5050" s="212"/>
      <c r="L5050" s="110"/>
      <c r="M5050" s="110"/>
      <c r="N5050" s="110"/>
      <c r="O5050" s="110"/>
      <c r="P5050" s="110"/>
      <c r="Q5050" s="110"/>
      <c r="R5050" s="110"/>
      <c r="S5050" s="110"/>
      <c r="T5050" s="110"/>
      <c r="U5050" s="110"/>
      <c r="V5050" s="110"/>
      <c r="W5050" s="110"/>
      <c r="X5050" s="110"/>
      <c r="Y5050" s="110"/>
      <c r="Z5050" s="110"/>
      <c r="AA5050" s="110"/>
      <c r="AB5050" s="110"/>
      <c r="AC5050" s="110"/>
      <c r="AD5050" s="110"/>
      <c r="AE5050" s="110"/>
      <c r="AF5050" s="110"/>
      <c r="AG5050" s="110"/>
      <c r="AH5050" s="110"/>
      <c r="AI5050" s="110"/>
      <c r="AJ5050" s="110"/>
      <c r="AK5050" s="110"/>
      <c r="AL5050" s="110"/>
      <c r="AM5050" s="110"/>
      <c r="AN5050" s="110"/>
      <c r="AO5050" s="110"/>
      <c r="AP5050" s="110"/>
      <c r="AQ5050" s="110"/>
      <c r="AR5050" s="110"/>
      <c r="AS5050" s="110"/>
      <c r="AT5050" s="110"/>
      <c r="AU5050" s="110"/>
      <c r="AV5050" s="110"/>
      <c r="AW5050" s="110"/>
      <c r="AX5050" s="110"/>
      <c r="AY5050" s="110"/>
      <c r="AZ5050" s="110"/>
      <c r="BA5050" s="110"/>
      <c r="BB5050" s="110"/>
      <c r="BC5050" s="110"/>
      <c r="BD5050" s="110"/>
      <c r="BE5050" s="110"/>
      <c r="BF5050" s="110"/>
      <c r="BG5050" s="110"/>
      <c r="BH5050" s="110"/>
      <c r="BI5050" s="110"/>
      <c r="BJ5050" s="110"/>
      <c r="BK5050" s="110"/>
      <c r="BL5050" s="110"/>
      <c r="BM5050" s="110"/>
      <c r="BN5050" s="110"/>
      <c r="BO5050" s="110"/>
    </row>
    <row r="5051" spans="1:67" s="151" customFormat="1">
      <c r="A5051" s="49"/>
      <c r="B5051" s="49" t="s">
        <v>5274</v>
      </c>
      <c r="C5051" s="50" t="s">
        <v>5275</v>
      </c>
      <c r="D5051" s="49" t="s">
        <v>271</v>
      </c>
      <c r="E5051" s="51">
        <v>1</v>
      </c>
      <c r="F5051" s="30">
        <v>1100</v>
      </c>
      <c r="G5051" s="30">
        <f t="shared" si="433"/>
        <v>1300</v>
      </c>
      <c r="H5051" s="30">
        <f t="shared" si="434"/>
        <v>2000</v>
      </c>
      <c r="I5051" s="212"/>
      <c r="J5051" s="212"/>
      <c r="K5051" s="212"/>
      <c r="L5051" s="110"/>
      <c r="M5051" s="110"/>
      <c r="N5051" s="110"/>
      <c r="O5051" s="110"/>
      <c r="P5051" s="110"/>
      <c r="Q5051" s="110"/>
      <c r="R5051" s="110"/>
      <c r="S5051" s="110"/>
      <c r="T5051" s="110"/>
      <c r="U5051" s="110"/>
      <c r="V5051" s="110"/>
      <c r="W5051" s="110"/>
      <c r="X5051" s="110"/>
      <c r="Y5051" s="110"/>
      <c r="Z5051" s="110"/>
      <c r="AA5051" s="110"/>
      <c r="AB5051" s="110"/>
      <c r="AC5051" s="110"/>
      <c r="AD5051" s="110"/>
      <c r="AE5051" s="110"/>
      <c r="AF5051" s="110"/>
      <c r="AG5051" s="110"/>
      <c r="AH5051" s="110"/>
      <c r="AI5051" s="110"/>
      <c r="AJ5051" s="110"/>
      <c r="AK5051" s="110"/>
      <c r="AL5051" s="110"/>
      <c r="AM5051" s="110"/>
      <c r="AN5051" s="110"/>
      <c r="AO5051" s="110"/>
      <c r="AP5051" s="110"/>
      <c r="AQ5051" s="110"/>
      <c r="AR5051" s="110"/>
      <c r="AS5051" s="110"/>
      <c r="AT5051" s="110"/>
      <c r="AU5051" s="110"/>
      <c r="AV5051" s="110"/>
      <c r="AW5051" s="110"/>
      <c r="AX5051" s="110"/>
      <c r="AY5051" s="110"/>
      <c r="AZ5051" s="110"/>
      <c r="BA5051" s="110"/>
      <c r="BB5051" s="110"/>
      <c r="BC5051" s="110"/>
      <c r="BD5051" s="110"/>
      <c r="BE5051" s="110"/>
      <c r="BF5051" s="110"/>
      <c r="BG5051" s="110"/>
      <c r="BH5051" s="110"/>
      <c r="BI5051" s="110"/>
      <c r="BJ5051" s="110"/>
      <c r="BK5051" s="110"/>
      <c r="BL5051" s="110"/>
      <c r="BM5051" s="110"/>
      <c r="BN5051" s="110"/>
      <c r="BO5051" s="110"/>
    </row>
    <row r="5052" spans="1:67" s="151" customFormat="1" ht="31">
      <c r="A5052" s="49"/>
      <c r="B5052" s="49" t="s">
        <v>5276</v>
      </c>
      <c r="C5052" s="50" t="s">
        <v>5277</v>
      </c>
      <c r="D5052" s="49" t="s">
        <v>271</v>
      </c>
      <c r="E5052" s="51">
        <v>1</v>
      </c>
      <c r="F5052" s="30">
        <v>2800</v>
      </c>
      <c r="G5052" s="30">
        <f t="shared" si="433"/>
        <v>3400</v>
      </c>
      <c r="H5052" s="30">
        <f t="shared" si="434"/>
        <v>5000</v>
      </c>
      <c r="I5052" s="212"/>
      <c r="J5052" s="212"/>
      <c r="K5052" s="212"/>
      <c r="L5052" s="110"/>
      <c r="M5052" s="110"/>
      <c r="N5052" s="110"/>
      <c r="O5052" s="110"/>
      <c r="P5052" s="110"/>
      <c r="Q5052" s="110"/>
      <c r="R5052" s="110"/>
      <c r="S5052" s="110"/>
      <c r="T5052" s="110"/>
      <c r="U5052" s="110"/>
      <c r="V5052" s="110"/>
      <c r="W5052" s="110"/>
      <c r="X5052" s="110"/>
      <c r="Y5052" s="110"/>
      <c r="Z5052" s="110"/>
      <c r="AA5052" s="110"/>
      <c r="AB5052" s="110"/>
      <c r="AC5052" s="110"/>
      <c r="AD5052" s="110"/>
      <c r="AE5052" s="110"/>
      <c r="AF5052" s="110"/>
      <c r="AG5052" s="110"/>
      <c r="AH5052" s="110"/>
      <c r="AI5052" s="110"/>
      <c r="AJ5052" s="110"/>
      <c r="AK5052" s="110"/>
      <c r="AL5052" s="110"/>
      <c r="AM5052" s="110"/>
      <c r="AN5052" s="110"/>
      <c r="AO5052" s="110"/>
      <c r="AP5052" s="110"/>
      <c r="AQ5052" s="110"/>
      <c r="AR5052" s="110"/>
      <c r="AS5052" s="110"/>
      <c r="AT5052" s="110"/>
      <c r="AU5052" s="110"/>
      <c r="AV5052" s="110"/>
      <c r="AW5052" s="110"/>
      <c r="AX5052" s="110"/>
      <c r="AY5052" s="110"/>
      <c r="AZ5052" s="110"/>
      <c r="BA5052" s="110"/>
      <c r="BB5052" s="110"/>
      <c r="BC5052" s="110"/>
      <c r="BD5052" s="110"/>
      <c r="BE5052" s="110"/>
      <c r="BF5052" s="110"/>
      <c r="BG5052" s="110"/>
      <c r="BH5052" s="110"/>
      <c r="BI5052" s="110"/>
      <c r="BJ5052" s="110"/>
      <c r="BK5052" s="110"/>
      <c r="BL5052" s="110"/>
      <c r="BM5052" s="110"/>
      <c r="BN5052" s="110"/>
      <c r="BO5052" s="110"/>
    </row>
    <row r="5053" spans="1:67" s="151" customFormat="1">
      <c r="A5053" s="49"/>
      <c r="B5053" s="49" t="s">
        <v>5278</v>
      </c>
      <c r="C5053" s="50" t="s">
        <v>5279</v>
      </c>
      <c r="D5053" s="49" t="s">
        <v>271</v>
      </c>
      <c r="E5053" s="51">
        <v>1</v>
      </c>
      <c r="F5053" s="30">
        <v>1100</v>
      </c>
      <c r="G5053" s="30">
        <f t="shared" si="433"/>
        <v>1300</v>
      </c>
      <c r="H5053" s="30">
        <f t="shared" si="434"/>
        <v>2000</v>
      </c>
      <c r="I5053" s="212"/>
      <c r="J5053" s="212"/>
      <c r="K5053" s="212"/>
      <c r="L5053" s="110"/>
      <c r="M5053" s="110"/>
      <c r="N5053" s="110"/>
      <c r="O5053" s="110"/>
      <c r="P5053" s="110"/>
      <c r="Q5053" s="110"/>
      <c r="R5053" s="110"/>
      <c r="S5053" s="110"/>
      <c r="T5053" s="110"/>
      <c r="U5053" s="110"/>
      <c r="V5053" s="110"/>
      <c r="W5053" s="110"/>
      <c r="X5053" s="110"/>
      <c r="Y5053" s="110"/>
      <c r="Z5053" s="110"/>
      <c r="AA5053" s="110"/>
      <c r="AB5053" s="110"/>
      <c r="AC5053" s="110"/>
      <c r="AD5053" s="110"/>
      <c r="AE5053" s="110"/>
      <c r="AF5053" s="110"/>
      <c r="AG5053" s="110"/>
      <c r="AH5053" s="110"/>
      <c r="AI5053" s="110"/>
      <c r="AJ5053" s="110"/>
      <c r="AK5053" s="110"/>
      <c r="AL5053" s="110"/>
      <c r="AM5053" s="110"/>
      <c r="AN5053" s="110"/>
      <c r="AO5053" s="110"/>
      <c r="AP5053" s="110"/>
      <c r="AQ5053" s="110"/>
      <c r="AR5053" s="110"/>
      <c r="AS5053" s="110"/>
      <c r="AT5053" s="110"/>
      <c r="AU5053" s="110"/>
      <c r="AV5053" s="110"/>
      <c r="AW5053" s="110"/>
      <c r="AX5053" s="110"/>
      <c r="AY5053" s="110"/>
      <c r="AZ5053" s="110"/>
      <c r="BA5053" s="110"/>
      <c r="BB5053" s="110"/>
      <c r="BC5053" s="110"/>
      <c r="BD5053" s="110"/>
      <c r="BE5053" s="110"/>
      <c r="BF5053" s="110"/>
      <c r="BG5053" s="110"/>
      <c r="BH5053" s="110"/>
      <c r="BI5053" s="110"/>
      <c r="BJ5053" s="110"/>
      <c r="BK5053" s="110"/>
      <c r="BL5053" s="110"/>
      <c r="BM5053" s="110"/>
      <c r="BN5053" s="110"/>
      <c r="BO5053" s="110"/>
    </row>
    <row r="5054" spans="1:67" s="151" customFormat="1">
      <c r="A5054" s="49"/>
      <c r="B5054" s="49" t="s">
        <v>5258</v>
      </c>
      <c r="C5054" s="50" t="s">
        <v>5259</v>
      </c>
      <c r="D5054" s="28" t="s">
        <v>271</v>
      </c>
      <c r="E5054" s="30">
        <v>1</v>
      </c>
      <c r="F5054" s="30">
        <v>1000</v>
      </c>
      <c r="G5054" s="30">
        <f t="shared" si="433"/>
        <v>1200</v>
      </c>
      <c r="H5054" s="30">
        <f t="shared" si="434"/>
        <v>1800</v>
      </c>
      <c r="I5054" s="212"/>
      <c r="J5054" s="212"/>
      <c r="K5054" s="212"/>
      <c r="L5054" s="110"/>
      <c r="M5054" s="110"/>
      <c r="N5054" s="110"/>
      <c r="O5054" s="110"/>
      <c r="P5054" s="110"/>
      <c r="Q5054" s="110"/>
      <c r="R5054" s="110"/>
      <c r="S5054" s="110"/>
      <c r="T5054" s="110"/>
      <c r="U5054" s="110"/>
      <c r="V5054" s="110"/>
      <c r="W5054" s="110"/>
      <c r="X5054" s="110"/>
      <c r="Y5054" s="110"/>
      <c r="Z5054" s="110"/>
      <c r="AA5054" s="110"/>
      <c r="AB5054" s="110"/>
      <c r="AC5054" s="110"/>
      <c r="AD5054" s="110"/>
      <c r="AE5054" s="110"/>
      <c r="AF5054" s="110"/>
      <c r="AG5054" s="110"/>
      <c r="AH5054" s="110"/>
      <c r="AI5054" s="110"/>
      <c r="AJ5054" s="110"/>
      <c r="AK5054" s="110"/>
      <c r="AL5054" s="110"/>
      <c r="AM5054" s="110"/>
      <c r="AN5054" s="110"/>
      <c r="AO5054" s="110"/>
      <c r="AP5054" s="110"/>
      <c r="AQ5054" s="110"/>
      <c r="AR5054" s="110"/>
      <c r="AS5054" s="110"/>
      <c r="AT5054" s="110"/>
      <c r="AU5054" s="110"/>
      <c r="AV5054" s="110"/>
      <c r="AW5054" s="110"/>
      <c r="AX5054" s="110"/>
      <c r="AY5054" s="110"/>
      <c r="AZ5054" s="110"/>
      <c r="BA5054" s="110"/>
      <c r="BB5054" s="110"/>
      <c r="BC5054" s="110"/>
      <c r="BD5054" s="110"/>
      <c r="BE5054" s="110"/>
      <c r="BF5054" s="110"/>
      <c r="BG5054" s="110"/>
      <c r="BH5054" s="110"/>
      <c r="BI5054" s="110"/>
      <c r="BJ5054" s="110"/>
      <c r="BK5054" s="110"/>
      <c r="BL5054" s="110"/>
      <c r="BM5054" s="110"/>
      <c r="BN5054" s="110"/>
      <c r="BO5054" s="110"/>
    </row>
    <row r="5055" spans="1:67" s="151" customFormat="1" ht="31">
      <c r="A5055" s="49"/>
      <c r="B5055" s="49" t="s">
        <v>5489</v>
      </c>
      <c r="C5055" s="50" t="s">
        <v>3931</v>
      </c>
      <c r="D5055" s="49" t="s">
        <v>271</v>
      </c>
      <c r="E5055" s="51">
        <v>1</v>
      </c>
      <c r="F5055" s="30">
        <v>6100</v>
      </c>
      <c r="G5055" s="30">
        <f t="shared" si="433"/>
        <v>7300</v>
      </c>
      <c r="H5055" s="30">
        <f t="shared" si="434"/>
        <v>11000</v>
      </c>
      <c r="I5055" s="212"/>
      <c r="J5055" s="212"/>
      <c r="K5055" s="212"/>
      <c r="L5055" s="110"/>
      <c r="M5055" s="110"/>
      <c r="N5055" s="110"/>
      <c r="O5055" s="110"/>
      <c r="P5055" s="110"/>
      <c r="Q5055" s="110"/>
      <c r="R5055" s="110"/>
      <c r="S5055" s="110"/>
      <c r="T5055" s="110"/>
      <c r="U5055" s="110"/>
      <c r="V5055" s="110"/>
      <c r="W5055" s="110"/>
      <c r="X5055" s="110"/>
      <c r="Y5055" s="110"/>
      <c r="Z5055" s="110"/>
      <c r="AA5055" s="110"/>
      <c r="AB5055" s="110"/>
      <c r="AC5055" s="110"/>
      <c r="AD5055" s="110"/>
      <c r="AE5055" s="110"/>
      <c r="AF5055" s="110"/>
      <c r="AG5055" s="110"/>
      <c r="AH5055" s="110"/>
      <c r="AI5055" s="110"/>
      <c r="AJ5055" s="110"/>
      <c r="AK5055" s="110"/>
      <c r="AL5055" s="110"/>
      <c r="AM5055" s="110"/>
      <c r="AN5055" s="110"/>
      <c r="AO5055" s="110"/>
      <c r="AP5055" s="110"/>
      <c r="AQ5055" s="110"/>
      <c r="AR5055" s="110"/>
      <c r="AS5055" s="110"/>
      <c r="AT5055" s="110"/>
      <c r="AU5055" s="110"/>
      <c r="AV5055" s="110"/>
      <c r="AW5055" s="110"/>
      <c r="AX5055" s="110"/>
      <c r="AY5055" s="110"/>
      <c r="AZ5055" s="110"/>
      <c r="BA5055" s="110"/>
      <c r="BB5055" s="110"/>
      <c r="BC5055" s="110"/>
      <c r="BD5055" s="110"/>
      <c r="BE5055" s="110"/>
      <c r="BF5055" s="110"/>
      <c r="BG5055" s="110"/>
      <c r="BH5055" s="110"/>
      <c r="BI5055" s="110"/>
      <c r="BJ5055" s="110"/>
      <c r="BK5055" s="110"/>
      <c r="BL5055" s="110"/>
      <c r="BM5055" s="110"/>
      <c r="BN5055" s="110"/>
      <c r="BO5055" s="110"/>
    </row>
    <row r="5056" spans="1:67" s="151" customFormat="1" ht="31">
      <c r="A5056" s="49"/>
      <c r="B5056" s="49" t="s">
        <v>5294</v>
      </c>
      <c r="C5056" s="50" t="s">
        <v>5295</v>
      </c>
      <c r="D5056" s="49" t="s">
        <v>271</v>
      </c>
      <c r="E5056" s="51">
        <v>1</v>
      </c>
      <c r="F5056" s="30">
        <v>1200</v>
      </c>
      <c r="G5056" s="30">
        <f t="shared" si="433"/>
        <v>1400</v>
      </c>
      <c r="H5056" s="30">
        <f t="shared" si="434"/>
        <v>2200</v>
      </c>
      <c r="I5056" s="212"/>
      <c r="J5056" s="212"/>
      <c r="K5056" s="212"/>
      <c r="L5056" s="110"/>
      <c r="M5056" s="110"/>
      <c r="N5056" s="110"/>
      <c r="O5056" s="110"/>
      <c r="P5056" s="110"/>
      <c r="Q5056" s="110"/>
      <c r="R5056" s="110"/>
      <c r="S5056" s="110"/>
      <c r="T5056" s="110"/>
      <c r="U5056" s="110"/>
      <c r="V5056" s="110"/>
      <c r="W5056" s="110"/>
      <c r="X5056" s="110"/>
      <c r="Y5056" s="110"/>
      <c r="Z5056" s="110"/>
      <c r="AA5056" s="110"/>
      <c r="AB5056" s="110"/>
      <c r="AC5056" s="110"/>
      <c r="AD5056" s="110"/>
      <c r="AE5056" s="110"/>
      <c r="AF5056" s="110"/>
      <c r="AG5056" s="110"/>
      <c r="AH5056" s="110"/>
      <c r="AI5056" s="110"/>
      <c r="AJ5056" s="110"/>
      <c r="AK5056" s="110"/>
      <c r="AL5056" s="110"/>
      <c r="AM5056" s="110"/>
      <c r="AN5056" s="110"/>
      <c r="AO5056" s="110"/>
      <c r="AP5056" s="110"/>
      <c r="AQ5056" s="110"/>
      <c r="AR5056" s="110"/>
      <c r="AS5056" s="110"/>
      <c r="AT5056" s="110"/>
      <c r="AU5056" s="110"/>
      <c r="AV5056" s="110"/>
      <c r="AW5056" s="110"/>
      <c r="AX5056" s="110"/>
      <c r="AY5056" s="110"/>
      <c r="AZ5056" s="110"/>
      <c r="BA5056" s="110"/>
      <c r="BB5056" s="110"/>
      <c r="BC5056" s="110"/>
      <c r="BD5056" s="110"/>
      <c r="BE5056" s="110"/>
      <c r="BF5056" s="110"/>
      <c r="BG5056" s="110"/>
      <c r="BH5056" s="110"/>
      <c r="BI5056" s="110"/>
      <c r="BJ5056" s="110"/>
      <c r="BK5056" s="110"/>
      <c r="BL5056" s="110"/>
      <c r="BM5056" s="110"/>
      <c r="BN5056" s="110"/>
      <c r="BO5056" s="110"/>
    </row>
    <row r="5057" spans="1:67" s="151" customFormat="1">
      <c r="A5057" s="28"/>
      <c r="B5057" s="28" t="s">
        <v>5585</v>
      </c>
      <c r="C5057" s="29" t="s">
        <v>6190</v>
      </c>
      <c r="D5057" s="49" t="s">
        <v>271</v>
      </c>
      <c r="E5057" s="51">
        <v>1</v>
      </c>
      <c r="F5057" s="30">
        <v>10000</v>
      </c>
      <c r="G5057" s="30">
        <f t="shared" si="433"/>
        <v>12000</v>
      </c>
      <c r="H5057" s="30">
        <f t="shared" si="434"/>
        <v>18000</v>
      </c>
      <c r="I5057" s="212"/>
      <c r="J5057" s="212"/>
      <c r="K5057" s="212"/>
      <c r="L5057" s="110"/>
      <c r="M5057" s="110"/>
      <c r="N5057" s="110"/>
      <c r="O5057" s="110"/>
      <c r="P5057" s="110"/>
      <c r="Q5057" s="110"/>
      <c r="R5057" s="110"/>
      <c r="S5057" s="110"/>
      <c r="T5057" s="110"/>
      <c r="U5057" s="110"/>
      <c r="V5057" s="110"/>
      <c r="W5057" s="110"/>
      <c r="X5057" s="110"/>
      <c r="Y5057" s="110"/>
      <c r="Z5057" s="110"/>
      <c r="AA5057" s="110"/>
      <c r="AB5057" s="110"/>
      <c r="AC5057" s="110"/>
      <c r="AD5057" s="110"/>
      <c r="AE5057" s="110"/>
      <c r="AF5057" s="110"/>
      <c r="AG5057" s="110"/>
      <c r="AH5057" s="110"/>
      <c r="AI5057" s="110"/>
      <c r="AJ5057" s="110"/>
      <c r="AK5057" s="110"/>
      <c r="AL5057" s="110"/>
      <c r="AM5057" s="110"/>
      <c r="AN5057" s="110"/>
      <c r="AO5057" s="110"/>
      <c r="AP5057" s="110"/>
      <c r="AQ5057" s="110"/>
      <c r="AR5057" s="110"/>
      <c r="AS5057" s="110"/>
      <c r="AT5057" s="110"/>
      <c r="AU5057" s="110"/>
      <c r="AV5057" s="110"/>
      <c r="AW5057" s="110"/>
      <c r="AX5057" s="110"/>
      <c r="AY5057" s="110"/>
      <c r="AZ5057" s="110"/>
      <c r="BA5057" s="110"/>
      <c r="BB5057" s="110"/>
      <c r="BC5057" s="110"/>
      <c r="BD5057" s="110"/>
      <c r="BE5057" s="110"/>
      <c r="BF5057" s="110"/>
      <c r="BG5057" s="110"/>
      <c r="BH5057" s="110"/>
      <c r="BI5057" s="110"/>
      <c r="BJ5057" s="110"/>
      <c r="BK5057" s="110"/>
      <c r="BL5057" s="110"/>
      <c r="BM5057" s="110"/>
      <c r="BN5057" s="110"/>
      <c r="BO5057" s="110"/>
    </row>
    <row r="5058" spans="1:67" s="151" customFormat="1">
      <c r="A5058" s="49"/>
      <c r="B5058" s="49" t="s">
        <v>2597</v>
      </c>
      <c r="C5058" s="50" t="s">
        <v>2598</v>
      </c>
      <c r="D5058" s="49" t="s">
        <v>271</v>
      </c>
      <c r="E5058" s="51">
        <v>1</v>
      </c>
      <c r="F5058" s="30">
        <v>5000</v>
      </c>
      <c r="G5058" s="30">
        <f t="shared" si="433"/>
        <v>6000</v>
      </c>
      <c r="H5058" s="30">
        <f t="shared" si="434"/>
        <v>9000</v>
      </c>
      <c r="I5058" s="212"/>
      <c r="J5058" s="212"/>
      <c r="K5058" s="212"/>
      <c r="L5058" s="110"/>
      <c r="M5058" s="110"/>
      <c r="N5058" s="110"/>
      <c r="O5058" s="110"/>
      <c r="P5058" s="110"/>
      <c r="Q5058" s="110"/>
      <c r="R5058" s="110"/>
      <c r="S5058" s="110"/>
      <c r="T5058" s="110"/>
      <c r="U5058" s="110"/>
      <c r="V5058" s="110"/>
      <c r="W5058" s="110"/>
      <c r="X5058" s="110"/>
      <c r="Y5058" s="110"/>
      <c r="Z5058" s="110"/>
      <c r="AA5058" s="110"/>
      <c r="AB5058" s="110"/>
      <c r="AC5058" s="110"/>
      <c r="AD5058" s="110"/>
      <c r="AE5058" s="110"/>
      <c r="AF5058" s="110"/>
      <c r="AG5058" s="110"/>
      <c r="AH5058" s="110"/>
      <c r="AI5058" s="110"/>
      <c r="AJ5058" s="110"/>
      <c r="AK5058" s="110"/>
      <c r="AL5058" s="110"/>
      <c r="AM5058" s="110"/>
      <c r="AN5058" s="110"/>
      <c r="AO5058" s="110"/>
      <c r="AP5058" s="110"/>
      <c r="AQ5058" s="110"/>
      <c r="AR5058" s="110"/>
      <c r="AS5058" s="110"/>
      <c r="AT5058" s="110"/>
      <c r="AU5058" s="110"/>
      <c r="AV5058" s="110"/>
      <c r="AW5058" s="110"/>
      <c r="AX5058" s="110"/>
      <c r="AY5058" s="110"/>
      <c r="AZ5058" s="110"/>
      <c r="BA5058" s="110"/>
      <c r="BB5058" s="110"/>
      <c r="BC5058" s="110"/>
      <c r="BD5058" s="110"/>
      <c r="BE5058" s="110"/>
      <c r="BF5058" s="110"/>
      <c r="BG5058" s="110"/>
      <c r="BH5058" s="110"/>
      <c r="BI5058" s="110"/>
      <c r="BJ5058" s="110"/>
      <c r="BK5058" s="110"/>
      <c r="BL5058" s="110"/>
      <c r="BM5058" s="110"/>
      <c r="BN5058" s="110"/>
      <c r="BO5058" s="110"/>
    </row>
    <row r="5059" spans="1:67">
      <c r="A5059" s="67">
        <v>3381</v>
      </c>
      <c r="B5059" s="67" t="s">
        <v>5594</v>
      </c>
      <c r="C5059" s="47" t="s">
        <v>5595</v>
      </c>
      <c r="D5059" s="67" t="s">
        <v>530</v>
      </c>
      <c r="E5059" s="67">
        <v>1</v>
      </c>
      <c r="F5059" s="72">
        <f>SUM(F5060:F5068)+F5062</f>
        <v>48700</v>
      </c>
      <c r="G5059" s="72">
        <f>SUM(G5060:G5068)+G5062</f>
        <v>58300</v>
      </c>
      <c r="H5059" s="72">
        <f>SUM(H5060:H5068)+H5062</f>
        <v>87800</v>
      </c>
      <c r="I5059" s="212"/>
      <c r="J5059" s="212"/>
      <c r="K5059" s="212"/>
    </row>
    <row r="5060" spans="1:67" outlineLevel="1">
      <c r="A5060" s="28"/>
      <c r="B5060" s="28" t="s">
        <v>1367</v>
      </c>
      <c r="C5060" s="29" t="s">
        <v>1368</v>
      </c>
      <c r="D5060" s="28" t="s">
        <v>271</v>
      </c>
      <c r="E5060" s="30">
        <v>1</v>
      </c>
      <c r="F5060" s="30">
        <v>8000</v>
      </c>
      <c r="G5060" s="30">
        <f t="shared" ref="G5060:G5068" si="435">ROUND(F5060*1.2,-2)</f>
        <v>9600</v>
      </c>
      <c r="H5060" s="30">
        <f t="shared" ref="H5060:H5067" si="436">ROUND(F5060*1.8,-2)</f>
        <v>14400</v>
      </c>
      <c r="I5060" s="212"/>
      <c r="J5060" s="212"/>
      <c r="K5060" s="212"/>
    </row>
    <row r="5061" spans="1:67" outlineLevel="1">
      <c r="A5061" s="28"/>
      <c r="B5061" s="28" t="s">
        <v>2091</v>
      </c>
      <c r="C5061" s="29" t="s">
        <v>2092</v>
      </c>
      <c r="D5061" s="28" t="s">
        <v>271</v>
      </c>
      <c r="E5061" s="30">
        <v>1</v>
      </c>
      <c r="F5061" s="30">
        <v>7700</v>
      </c>
      <c r="G5061" s="30">
        <f t="shared" si="435"/>
        <v>9200</v>
      </c>
      <c r="H5061" s="30">
        <f t="shared" si="436"/>
        <v>13900</v>
      </c>
      <c r="I5061" s="212"/>
      <c r="J5061" s="212"/>
      <c r="K5061" s="212"/>
    </row>
    <row r="5062" spans="1:67" outlineLevel="1">
      <c r="A5062" s="36"/>
      <c r="B5062" s="28" t="s">
        <v>2692</v>
      </c>
      <c r="C5062" s="29" t="s">
        <v>2693</v>
      </c>
      <c r="D5062" s="28" t="s">
        <v>51</v>
      </c>
      <c r="E5062" s="30">
        <v>2</v>
      </c>
      <c r="F5062" s="30">
        <v>1200</v>
      </c>
      <c r="G5062" s="30">
        <f t="shared" si="435"/>
        <v>1400</v>
      </c>
      <c r="H5062" s="30">
        <f t="shared" si="436"/>
        <v>2200</v>
      </c>
      <c r="I5062" s="212"/>
      <c r="J5062" s="212"/>
      <c r="K5062" s="212"/>
    </row>
    <row r="5063" spans="1:67" outlineLevel="1">
      <c r="A5063" s="28"/>
      <c r="B5063" s="28" t="s">
        <v>4222</v>
      </c>
      <c r="C5063" s="29" t="s">
        <v>4223</v>
      </c>
      <c r="D5063" s="28" t="s">
        <v>271</v>
      </c>
      <c r="E5063" s="71">
        <v>1</v>
      </c>
      <c r="F5063" s="30">
        <v>2900</v>
      </c>
      <c r="G5063" s="30">
        <f t="shared" si="435"/>
        <v>3500</v>
      </c>
      <c r="H5063" s="30">
        <f t="shared" si="436"/>
        <v>5200</v>
      </c>
      <c r="I5063" s="212"/>
      <c r="J5063" s="212"/>
      <c r="K5063" s="212"/>
    </row>
    <row r="5064" spans="1:67" outlineLevel="1">
      <c r="A5064" s="28"/>
      <c r="B5064" s="28" t="s">
        <v>4332</v>
      </c>
      <c r="C5064" s="29" t="s">
        <v>4333</v>
      </c>
      <c r="D5064" s="30" t="s">
        <v>271</v>
      </c>
      <c r="E5064" s="30">
        <v>1</v>
      </c>
      <c r="F5064" s="30">
        <v>1600</v>
      </c>
      <c r="G5064" s="30">
        <f t="shared" si="435"/>
        <v>1900</v>
      </c>
      <c r="H5064" s="30">
        <f t="shared" si="436"/>
        <v>2900</v>
      </c>
      <c r="I5064" s="212"/>
      <c r="J5064" s="212"/>
      <c r="K5064" s="212"/>
    </row>
    <row r="5065" spans="1:67" outlineLevel="1">
      <c r="A5065" s="28"/>
      <c r="B5065" s="28" t="s">
        <v>5189</v>
      </c>
      <c r="C5065" s="29" t="s">
        <v>5190</v>
      </c>
      <c r="D5065" s="28" t="s">
        <v>5184</v>
      </c>
      <c r="E5065" s="30">
        <v>1</v>
      </c>
      <c r="F5065" s="30">
        <v>2100</v>
      </c>
      <c r="G5065" s="30">
        <f t="shared" si="435"/>
        <v>2500</v>
      </c>
      <c r="H5065" s="30">
        <f t="shared" si="436"/>
        <v>3800</v>
      </c>
      <c r="I5065" s="212"/>
      <c r="J5065" s="212"/>
      <c r="K5065" s="212"/>
    </row>
    <row r="5066" spans="1:67" outlineLevel="1">
      <c r="A5066" s="28"/>
      <c r="B5066" s="28" t="s">
        <v>1316</v>
      </c>
      <c r="C5066" s="29" t="s">
        <v>1317</v>
      </c>
      <c r="D5066" s="28" t="s">
        <v>271</v>
      </c>
      <c r="E5066" s="30">
        <v>1</v>
      </c>
      <c r="F5066" s="30">
        <v>8000</v>
      </c>
      <c r="G5066" s="30">
        <f t="shared" si="435"/>
        <v>9600</v>
      </c>
      <c r="H5066" s="30">
        <f t="shared" si="436"/>
        <v>14400</v>
      </c>
      <c r="I5066" s="212"/>
      <c r="J5066" s="212"/>
      <c r="K5066" s="212"/>
    </row>
    <row r="5067" spans="1:67" outlineLevel="1">
      <c r="A5067" s="28"/>
      <c r="B5067" s="28" t="s">
        <v>1397</v>
      </c>
      <c r="C5067" s="29" t="s">
        <v>1398</v>
      </c>
      <c r="D5067" s="28" t="s">
        <v>271</v>
      </c>
      <c r="E5067" s="30">
        <v>1</v>
      </c>
      <c r="F5067" s="30">
        <v>8000</v>
      </c>
      <c r="G5067" s="30">
        <f t="shared" si="435"/>
        <v>9600</v>
      </c>
      <c r="H5067" s="30">
        <f t="shared" si="436"/>
        <v>14400</v>
      </c>
      <c r="I5067" s="212"/>
      <c r="J5067" s="212"/>
      <c r="K5067" s="212"/>
    </row>
    <row r="5068" spans="1:67" s="10" customFormat="1" outlineLevel="1">
      <c r="A5068" s="28"/>
      <c r="B5068" s="28" t="s">
        <v>1236</v>
      </c>
      <c r="C5068" s="29" t="s">
        <v>1237</v>
      </c>
      <c r="D5068" s="28" t="s">
        <v>271</v>
      </c>
      <c r="E5068" s="30">
        <v>1</v>
      </c>
      <c r="F5068" s="30">
        <v>8000</v>
      </c>
      <c r="G5068" s="30">
        <f t="shared" si="435"/>
        <v>9600</v>
      </c>
      <c r="H5068" s="30">
        <f>ROUND(F5068*1.8,-2)</f>
        <v>14400</v>
      </c>
      <c r="I5068" s="212"/>
      <c r="J5068" s="212"/>
      <c r="K5068" s="212"/>
    </row>
    <row r="5069" spans="1:67" s="10" customFormat="1">
      <c r="A5069" s="67">
        <v>3382</v>
      </c>
      <c r="B5069" s="67" t="s">
        <v>5596</v>
      </c>
      <c r="C5069" s="47" t="s">
        <v>5597</v>
      </c>
      <c r="D5069" s="67" t="s">
        <v>530</v>
      </c>
      <c r="E5069" s="67">
        <v>1</v>
      </c>
      <c r="F5069" s="72">
        <f>SUM(E5070*F5070,E5071*F5071,E5072*F5072,E5073*F5073,E5074*F5074,E5075*F5075,E5076*F5076,E5077*F5077,E5078*F5078,E5079*F5079,E5080*F5080,E5081*F5081,E5082*F5082,E5085*F5085,E5088*F5088,E5089*F5089,E5090*F5090,E5091*F5091,E5092*F5092,E5093*F5093,E5094*F5094,E5095*F5095,E5096*F5096,E5097*F5097,E5098*F5098,E5099*F5099,E5100*F5100,E5101*F5101,E5102*F5102,E5103*F5103,E5104*F5104,E5105*F5105,E5106*F5106,E5107*F5107,E5108*F5108,E5109*F5109,E5110*F5110,E5083*F5083,E5084*F5084,E5086*F5086,E5087*F5087,E5111*F5111)</f>
        <v>419990</v>
      </c>
      <c r="G5069" s="72">
        <f>SUM(E5070*G5070,E5071*G5071,E5072*G5072,E5073*G5073,E5074*G5074,E5075*G5075,E5076*G5076,E5077*G5077,E5078*G5078,E5079*G5079,E5080*G5080,E5081*G5081,E5082*G5082,E5085*G5085,E5088*G5088,E5089*G5089,E5090*G5090,E5091*G5091,E5092*G5092,E5093*G5093,E5094*G5094,E5095*G5095,E5096*G5096,E5097*G5097,E5098*G5098,E5099*G5099,E5100*G5100,E5101*G5101,E5102*G5102,E5103*G5103,E5104*G5104,E5105*G5105,E5106*G5106,E5107*G5107,E5108*G5108,E5109*G5109,E5110*G5110,G5083*E5083,G5084*E5084,G5086*E5086,G5087*E5087,G5111*E5111)</f>
        <v>504200</v>
      </c>
      <c r="H5069" s="72">
        <f>SUM(H5070*E5070,H5071*E5071,H5072*E5072,H5073*E5073,H5074*E5074,H5075*E5075,H5076*E5076,H5077*E5077,H5078*E5078,H5079*E5079,H5080*E5080,H5081*E5081,H5082*E5082,H5085*E5085,H5088*E5088,H5089*E5089,H5090*E5090,H5091*E5091,H5092*E5092,H5093*E5093,H5094*E5094,H5095*E5095,H5096*E5096,H5097*E5097,H5098*E5098,H5099*E5099,H5100*E5100,H5101*E5101,H5102*E5102,H5103*E5103,H5104*E5104,H5105*E5105,H5106*E5106,H5107*E5107,H5108*E5108,H5109*E5109,H5110*E5110,H5083*E5083,H5084*E5084,H5086*E5086,H5087*E5087,H5111*E5111)</f>
        <v>756000</v>
      </c>
      <c r="I5069" s="212"/>
      <c r="J5069" s="212"/>
      <c r="K5069" s="212"/>
    </row>
    <row r="5070" spans="1:67" s="10" customFormat="1" outlineLevel="1">
      <c r="A5070" s="66"/>
      <c r="B5070" s="94" t="s">
        <v>5598</v>
      </c>
      <c r="C5070" s="29" t="s">
        <v>5599</v>
      </c>
      <c r="D5070" s="28" t="s">
        <v>271</v>
      </c>
      <c r="E5070" s="71">
        <v>1</v>
      </c>
      <c r="F5070" s="98">
        <v>4000</v>
      </c>
      <c r="G5070" s="30">
        <f t="shared" ref="G5070:G5082" si="437">ROUND(F5070*1.2,-2)</f>
        <v>4800</v>
      </c>
      <c r="H5070" s="30">
        <f t="shared" ref="H5070:H5110" si="438">ROUND(F5070*1.8,-2)</f>
        <v>7200</v>
      </c>
      <c r="I5070" s="212"/>
      <c r="J5070" s="212"/>
      <c r="K5070" s="212"/>
    </row>
    <row r="5071" spans="1:67" s="10" customFormat="1" outlineLevel="1">
      <c r="A5071" s="66"/>
      <c r="B5071" s="94" t="s">
        <v>5600</v>
      </c>
      <c r="C5071" s="29" t="s">
        <v>5601</v>
      </c>
      <c r="D5071" s="28" t="s">
        <v>271</v>
      </c>
      <c r="E5071" s="71">
        <v>7</v>
      </c>
      <c r="F5071" s="98">
        <v>2500</v>
      </c>
      <c r="G5071" s="30">
        <f t="shared" si="437"/>
        <v>3000</v>
      </c>
      <c r="H5071" s="30">
        <f t="shared" si="438"/>
        <v>4500</v>
      </c>
      <c r="I5071" s="212"/>
      <c r="J5071" s="212"/>
      <c r="K5071" s="212"/>
    </row>
    <row r="5072" spans="1:67" s="153" customFormat="1" outlineLevel="1">
      <c r="A5072" s="66"/>
      <c r="B5072" s="94" t="s">
        <v>5602</v>
      </c>
      <c r="C5072" s="29" t="s">
        <v>5603</v>
      </c>
      <c r="D5072" s="28" t="s">
        <v>271</v>
      </c>
      <c r="E5072" s="71">
        <v>1</v>
      </c>
      <c r="F5072" s="98">
        <v>9500</v>
      </c>
      <c r="G5072" s="30">
        <f t="shared" si="437"/>
        <v>11400</v>
      </c>
      <c r="H5072" s="30">
        <f t="shared" si="438"/>
        <v>17100</v>
      </c>
      <c r="I5072" s="212"/>
      <c r="J5072" s="212"/>
      <c r="K5072" s="212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  <c r="BA5072" s="10"/>
      <c r="BB5072" s="10"/>
      <c r="BC5072" s="10"/>
      <c r="BD5072" s="10"/>
      <c r="BE5072" s="10"/>
      <c r="BF5072" s="10"/>
      <c r="BG5072" s="10"/>
      <c r="BH5072" s="10"/>
      <c r="BI5072" s="10"/>
      <c r="BJ5072" s="10"/>
      <c r="BK5072" s="10"/>
      <c r="BL5072" s="10"/>
      <c r="BM5072" s="10"/>
      <c r="BN5072" s="10"/>
      <c r="BO5072" s="10"/>
    </row>
    <row r="5073" spans="1:67" s="153" customFormat="1" outlineLevel="1">
      <c r="A5073" s="66"/>
      <c r="B5073" s="94" t="s">
        <v>5604</v>
      </c>
      <c r="C5073" s="29" t="s">
        <v>5605</v>
      </c>
      <c r="D5073" s="28" t="s">
        <v>271</v>
      </c>
      <c r="E5073" s="71">
        <v>1</v>
      </c>
      <c r="F5073" s="98">
        <v>9500</v>
      </c>
      <c r="G5073" s="30">
        <f t="shared" si="437"/>
        <v>11400</v>
      </c>
      <c r="H5073" s="30">
        <f t="shared" si="438"/>
        <v>17100</v>
      </c>
      <c r="I5073" s="212"/>
      <c r="J5073" s="212"/>
      <c r="K5073" s="212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  <c r="BA5073" s="10"/>
      <c r="BB5073" s="10"/>
      <c r="BC5073" s="10"/>
      <c r="BD5073" s="10"/>
      <c r="BE5073" s="10"/>
      <c r="BF5073" s="10"/>
      <c r="BG5073" s="10"/>
      <c r="BH5073" s="10"/>
      <c r="BI5073" s="10"/>
      <c r="BJ5073" s="10"/>
      <c r="BK5073" s="10"/>
      <c r="BL5073" s="10"/>
      <c r="BM5073" s="10"/>
      <c r="BN5073" s="10"/>
      <c r="BO5073" s="10"/>
    </row>
    <row r="5074" spans="1:67" s="153" customFormat="1" outlineLevel="1">
      <c r="A5074" s="66"/>
      <c r="B5074" s="94" t="s">
        <v>7759</v>
      </c>
      <c r="C5074" s="29" t="s">
        <v>7758</v>
      </c>
      <c r="D5074" s="28" t="s">
        <v>271</v>
      </c>
      <c r="E5074" s="71">
        <v>1</v>
      </c>
      <c r="F5074" s="30">
        <v>7500</v>
      </c>
      <c r="G5074" s="30">
        <f t="shared" si="437"/>
        <v>9000</v>
      </c>
      <c r="H5074" s="30">
        <f t="shared" si="438"/>
        <v>13500</v>
      </c>
      <c r="I5074" s="212"/>
      <c r="J5074" s="212"/>
      <c r="K5074" s="212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  <c r="BA5074" s="10"/>
      <c r="BB5074" s="10"/>
      <c r="BC5074" s="10"/>
      <c r="BD5074" s="10"/>
      <c r="BE5074" s="10"/>
      <c r="BF5074" s="10"/>
      <c r="BG5074" s="10"/>
      <c r="BH5074" s="10"/>
      <c r="BI5074" s="10"/>
      <c r="BJ5074" s="10"/>
      <c r="BK5074" s="10"/>
      <c r="BL5074" s="10"/>
      <c r="BM5074" s="10"/>
      <c r="BN5074" s="10"/>
      <c r="BO5074" s="10"/>
    </row>
    <row r="5075" spans="1:67" s="153" customFormat="1" outlineLevel="1">
      <c r="A5075" s="66"/>
      <c r="B5075" s="94" t="s">
        <v>7760</v>
      </c>
      <c r="C5075" s="29" t="s">
        <v>7761</v>
      </c>
      <c r="D5075" s="28" t="s">
        <v>271</v>
      </c>
      <c r="E5075" s="71">
        <v>1</v>
      </c>
      <c r="F5075" s="30">
        <v>9500</v>
      </c>
      <c r="G5075" s="30">
        <f t="shared" si="437"/>
        <v>11400</v>
      </c>
      <c r="H5075" s="30">
        <f t="shared" si="438"/>
        <v>17100</v>
      </c>
      <c r="I5075" s="212"/>
      <c r="J5075" s="212"/>
      <c r="K5075" s="212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  <c r="BA5075" s="10"/>
      <c r="BB5075" s="10"/>
      <c r="BC5075" s="10"/>
      <c r="BD5075" s="10"/>
      <c r="BE5075" s="10"/>
      <c r="BF5075" s="10"/>
      <c r="BG5075" s="10"/>
      <c r="BH5075" s="10"/>
      <c r="BI5075" s="10"/>
      <c r="BJ5075" s="10"/>
      <c r="BK5075" s="10"/>
      <c r="BL5075" s="10"/>
      <c r="BM5075" s="10"/>
      <c r="BN5075" s="10"/>
      <c r="BO5075" s="10"/>
    </row>
    <row r="5076" spans="1:67" s="153" customFormat="1" outlineLevel="1">
      <c r="A5076" s="66"/>
      <c r="B5076" s="94" t="s">
        <v>7763</v>
      </c>
      <c r="C5076" s="29" t="s">
        <v>7762</v>
      </c>
      <c r="D5076" s="28" t="s">
        <v>271</v>
      </c>
      <c r="E5076" s="71">
        <v>1</v>
      </c>
      <c r="F5076" s="30">
        <v>7500</v>
      </c>
      <c r="G5076" s="30">
        <f t="shared" si="437"/>
        <v>9000</v>
      </c>
      <c r="H5076" s="30">
        <f t="shared" si="438"/>
        <v>13500</v>
      </c>
      <c r="I5076" s="212"/>
      <c r="J5076" s="212"/>
      <c r="K5076" s="212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  <c r="BA5076" s="10"/>
      <c r="BB5076" s="10"/>
      <c r="BC5076" s="10"/>
      <c r="BD5076" s="10"/>
      <c r="BE5076" s="10"/>
      <c r="BF5076" s="10"/>
      <c r="BG5076" s="10"/>
      <c r="BH5076" s="10"/>
      <c r="BI5076" s="10"/>
      <c r="BJ5076" s="10"/>
      <c r="BK5076" s="10"/>
      <c r="BL5076" s="10"/>
      <c r="BM5076" s="10"/>
      <c r="BN5076" s="10"/>
      <c r="BO5076" s="10"/>
    </row>
    <row r="5077" spans="1:67" s="153" customFormat="1" outlineLevel="1">
      <c r="A5077" s="66"/>
      <c r="B5077" s="94" t="s">
        <v>5606</v>
      </c>
      <c r="C5077" s="29" t="s">
        <v>5607</v>
      </c>
      <c r="D5077" s="28" t="s">
        <v>271</v>
      </c>
      <c r="E5077" s="71">
        <v>1</v>
      </c>
      <c r="F5077" s="98">
        <v>9500</v>
      </c>
      <c r="G5077" s="30">
        <f t="shared" si="437"/>
        <v>11400</v>
      </c>
      <c r="H5077" s="30">
        <f t="shared" si="438"/>
        <v>17100</v>
      </c>
      <c r="I5077" s="212"/>
      <c r="J5077" s="212"/>
      <c r="K5077" s="212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  <c r="BA5077" s="10"/>
      <c r="BB5077" s="10"/>
      <c r="BC5077" s="10"/>
      <c r="BD5077" s="10"/>
      <c r="BE5077" s="10"/>
      <c r="BF5077" s="10"/>
      <c r="BG5077" s="10"/>
      <c r="BH5077" s="10"/>
      <c r="BI5077" s="10"/>
      <c r="BJ5077" s="10"/>
      <c r="BK5077" s="10"/>
      <c r="BL5077" s="10"/>
      <c r="BM5077" s="10"/>
      <c r="BN5077" s="10"/>
      <c r="BO5077" s="10"/>
    </row>
    <row r="5078" spans="1:67" s="153" customFormat="1" outlineLevel="1">
      <c r="A5078" s="66"/>
      <c r="B5078" s="94" t="s">
        <v>5608</v>
      </c>
      <c r="C5078" s="29" t="s">
        <v>5609</v>
      </c>
      <c r="D5078" s="28" t="s">
        <v>271</v>
      </c>
      <c r="E5078" s="71">
        <v>3</v>
      </c>
      <c r="F5078" s="98">
        <v>7500</v>
      </c>
      <c r="G5078" s="30">
        <f t="shared" si="437"/>
        <v>9000</v>
      </c>
      <c r="H5078" s="30">
        <f t="shared" si="438"/>
        <v>13500</v>
      </c>
      <c r="I5078" s="212"/>
      <c r="J5078" s="212"/>
      <c r="K5078" s="212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  <c r="BA5078" s="10"/>
      <c r="BB5078" s="10"/>
      <c r="BC5078" s="10"/>
      <c r="BD5078" s="10"/>
      <c r="BE5078" s="10"/>
      <c r="BF5078" s="10"/>
      <c r="BG5078" s="10"/>
      <c r="BH5078" s="10"/>
      <c r="BI5078" s="10"/>
      <c r="BJ5078" s="10"/>
      <c r="BK5078" s="10"/>
      <c r="BL5078" s="10"/>
      <c r="BM5078" s="10"/>
      <c r="BN5078" s="10"/>
      <c r="BO5078" s="10"/>
    </row>
    <row r="5079" spans="1:67" s="153" customFormat="1" outlineLevel="1">
      <c r="A5079" s="66"/>
      <c r="B5079" s="94" t="s">
        <v>5610</v>
      </c>
      <c r="C5079" s="29" t="s">
        <v>5611</v>
      </c>
      <c r="D5079" s="28" t="s">
        <v>271</v>
      </c>
      <c r="E5079" s="71">
        <v>1</v>
      </c>
      <c r="F5079" s="98">
        <v>9500</v>
      </c>
      <c r="G5079" s="30">
        <f t="shared" si="437"/>
        <v>11400</v>
      </c>
      <c r="H5079" s="30">
        <f t="shared" si="438"/>
        <v>17100</v>
      </c>
      <c r="I5079" s="212"/>
      <c r="J5079" s="212"/>
      <c r="K5079" s="212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  <c r="BA5079" s="10"/>
      <c r="BB5079" s="10"/>
      <c r="BC5079" s="10"/>
      <c r="BD5079" s="10"/>
      <c r="BE5079" s="10"/>
      <c r="BF5079" s="10"/>
      <c r="BG5079" s="10"/>
      <c r="BH5079" s="10"/>
      <c r="BI5079" s="10"/>
      <c r="BJ5079" s="10"/>
      <c r="BK5079" s="10"/>
      <c r="BL5079" s="10"/>
      <c r="BM5079" s="10"/>
      <c r="BN5079" s="10"/>
      <c r="BO5079" s="10"/>
    </row>
    <row r="5080" spans="1:67" s="153" customFormat="1" outlineLevel="1">
      <c r="A5080" s="66"/>
      <c r="B5080" s="94" t="s">
        <v>5612</v>
      </c>
      <c r="C5080" s="29" t="s">
        <v>5613</v>
      </c>
      <c r="D5080" s="28" t="s">
        <v>271</v>
      </c>
      <c r="E5080" s="71">
        <v>1</v>
      </c>
      <c r="F5080" s="98">
        <v>7500</v>
      </c>
      <c r="G5080" s="30">
        <f t="shared" si="437"/>
        <v>9000</v>
      </c>
      <c r="H5080" s="30">
        <f t="shared" si="438"/>
        <v>13500</v>
      </c>
      <c r="I5080" s="212"/>
      <c r="J5080" s="212"/>
      <c r="K5080" s="212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0"/>
      <c r="AR5080" s="10"/>
      <c r="AS5080" s="10"/>
      <c r="AT5080" s="10"/>
      <c r="AU5080" s="10"/>
      <c r="AV5080" s="10"/>
      <c r="AW5080" s="10"/>
      <c r="AX5080" s="10"/>
      <c r="AY5080" s="10"/>
      <c r="AZ5080" s="10"/>
      <c r="BA5080" s="10"/>
      <c r="BB5080" s="10"/>
      <c r="BC5080" s="10"/>
      <c r="BD5080" s="10"/>
      <c r="BE5080" s="10"/>
      <c r="BF5080" s="10"/>
      <c r="BG5080" s="10"/>
      <c r="BH5080" s="10"/>
      <c r="BI5080" s="10"/>
      <c r="BJ5080" s="10"/>
      <c r="BK5080" s="10"/>
      <c r="BL5080" s="10"/>
      <c r="BM5080" s="10"/>
      <c r="BN5080" s="10"/>
      <c r="BO5080" s="10"/>
    </row>
    <row r="5081" spans="1:67" s="153" customFormat="1" outlineLevel="1">
      <c r="A5081" s="66"/>
      <c r="B5081" s="94" t="s">
        <v>5614</v>
      </c>
      <c r="C5081" s="29" t="s">
        <v>5615</v>
      </c>
      <c r="D5081" s="28" t="s">
        <v>271</v>
      </c>
      <c r="E5081" s="71">
        <v>1</v>
      </c>
      <c r="F5081" s="98">
        <v>9500</v>
      </c>
      <c r="G5081" s="30">
        <f t="shared" si="437"/>
        <v>11400</v>
      </c>
      <c r="H5081" s="30">
        <f t="shared" si="438"/>
        <v>17100</v>
      </c>
      <c r="I5081" s="212"/>
      <c r="J5081" s="212"/>
      <c r="K5081" s="212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  <c r="BA5081" s="10"/>
      <c r="BB5081" s="10"/>
      <c r="BC5081" s="10"/>
      <c r="BD5081" s="10"/>
      <c r="BE5081" s="10"/>
      <c r="BF5081" s="10"/>
      <c r="BG5081" s="10"/>
      <c r="BH5081" s="10"/>
      <c r="BI5081" s="10"/>
      <c r="BJ5081" s="10"/>
      <c r="BK5081" s="10"/>
      <c r="BL5081" s="10"/>
      <c r="BM5081" s="10"/>
      <c r="BN5081" s="10"/>
      <c r="BO5081" s="10"/>
    </row>
    <row r="5082" spans="1:67" s="153" customFormat="1" outlineLevel="1">
      <c r="A5082" s="66"/>
      <c r="B5082" s="94" t="s">
        <v>5616</v>
      </c>
      <c r="C5082" s="29" t="s">
        <v>5617</v>
      </c>
      <c r="D5082" s="28" t="s">
        <v>271</v>
      </c>
      <c r="E5082" s="71">
        <v>1</v>
      </c>
      <c r="F5082" s="98">
        <v>9500</v>
      </c>
      <c r="G5082" s="30">
        <f t="shared" si="437"/>
        <v>11400</v>
      </c>
      <c r="H5082" s="30">
        <f t="shared" si="438"/>
        <v>17100</v>
      </c>
      <c r="I5082" s="212"/>
      <c r="J5082" s="212"/>
      <c r="K5082" s="212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  <c r="BA5082" s="10"/>
      <c r="BB5082" s="10"/>
      <c r="BC5082" s="10"/>
      <c r="BD5082" s="10"/>
      <c r="BE5082" s="10"/>
      <c r="BF5082" s="10"/>
      <c r="BG5082" s="10"/>
      <c r="BH5082" s="10"/>
      <c r="BI5082" s="10"/>
      <c r="BJ5082" s="10"/>
      <c r="BK5082" s="10"/>
      <c r="BL5082" s="10"/>
      <c r="BM5082" s="10"/>
      <c r="BN5082" s="10"/>
      <c r="BO5082" s="10"/>
    </row>
    <row r="5083" spans="1:67" s="110" customFormat="1" outlineLevel="1">
      <c r="A5083" s="66"/>
      <c r="B5083" s="94" t="s">
        <v>1840</v>
      </c>
      <c r="C5083" s="29" t="s">
        <v>1841</v>
      </c>
      <c r="D5083" s="28" t="s">
        <v>128</v>
      </c>
      <c r="E5083" s="30">
        <v>2</v>
      </c>
      <c r="F5083" s="30">
        <v>630</v>
      </c>
      <c r="G5083" s="30">
        <f>ROUND(F5083*1.2,-2)</f>
        <v>800</v>
      </c>
      <c r="H5083" s="30">
        <f t="shared" si="438"/>
        <v>1100</v>
      </c>
      <c r="I5083" s="212"/>
      <c r="J5083" s="212"/>
      <c r="K5083" s="212"/>
    </row>
    <row r="5084" spans="1:67" s="110" customFormat="1" outlineLevel="1">
      <c r="A5084" s="66"/>
      <c r="B5084" s="28" t="s">
        <v>1872</v>
      </c>
      <c r="C5084" s="29" t="s">
        <v>1873</v>
      </c>
      <c r="D5084" s="28" t="s">
        <v>51</v>
      </c>
      <c r="E5084" s="30">
        <v>1</v>
      </c>
      <c r="F5084" s="30">
        <v>3900</v>
      </c>
      <c r="G5084" s="30">
        <f>ROUND(F5084*1.2,-2)</f>
        <v>4700</v>
      </c>
      <c r="H5084" s="30">
        <f t="shared" si="438"/>
        <v>7000</v>
      </c>
      <c r="I5084" s="212"/>
      <c r="J5084" s="212"/>
      <c r="K5084" s="212"/>
    </row>
    <row r="5085" spans="1:67" s="153" customFormat="1" outlineLevel="1">
      <c r="A5085" s="66"/>
      <c r="B5085" s="94" t="s">
        <v>7765</v>
      </c>
      <c r="C5085" s="29" t="s">
        <v>7764</v>
      </c>
      <c r="D5085" s="28" t="s">
        <v>271</v>
      </c>
      <c r="E5085" s="71">
        <v>3</v>
      </c>
      <c r="F5085" s="30">
        <v>7500</v>
      </c>
      <c r="G5085" s="30">
        <f>ROUND(F5085*1.2,-2)</f>
        <v>9000</v>
      </c>
      <c r="H5085" s="30">
        <f t="shared" si="438"/>
        <v>13500</v>
      </c>
      <c r="I5085" s="212"/>
      <c r="J5085" s="212"/>
      <c r="K5085" s="212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  <c r="BA5085" s="10"/>
      <c r="BB5085" s="10"/>
      <c r="BC5085" s="10"/>
      <c r="BD5085" s="10"/>
      <c r="BE5085" s="10"/>
      <c r="BF5085" s="10"/>
      <c r="BG5085" s="10"/>
      <c r="BH5085" s="10"/>
      <c r="BI5085" s="10"/>
      <c r="BJ5085" s="10"/>
      <c r="BK5085" s="10"/>
      <c r="BL5085" s="10"/>
      <c r="BM5085" s="10"/>
      <c r="BN5085" s="10"/>
      <c r="BO5085" s="10"/>
    </row>
    <row r="5086" spans="1:67" s="110" customFormat="1" outlineLevel="1">
      <c r="A5086" s="66"/>
      <c r="B5086" s="94" t="s">
        <v>1840</v>
      </c>
      <c r="C5086" s="29" t="s">
        <v>1841</v>
      </c>
      <c r="D5086" s="28" t="s">
        <v>128</v>
      </c>
      <c r="E5086" s="30">
        <v>6</v>
      </c>
      <c r="F5086" s="30">
        <v>630</v>
      </c>
      <c r="G5086" s="30">
        <f>ROUND(F5086*1.2,-2)</f>
        <v>800</v>
      </c>
      <c r="H5086" s="30">
        <f t="shared" si="438"/>
        <v>1100</v>
      </c>
      <c r="I5086" s="212"/>
      <c r="J5086" s="212"/>
      <c r="K5086" s="212"/>
    </row>
    <row r="5087" spans="1:67" s="110" customFormat="1" outlineLevel="1">
      <c r="A5087" s="66"/>
      <c r="B5087" s="28" t="s">
        <v>1872</v>
      </c>
      <c r="C5087" s="29" t="s">
        <v>1873</v>
      </c>
      <c r="D5087" s="28" t="s">
        <v>51</v>
      </c>
      <c r="E5087" s="30">
        <v>3</v>
      </c>
      <c r="F5087" s="30">
        <v>3900</v>
      </c>
      <c r="G5087" s="30">
        <f>ROUND(F5087*1.2,-2)</f>
        <v>4700</v>
      </c>
      <c r="H5087" s="30">
        <f t="shared" si="438"/>
        <v>7000</v>
      </c>
      <c r="I5087" s="212"/>
      <c r="J5087" s="212"/>
      <c r="K5087" s="212"/>
    </row>
    <row r="5088" spans="1:67" s="153" customFormat="1" outlineLevel="1">
      <c r="A5088" s="66"/>
      <c r="B5088" s="94" t="s">
        <v>5618</v>
      </c>
      <c r="C5088" s="29" t="s">
        <v>5619</v>
      </c>
      <c r="D5088" s="28" t="s">
        <v>271</v>
      </c>
      <c r="E5088" s="71">
        <v>1</v>
      </c>
      <c r="F5088" s="98">
        <v>9500</v>
      </c>
      <c r="G5088" s="30">
        <f t="shared" ref="G5088:G5110" si="439">ROUND(F5088*1.2,-2)</f>
        <v>11400</v>
      </c>
      <c r="H5088" s="30">
        <f t="shared" si="438"/>
        <v>17100</v>
      </c>
      <c r="I5088" s="212"/>
      <c r="J5088" s="212"/>
      <c r="K5088" s="212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  <c r="BA5088" s="10"/>
      <c r="BB5088" s="10"/>
      <c r="BC5088" s="10"/>
      <c r="BD5088" s="10"/>
      <c r="BE5088" s="10"/>
      <c r="BF5088" s="10"/>
      <c r="BG5088" s="10"/>
      <c r="BH5088" s="10"/>
      <c r="BI5088" s="10"/>
      <c r="BJ5088" s="10"/>
      <c r="BK5088" s="10"/>
      <c r="BL5088" s="10"/>
      <c r="BM5088" s="10"/>
      <c r="BN5088" s="10"/>
      <c r="BO5088" s="10"/>
    </row>
    <row r="5089" spans="1:67" s="10" customFormat="1" outlineLevel="1">
      <c r="A5089" s="66"/>
      <c r="B5089" s="94" t="s">
        <v>1192</v>
      </c>
      <c r="C5089" s="29" t="s">
        <v>1193</v>
      </c>
      <c r="D5089" s="28" t="s">
        <v>271</v>
      </c>
      <c r="E5089" s="71">
        <v>1</v>
      </c>
      <c r="F5089" s="98">
        <v>7500</v>
      </c>
      <c r="G5089" s="30">
        <f t="shared" si="439"/>
        <v>9000</v>
      </c>
      <c r="H5089" s="30">
        <f t="shared" si="438"/>
        <v>13500</v>
      </c>
      <c r="I5089" s="212"/>
      <c r="J5089" s="212"/>
      <c r="K5089" s="212"/>
    </row>
    <row r="5090" spans="1:67" s="153" customFormat="1" outlineLevel="1">
      <c r="A5090" s="66"/>
      <c r="B5090" s="94" t="s">
        <v>7767</v>
      </c>
      <c r="C5090" s="29" t="s">
        <v>7766</v>
      </c>
      <c r="D5090" s="28" t="s">
        <v>271</v>
      </c>
      <c r="E5090" s="71">
        <v>1</v>
      </c>
      <c r="F5090" s="98">
        <v>9500</v>
      </c>
      <c r="G5090" s="30">
        <f t="shared" si="439"/>
        <v>11400</v>
      </c>
      <c r="H5090" s="30">
        <f t="shared" si="438"/>
        <v>17100</v>
      </c>
      <c r="I5090" s="212"/>
      <c r="J5090" s="212"/>
      <c r="K5090" s="212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  <c r="BA5090" s="10"/>
      <c r="BB5090" s="10"/>
      <c r="BC5090" s="10"/>
      <c r="BD5090" s="10"/>
      <c r="BE5090" s="10"/>
      <c r="BF5090" s="10"/>
      <c r="BG5090" s="10"/>
      <c r="BH5090" s="10"/>
      <c r="BI5090" s="10"/>
      <c r="BJ5090" s="10"/>
      <c r="BK5090" s="10"/>
      <c r="BL5090" s="10"/>
      <c r="BM5090" s="10"/>
      <c r="BN5090" s="10"/>
      <c r="BO5090" s="10"/>
    </row>
    <row r="5091" spans="1:67" s="153" customFormat="1" outlineLevel="1">
      <c r="A5091" s="66"/>
      <c r="B5091" s="94" t="s">
        <v>7769</v>
      </c>
      <c r="C5091" s="29" t="s">
        <v>7768</v>
      </c>
      <c r="D5091" s="28" t="s">
        <v>271</v>
      </c>
      <c r="E5091" s="71">
        <v>1</v>
      </c>
      <c r="F5091" s="98">
        <v>7500</v>
      </c>
      <c r="G5091" s="30">
        <f t="shared" si="439"/>
        <v>9000</v>
      </c>
      <c r="H5091" s="30">
        <f t="shared" si="438"/>
        <v>13500</v>
      </c>
      <c r="I5091" s="212"/>
      <c r="J5091" s="212"/>
      <c r="K5091" s="212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  <c r="BA5091" s="10"/>
      <c r="BB5091" s="10"/>
      <c r="BC5091" s="10"/>
      <c r="BD5091" s="10"/>
      <c r="BE5091" s="10"/>
      <c r="BF5091" s="10"/>
      <c r="BG5091" s="10"/>
      <c r="BH5091" s="10"/>
      <c r="BI5091" s="10"/>
      <c r="BJ5091" s="10"/>
      <c r="BK5091" s="10"/>
      <c r="BL5091" s="10"/>
      <c r="BM5091" s="10"/>
      <c r="BN5091" s="10"/>
      <c r="BO5091" s="10"/>
    </row>
    <row r="5092" spans="1:67" s="153" customFormat="1" outlineLevel="1">
      <c r="A5092" s="66"/>
      <c r="B5092" s="94" t="s">
        <v>7771</v>
      </c>
      <c r="C5092" s="29" t="s">
        <v>7770</v>
      </c>
      <c r="D5092" s="28" t="s">
        <v>271</v>
      </c>
      <c r="E5092" s="71">
        <v>8</v>
      </c>
      <c r="F5092" s="30">
        <v>7500</v>
      </c>
      <c r="G5092" s="30">
        <f t="shared" si="439"/>
        <v>9000</v>
      </c>
      <c r="H5092" s="30">
        <f t="shared" si="438"/>
        <v>13500</v>
      </c>
      <c r="I5092" s="212"/>
      <c r="J5092" s="212"/>
      <c r="K5092" s="212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  <c r="BA5092" s="10"/>
      <c r="BB5092" s="10"/>
      <c r="BC5092" s="10"/>
      <c r="BD5092" s="10"/>
      <c r="BE5092" s="10"/>
      <c r="BF5092" s="10"/>
      <c r="BG5092" s="10"/>
      <c r="BH5092" s="10"/>
      <c r="BI5092" s="10"/>
      <c r="BJ5092" s="10"/>
      <c r="BK5092" s="10"/>
      <c r="BL5092" s="10"/>
      <c r="BM5092" s="10"/>
      <c r="BN5092" s="10"/>
      <c r="BO5092" s="10"/>
    </row>
    <row r="5093" spans="1:67" s="109" customFormat="1" outlineLevel="1">
      <c r="A5093" s="66"/>
      <c r="B5093" s="94" t="s">
        <v>5620</v>
      </c>
      <c r="C5093" s="29" t="s">
        <v>5621</v>
      </c>
      <c r="D5093" s="28" t="s">
        <v>271</v>
      </c>
      <c r="E5093" s="71">
        <v>1</v>
      </c>
      <c r="F5093" s="98">
        <v>7000</v>
      </c>
      <c r="G5093" s="30">
        <f t="shared" si="439"/>
        <v>8400</v>
      </c>
      <c r="H5093" s="30">
        <f t="shared" si="438"/>
        <v>12600</v>
      </c>
      <c r="I5093" s="212"/>
      <c r="J5093" s="212"/>
      <c r="K5093" s="212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  <c r="BA5093" s="10"/>
      <c r="BB5093" s="10"/>
      <c r="BC5093" s="10"/>
      <c r="BD5093" s="10"/>
      <c r="BE5093" s="10"/>
      <c r="BF5093" s="10"/>
      <c r="BG5093" s="10"/>
      <c r="BH5093" s="10"/>
      <c r="BI5093" s="10"/>
      <c r="BJ5093" s="10"/>
      <c r="BK5093" s="10"/>
      <c r="BL5093" s="10"/>
      <c r="BM5093" s="10"/>
      <c r="BN5093" s="10"/>
      <c r="BO5093" s="10"/>
    </row>
    <row r="5094" spans="1:67" s="153" customFormat="1" outlineLevel="1">
      <c r="A5094" s="66"/>
      <c r="B5094" s="94" t="s">
        <v>7773</v>
      </c>
      <c r="C5094" s="29" t="s">
        <v>7772</v>
      </c>
      <c r="D5094" s="28" t="s">
        <v>271</v>
      </c>
      <c r="E5094" s="71">
        <v>1</v>
      </c>
      <c r="F5094" s="30">
        <v>9500</v>
      </c>
      <c r="G5094" s="30">
        <f t="shared" si="439"/>
        <v>11400</v>
      </c>
      <c r="H5094" s="30">
        <f t="shared" si="438"/>
        <v>17100</v>
      </c>
      <c r="I5094" s="212"/>
      <c r="J5094" s="212"/>
      <c r="K5094" s="212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  <c r="BA5094" s="10"/>
      <c r="BB5094" s="10"/>
      <c r="BC5094" s="10"/>
      <c r="BD5094" s="10"/>
      <c r="BE5094" s="10"/>
      <c r="BF5094" s="10"/>
      <c r="BG5094" s="10"/>
      <c r="BH5094" s="10"/>
      <c r="BI5094" s="10"/>
      <c r="BJ5094" s="10"/>
      <c r="BK5094" s="10"/>
      <c r="BL5094" s="10"/>
      <c r="BM5094" s="10"/>
      <c r="BN5094" s="10"/>
      <c r="BO5094" s="10"/>
    </row>
    <row r="5095" spans="1:67" s="153" customFormat="1" outlineLevel="1">
      <c r="A5095" s="66"/>
      <c r="B5095" s="94" t="s">
        <v>7775</v>
      </c>
      <c r="C5095" s="29" t="s">
        <v>7774</v>
      </c>
      <c r="D5095" s="28" t="s">
        <v>271</v>
      </c>
      <c r="E5095" s="30">
        <v>9</v>
      </c>
      <c r="F5095" s="30">
        <v>7500</v>
      </c>
      <c r="G5095" s="30">
        <f t="shared" si="439"/>
        <v>9000</v>
      </c>
      <c r="H5095" s="30">
        <f t="shared" si="438"/>
        <v>13500</v>
      </c>
      <c r="I5095" s="212"/>
      <c r="J5095" s="212"/>
      <c r="K5095" s="212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  <c r="BA5095" s="10"/>
      <c r="BB5095" s="10"/>
      <c r="BC5095" s="10"/>
      <c r="BD5095" s="10"/>
      <c r="BE5095" s="10"/>
      <c r="BF5095" s="10"/>
      <c r="BG5095" s="10"/>
      <c r="BH5095" s="10"/>
      <c r="BI5095" s="10"/>
      <c r="BJ5095" s="10"/>
      <c r="BK5095" s="10"/>
      <c r="BL5095" s="10"/>
      <c r="BM5095" s="10"/>
      <c r="BN5095" s="10"/>
      <c r="BO5095" s="10"/>
    </row>
    <row r="5096" spans="1:67" s="10" customFormat="1" outlineLevel="1">
      <c r="A5096" s="66"/>
      <c r="B5096" s="94" t="s">
        <v>5622</v>
      </c>
      <c r="C5096" s="29" t="s">
        <v>5623</v>
      </c>
      <c r="D5096" s="28" t="s">
        <v>271</v>
      </c>
      <c r="E5096" s="71">
        <v>3</v>
      </c>
      <c r="F5096" s="98">
        <v>3150</v>
      </c>
      <c r="G5096" s="30">
        <f t="shared" si="439"/>
        <v>3800</v>
      </c>
      <c r="H5096" s="30">
        <f t="shared" si="438"/>
        <v>5700</v>
      </c>
      <c r="I5096" s="212"/>
      <c r="J5096" s="212"/>
      <c r="K5096" s="212"/>
    </row>
    <row r="5097" spans="1:67" s="10" customFormat="1" outlineLevel="1">
      <c r="A5097" s="66"/>
      <c r="B5097" s="28" t="s">
        <v>7571</v>
      </c>
      <c r="C5097" s="140" t="s">
        <v>7533</v>
      </c>
      <c r="D5097" s="28" t="s">
        <v>271</v>
      </c>
      <c r="E5097" s="71">
        <v>1</v>
      </c>
      <c r="F5097" s="30">
        <v>9000</v>
      </c>
      <c r="G5097" s="30">
        <f t="shared" si="439"/>
        <v>10800</v>
      </c>
      <c r="H5097" s="30">
        <f t="shared" si="438"/>
        <v>16200</v>
      </c>
      <c r="I5097" s="212"/>
      <c r="J5097" s="212"/>
      <c r="K5097" s="212"/>
    </row>
    <row r="5098" spans="1:67" s="10" customFormat="1" ht="31" outlineLevel="1">
      <c r="A5098" s="66"/>
      <c r="B5098" s="94" t="s">
        <v>3496</v>
      </c>
      <c r="C5098" s="29" t="s">
        <v>3497</v>
      </c>
      <c r="D5098" s="28" t="s">
        <v>271</v>
      </c>
      <c r="E5098" s="71">
        <v>1</v>
      </c>
      <c r="F5098" s="30">
        <v>8000</v>
      </c>
      <c r="G5098" s="30">
        <f t="shared" si="439"/>
        <v>9600</v>
      </c>
      <c r="H5098" s="30">
        <f t="shared" si="438"/>
        <v>14400</v>
      </c>
      <c r="I5098" s="212"/>
      <c r="J5098" s="212"/>
      <c r="K5098" s="212"/>
    </row>
    <row r="5099" spans="1:67" s="10" customFormat="1" outlineLevel="1">
      <c r="A5099" s="66"/>
      <c r="B5099" s="94" t="s">
        <v>5624</v>
      </c>
      <c r="C5099" s="29" t="s">
        <v>5625</v>
      </c>
      <c r="D5099" s="28" t="s">
        <v>271</v>
      </c>
      <c r="E5099" s="71">
        <v>1</v>
      </c>
      <c r="F5099" s="98">
        <v>4200</v>
      </c>
      <c r="G5099" s="30">
        <f t="shared" si="439"/>
        <v>5000</v>
      </c>
      <c r="H5099" s="30">
        <f t="shared" si="438"/>
        <v>7600</v>
      </c>
      <c r="I5099" s="212"/>
      <c r="J5099" s="212"/>
      <c r="K5099" s="212"/>
    </row>
    <row r="5100" spans="1:67" s="10" customFormat="1" outlineLevel="1">
      <c r="A5100" s="66"/>
      <c r="B5100" s="94" t="s">
        <v>3145</v>
      </c>
      <c r="C5100" s="29" t="s">
        <v>3146</v>
      </c>
      <c r="D5100" s="28" t="s">
        <v>271</v>
      </c>
      <c r="E5100" s="71">
        <v>1</v>
      </c>
      <c r="F5100" s="30">
        <v>3500</v>
      </c>
      <c r="G5100" s="30">
        <f t="shared" si="439"/>
        <v>4200</v>
      </c>
      <c r="H5100" s="30">
        <f t="shared" si="438"/>
        <v>6300</v>
      </c>
      <c r="I5100" s="212"/>
      <c r="J5100" s="212"/>
      <c r="K5100" s="212"/>
    </row>
    <row r="5101" spans="1:67" s="10" customFormat="1" outlineLevel="1">
      <c r="A5101" s="66"/>
      <c r="B5101" s="94" t="s">
        <v>3686</v>
      </c>
      <c r="C5101" s="50" t="s">
        <v>5971</v>
      </c>
      <c r="D5101" s="28" t="s">
        <v>271</v>
      </c>
      <c r="E5101" s="71">
        <v>8</v>
      </c>
      <c r="F5101" s="30">
        <v>1500</v>
      </c>
      <c r="G5101" s="30">
        <f t="shared" si="439"/>
        <v>1800</v>
      </c>
      <c r="H5101" s="30">
        <f t="shared" si="438"/>
        <v>2700</v>
      </c>
      <c r="I5101" s="212"/>
      <c r="J5101" s="212"/>
      <c r="K5101" s="212"/>
    </row>
    <row r="5102" spans="1:67" s="10" customFormat="1" outlineLevel="1">
      <c r="A5102" s="66"/>
      <c r="B5102" s="94" t="s">
        <v>3716</v>
      </c>
      <c r="C5102" s="29" t="s">
        <v>3717</v>
      </c>
      <c r="D5102" s="28" t="s">
        <v>271</v>
      </c>
      <c r="E5102" s="71">
        <v>1</v>
      </c>
      <c r="F5102" s="98">
        <v>1200</v>
      </c>
      <c r="G5102" s="30">
        <f t="shared" si="439"/>
        <v>1400</v>
      </c>
      <c r="H5102" s="30">
        <f t="shared" si="438"/>
        <v>2200</v>
      </c>
      <c r="I5102" s="212"/>
      <c r="J5102" s="212"/>
      <c r="K5102" s="212"/>
    </row>
    <row r="5103" spans="1:67" s="10" customFormat="1" outlineLevel="1">
      <c r="A5103" s="66"/>
      <c r="B5103" s="94" t="s">
        <v>3803</v>
      </c>
      <c r="C5103" s="29" t="s">
        <v>3804</v>
      </c>
      <c r="D5103" s="28" t="s">
        <v>271</v>
      </c>
      <c r="E5103" s="71">
        <v>1</v>
      </c>
      <c r="F5103" s="30">
        <v>1600</v>
      </c>
      <c r="G5103" s="30">
        <f t="shared" si="439"/>
        <v>1900</v>
      </c>
      <c r="H5103" s="30">
        <f t="shared" si="438"/>
        <v>2900</v>
      </c>
      <c r="I5103" s="212"/>
      <c r="J5103" s="212"/>
      <c r="K5103" s="212"/>
    </row>
    <row r="5104" spans="1:67" s="10" customFormat="1" outlineLevel="1">
      <c r="A5104" s="66"/>
      <c r="B5104" s="94" t="s">
        <v>3865</v>
      </c>
      <c r="C5104" s="29" t="s">
        <v>3866</v>
      </c>
      <c r="D5104" s="28" t="s">
        <v>271</v>
      </c>
      <c r="E5104" s="71">
        <v>1</v>
      </c>
      <c r="F5104" s="30">
        <v>3500</v>
      </c>
      <c r="G5104" s="30">
        <f t="shared" si="439"/>
        <v>4200</v>
      </c>
      <c r="H5104" s="30">
        <f t="shared" si="438"/>
        <v>6300</v>
      </c>
      <c r="I5104" s="212"/>
      <c r="J5104" s="212"/>
      <c r="K5104" s="212"/>
    </row>
    <row r="5105" spans="1:67" s="10" customFormat="1" outlineLevel="1">
      <c r="A5105" s="66"/>
      <c r="B5105" s="94" t="s">
        <v>3845</v>
      </c>
      <c r="C5105" s="29" t="s">
        <v>3846</v>
      </c>
      <c r="D5105" s="28" t="s">
        <v>271</v>
      </c>
      <c r="E5105" s="71">
        <v>1</v>
      </c>
      <c r="F5105" s="30">
        <v>1100</v>
      </c>
      <c r="G5105" s="30">
        <f t="shared" si="439"/>
        <v>1300</v>
      </c>
      <c r="H5105" s="30">
        <f t="shared" si="438"/>
        <v>2000</v>
      </c>
      <c r="I5105" s="212"/>
      <c r="J5105" s="212"/>
      <c r="K5105" s="212"/>
    </row>
    <row r="5106" spans="1:67" s="10" customFormat="1" outlineLevel="1">
      <c r="A5106" s="66"/>
      <c r="B5106" s="94" t="s">
        <v>3849</v>
      </c>
      <c r="C5106" s="29" t="s">
        <v>3850</v>
      </c>
      <c r="D5106" s="28" t="s">
        <v>271</v>
      </c>
      <c r="E5106" s="71">
        <v>1</v>
      </c>
      <c r="F5106" s="30">
        <v>1100</v>
      </c>
      <c r="G5106" s="30">
        <f t="shared" si="439"/>
        <v>1300</v>
      </c>
      <c r="H5106" s="30">
        <f t="shared" si="438"/>
        <v>2000</v>
      </c>
      <c r="I5106" s="212"/>
      <c r="J5106" s="212"/>
      <c r="K5106" s="212"/>
    </row>
    <row r="5107" spans="1:67" s="10" customFormat="1" ht="31" outlineLevel="1">
      <c r="A5107" s="66"/>
      <c r="B5107" s="94" t="s">
        <v>3783</v>
      </c>
      <c r="C5107" s="29" t="s">
        <v>3784</v>
      </c>
      <c r="D5107" s="28" t="s">
        <v>271</v>
      </c>
      <c r="E5107" s="71">
        <v>1</v>
      </c>
      <c r="F5107" s="30">
        <v>1000</v>
      </c>
      <c r="G5107" s="30">
        <f t="shared" si="439"/>
        <v>1200</v>
      </c>
      <c r="H5107" s="30">
        <f t="shared" si="438"/>
        <v>1800</v>
      </c>
      <c r="I5107" s="212"/>
      <c r="J5107" s="212"/>
      <c r="K5107" s="212"/>
    </row>
    <row r="5108" spans="1:67" s="10" customFormat="1" ht="31" outlineLevel="1">
      <c r="A5108" s="66"/>
      <c r="B5108" s="94" t="s">
        <v>3791</v>
      </c>
      <c r="C5108" s="29" t="s">
        <v>3792</v>
      </c>
      <c r="D5108" s="28" t="s">
        <v>271</v>
      </c>
      <c r="E5108" s="71">
        <v>1</v>
      </c>
      <c r="F5108" s="30">
        <v>1200</v>
      </c>
      <c r="G5108" s="30">
        <f t="shared" si="439"/>
        <v>1400</v>
      </c>
      <c r="H5108" s="30">
        <f t="shared" si="438"/>
        <v>2200</v>
      </c>
      <c r="I5108" s="212"/>
      <c r="J5108" s="212"/>
      <c r="K5108" s="212"/>
    </row>
    <row r="5109" spans="1:67" s="10" customFormat="1" ht="31" outlineLevel="1">
      <c r="A5109" s="66"/>
      <c r="B5109" s="94" t="s">
        <v>4008</v>
      </c>
      <c r="C5109" s="29" t="s">
        <v>4009</v>
      </c>
      <c r="D5109" s="28" t="s">
        <v>271</v>
      </c>
      <c r="E5109" s="71">
        <v>1</v>
      </c>
      <c r="F5109" s="51">
        <v>2200</v>
      </c>
      <c r="G5109" s="30">
        <f t="shared" si="439"/>
        <v>2600</v>
      </c>
      <c r="H5109" s="30">
        <f t="shared" si="438"/>
        <v>4000</v>
      </c>
      <c r="I5109" s="212"/>
      <c r="J5109" s="212"/>
      <c r="K5109" s="212"/>
    </row>
    <row r="5110" spans="1:67" s="10" customFormat="1" ht="31" outlineLevel="1">
      <c r="A5110" s="66"/>
      <c r="B5110" s="94" t="s">
        <v>3930</v>
      </c>
      <c r="C5110" s="29" t="s">
        <v>3931</v>
      </c>
      <c r="D5110" s="28" t="s">
        <v>271</v>
      </c>
      <c r="E5110" s="71">
        <v>1</v>
      </c>
      <c r="F5110" s="98">
        <v>6100</v>
      </c>
      <c r="G5110" s="30">
        <f t="shared" si="439"/>
        <v>7300</v>
      </c>
      <c r="H5110" s="30">
        <f t="shared" si="438"/>
        <v>11000</v>
      </c>
      <c r="I5110" s="212"/>
      <c r="J5110" s="212"/>
      <c r="K5110" s="212"/>
    </row>
    <row r="5111" spans="1:67" s="110" customFormat="1" outlineLevel="1">
      <c r="A5111" s="36"/>
      <c r="B5111" s="94" t="s">
        <v>5860</v>
      </c>
      <c r="C5111" s="29" t="s">
        <v>5835</v>
      </c>
      <c r="D5111" s="28" t="s">
        <v>51</v>
      </c>
      <c r="E5111" s="71">
        <v>1</v>
      </c>
      <c r="F5111" s="98">
        <v>700</v>
      </c>
      <c r="G5111" s="30">
        <f>ROUND(F5111*1.2,-2)</f>
        <v>800</v>
      </c>
      <c r="H5111" s="30">
        <f>ROUND(F5111*1.8,-2)</f>
        <v>1300</v>
      </c>
      <c r="I5111" s="212"/>
      <c r="J5111" s="212"/>
      <c r="K5111" s="212"/>
    </row>
    <row r="5112" spans="1:67" s="10" customFormat="1">
      <c r="A5112" s="67">
        <v>3383</v>
      </c>
      <c r="B5112" s="67" t="s">
        <v>5626</v>
      </c>
      <c r="C5112" s="47" t="s">
        <v>5627</v>
      </c>
      <c r="D5112" s="67" t="s">
        <v>530</v>
      </c>
      <c r="E5112" s="67">
        <v>1</v>
      </c>
      <c r="F5112" s="72">
        <f>(E5113*F5113)+F5114+(E5115*F5115)+F5116+F5117+F5118+(E5119*F5119)+(E5120*F5120)+F5121+F5122+F5123+F5124+F5125+F5126+F5127+F5129</f>
        <v>117650</v>
      </c>
      <c r="G5112" s="72">
        <f>(E5113*G5113)+G5114+(E5115*G5115)+G5116+G5117+G5118+(E5119*G5119)+(E5120*G5120)+G5121+G5122+G5123+G5124+G5125+G5126+G5127+G5129</f>
        <v>141000</v>
      </c>
      <c r="H5112" s="72">
        <f>(E5113*H5113)+H5114+(E5115*H5115)+H5116+H5117+H5118+(E5119*H5119)+(E5120*H5120)+H5121+H5122+H5123+H5124+H5125+H5126+H5127+H5129</f>
        <v>212000</v>
      </c>
      <c r="I5112" s="212"/>
      <c r="J5112" s="212"/>
      <c r="K5112" s="212"/>
    </row>
    <row r="5113" spans="1:67" s="10" customFormat="1" outlineLevel="1">
      <c r="A5113" s="66"/>
      <c r="B5113" s="94" t="s">
        <v>5600</v>
      </c>
      <c r="C5113" s="29" t="s">
        <v>5601</v>
      </c>
      <c r="D5113" s="28" t="s">
        <v>271</v>
      </c>
      <c r="E5113" s="71">
        <v>4</v>
      </c>
      <c r="F5113" s="98">
        <v>2500</v>
      </c>
      <c r="G5113" s="30">
        <f t="shared" ref="G5113:G5125" si="440">ROUND(F5113*1.2,-2)</f>
        <v>3000</v>
      </c>
      <c r="H5113" s="30">
        <f t="shared" ref="H5113:H5128" si="441">ROUND(F5113*1.8,-2)</f>
        <v>4500</v>
      </c>
      <c r="I5113" s="212"/>
      <c r="J5113" s="212"/>
      <c r="K5113" s="212"/>
    </row>
    <row r="5114" spans="1:67" s="153" customFormat="1" outlineLevel="1">
      <c r="A5114" s="66"/>
      <c r="B5114" s="94" t="s">
        <v>5608</v>
      </c>
      <c r="C5114" s="29" t="s">
        <v>5609</v>
      </c>
      <c r="D5114" s="28" t="s">
        <v>271</v>
      </c>
      <c r="E5114" s="71">
        <v>1</v>
      </c>
      <c r="F5114" s="98">
        <v>7500</v>
      </c>
      <c r="G5114" s="30">
        <f t="shared" si="440"/>
        <v>9000</v>
      </c>
      <c r="H5114" s="30">
        <f t="shared" si="441"/>
        <v>13500</v>
      </c>
      <c r="I5114" s="212"/>
      <c r="J5114" s="212"/>
      <c r="K5114" s="212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  <c r="BA5114" s="10"/>
      <c r="BB5114" s="10"/>
      <c r="BC5114" s="10"/>
      <c r="BD5114" s="10"/>
      <c r="BE5114" s="10"/>
      <c r="BF5114" s="10"/>
      <c r="BG5114" s="10"/>
      <c r="BH5114" s="10"/>
      <c r="BI5114" s="10"/>
      <c r="BJ5114" s="10"/>
      <c r="BK5114" s="10"/>
      <c r="BL5114" s="10"/>
      <c r="BM5114" s="10"/>
      <c r="BN5114" s="10"/>
      <c r="BO5114" s="10"/>
    </row>
    <row r="5115" spans="1:67" s="153" customFormat="1" outlineLevel="1">
      <c r="A5115" s="66"/>
      <c r="B5115" s="94" t="s">
        <v>7771</v>
      </c>
      <c r="C5115" s="29" t="s">
        <v>7770</v>
      </c>
      <c r="D5115" s="28" t="s">
        <v>271</v>
      </c>
      <c r="E5115" s="71">
        <v>3</v>
      </c>
      <c r="F5115" s="30">
        <v>7500</v>
      </c>
      <c r="G5115" s="30">
        <f t="shared" si="440"/>
        <v>9000</v>
      </c>
      <c r="H5115" s="30">
        <f t="shared" si="441"/>
        <v>13500</v>
      </c>
      <c r="I5115" s="212"/>
      <c r="J5115" s="212"/>
      <c r="K5115" s="212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  <c r="BA5115" s="10"/>
      <c r="BB5115" s="10"/>
      <c r="BC5115" s="10"/>
      <c r="BD5115" s="10"/>
      <c r="BE5115" s="10"/>
      <c r="BF5115" s="10"/>
      <c r="BG5115" s="10"/>
      <c r="BH5115" s="10"/>
      <c r="BI5115" s="10"/>
      <c r="BJ5115" s="10"/>
      <c r="BK5115" s="10"/>
      <c r="BL5115" s="10"/>
      <c r="BM5115" s="10"/>
      <c r="BN5115" s="10"/>
      <c r="BO5115" s="10"/>
    </row>
    <row r="5116" spans="1:67" s="10" customFormat="1" outlineLevel="1">
      <c r="A5116" s="66"/>
      <c r="B5116" s="94" t="s">
        <v>5620</v>
      </c>
      <c r="C5116" s="29" t="s">
        <v>5621</v>
      </c>
      <c r="D5116" s="28" t="s">
        <v>271</v>
      </c>
      <c r="E5116" s="71">
        <v>1</v>
      </c>
      <c r="F5116" s="98">
        <v>7000</v>
      </c>
      <c r="G5116" s="30">
        <f t="shared" si="440"/>
        <v>8400</v>
      </c>
      <c r="H5116" s="30">
        <f t="shared" si="441"/>
        <v>12600</v>
      </c>
      <c r="I5116" s="212"/>
      <c r="J5116" s="212"/>
      <c r="K5116" s="212"/>
    </row>
    <row r="5117" spans="1:67" s="10" customFormat="1" outlineLevel="1">
      <c r="A5117" s="66"/>
      <c r="B5117" s="94" t="s">
        <v>5622</v>
      </c>
      <c r="C5117" s="29" t="s">
        <v>5623</v>
      </c>
      <c r="D5117" s="28" t="s">
        <v>271</v>
      </c>
      <c r="E5117" s="71">
        <v>1</v>
      </c>
      <c r="F5117" s="98">
        <v>3150</v>
      </c>
      <c r="G5117" s="30">
        <f t="shared" si="440"/>
        <v>3800</v>
      </c>
      <c r="H5117" s="30">
        <f t="shared" si="441"/>
        <v>5700</v>
      </c>
      <c r="I5117" s="212"/>
      <c r="J5117" s="212"/>
      <c r="K5117" s="212"/>
    </row>
    <row r="5118" spans="1:67" s="10" customFormat="1" outlineLevel="1">
      <c r="A5118" s="66"/>
      <c r="B5118" s="94" t="s">
        <v>6505</v>
      </c>
      <c r="C5118" s="29" t="s">
        <v>6412</v>
      </c>
      <c r="D5118" s="28" t="s">
        <v>271</v>
      </c>
      <c r="E5118" s="71">
        <v>1</v>
      </c>
      <c r="F5118" s="98">
        <v>12600</v>
      </c>
      <c r="G5118" s="30">
        <f t="shared" si="440"/>
        <v>15100</v>
      </c>
      <c r="H5118" s="30">
        <f t="shared" si="441"/>
        <v>22700</v>
      </c>
      <c r="I5118" s="212"/>
      <c r="J5118" s="212"/>
      <c r="K5118" s="212"/>
    </row>
    <row r="5119" spans="1:67" s="153" customFormat="1" outlineLevel="1">
      <c r="A5119" s="66"/>
      <c r="B5119" s="94" t="s">
        <v>7775</v>
      </c>
      <c r="C5119" s="29" t="s">
        <v>7774</v>
      </c>
      <c r="D5119" s="28" t="s">
        <v>271</v>
      </c>
      <c r="E5119" s="71">
        <v>5</v>
      </c>
      <c r="F5119" s="30">
        <v>7500</v>
      </c>
      <c r="G5119" s="30">
        <f t="shared" si="440"/>
        <v>9000</v>
      </c>
      <c r="H5119" s="30">
        <f t="shared" si="441"/>
        <v>13500</v>
      </c>
      <c r="I5119" s="212"/>
      <c r="J5119" s="212"/>
      <c r="K5119" s="212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  <c r="BA5119" s="10"/>
      <c r="BB5119" s="10"/>
      <c r="BC5119" s="10"/>
      <c r="BD5119" s="10"/>
      <c r="BE5119" s="10"/>
      <c r="BF5119" s="10"/>
      <c r="BG5119" s="10"/>
      <c r="BH5119" s="10"/>
      <c r="BI5119" s="10"/>
      <c r="BJ5119" s="10"/>
      <c r="BK5119" s="10"/>
      <c r="BL5119" s="10"/>
      <c r="BM5119" s="10"/>
      <c r="BN5119" s="10"/>
      <c r="BO5119" s="10"/>
    </row>
    <row r="5120" spans="1:67" s="10" customFormat="1" outlineLevel="1">
      <c r="A5120" s="66"/>
      <c r="B5120" s="94" t="s">
        <v>3686</v>
      </c>
      <c r="C5120" s="50" t="s">
        <v>5971</v>
      </c>
      <c r="D5120" s="28" t="s">
        <v>271</v>
      </c>
      <c r="E5120" s="71">
        <v>4</v>
      </c>
      <c r="F5120" s="30">
        <v>1500</v>
      </c>
      <c r="G5120" s="30">
        <f t="shared" si="440"/>
        <v>1800</v>
      </c>
      <c r="H5120" s="30">
        <f t="shared" si="441"/>
        <v>2700</v>
      </c>
      <c r="I5120" s="212"/>
      <c r="J5120" s="212"/>
      <c r="K5120" s="212"/>
    </row>
    <row r="5121" spans="1:11" s="10" customFormat="1" outlineLevel="1">
      <c r="A5121" s="66"/>
      <c r="B5121" s="94" t="s">
        <v>3716</v>
      </c>
      <c r="C5121" s="29" t="s">
        <v>3717</v>
      </c>
      <c r="D5121" s="28" t="s">
        <v>271</v>
      </c>
      <c r="E5121" s="71">
        <v>1</v>
      </c>
      <c r="F5121" s="98">
        <v>1200</v>
      </c>
      <c r="G5121" s="30">
        <f t="shared" si="440"/>
        <v>1400</v>
      </c>
      <c r="H5121" s="30">
        <f t="shared" si="441"/>
        <v>2200</v>
      </c>
      <c r="I5121" s="212"/>
      <c r="J5121" s="212"/>
      <c r="K5121" s="212"/>
    </row>
    <row r="5122" spans="1:11" s="10" customFormat="1" outlineLevel="1">
      <c r="A5122" s="66"/>
      <c r="B5122" s="94" t="s">
        <v>3803</v>
      </c>
      <c r="C5122" s="29" t="s">
        <v>3804</v>
      </c>
      <c r="D5122" s="28" t="s">
        <v>271</v>
      </c>
      <c r="E5122" s="71">
        <v>1</v>
      </c>
      <c r="F5122" s="30">
        <v>1600</v>
      </c>
      <c r="G5122" s="30">
        <f t="shared" si="440"/>
        <v>1900</v>
      </c>
      <c r="H5122" s="30">
        <f t="shared" si="441"/>
        <v>2900</v>
      </c>
      <c r="I5122" s="212"/>
      <c r="J5122" s="212"/>
      <c r="K5122" s="212"/>
    </row>
    <row r="5123" spans="1:11" s="10" customFormat="1" outlineLevel="1">
      <c r="A5123" s="66"/>
      <c r="B5123" s="94" t="s">
        <v>3865</v>
      </c>
      <c r="C5123" s="29" t="s">
        <v>3866</v>
      </c>
      <c r="D5123" s="28" t="s">
        <v>271</v>
      </c>
      <c r="E5123" s="71">
        <v>1</v>
      </c>
      <c r="F5123" s="30">
        <v>3500</v>
      </c>
      <c r="G5123" s="30">
        <f t="shared" si="440"/>
        <v>4200</v>
      </c>
      <c r="H5123" s="30">
        <f t="shared" si="441"/>
        <v>6300</v>
      </c>
      <c r="I5123" s="212"/>
      <c r="J5123" s="212"/>
      <c r="K5123" s="212"/>
    </row>
    <row r="5124" spans="1:11" s="10" customFormat="1" outlineLevel="1">
      <c r="A5124" s="66"/>
      <c r="B5124" s="94" t="s">
        <v>3845</v>
      </c>
      <c r="C5124" s="29" t="s">
        <v>3846</v>
      </c>
      <c r="D5124" s="28" t="s">
        <v>271</v>
      </c>
      <c r="E5124" s="71">
        <v>1</v>
      </c>
      <c r="F5124" s="30">
        <v>1100</v>
      </c>
      <c r="G5124" s="30">
        <f t="shared" si="440"/>
        <v>1300</v>
      </c>
      <c r="H5124" s="30">
        <f t="shared" si="441"/>
        <v>2000</v>
      </c>
      <c r="I5124" s="212"/>
      <c r="J5124" s="212"/>
      <c r="K5124" s="212"/>
    </row>
    <row r="5125" spans="1:11" s="10" customFormat="1" outlineLevel="1">
      <c r="A5125" s="66"/>
      <c r="B5125" s="94" t="s">
        <v>3849</v>
      </c>
      <c r="C5125" s="29" t="s">
        <v>3850</v>
      </c>
      <c r="D5125" s="28" t="s">
        <v>271</v>
      </c>
      <c r="E5125" s="71">
        <v>1</v>
      </c>
      <c r="F5125" s="30">
        <v>1100</v>
      </c>
      <c r="G5125" s="30">
        <f t="shared" si="440"/>
        <v>1300</v>
      </c>
      <c r="H5125" s="30">
        <f t="shared" si="441"/>
        <v>2000</v>
      </c>
      <c r="I5125" s="212"/>
      <c r="J5125" s="212"/>
      <c r="K5125" s="212"/>
    </row>
    <row r="5126" spans="1:11" s="10" customFormat="1" ht="31" outlineLevel="1">
      <c r="A5126" s="66"/>
      <c r="B5126" s="94" t="s">
        <v>3783</v>
      </c>
      <c r="C5126" s="29" t="s">
        <v>3784</v>
      </c>
      <c r="D5126" s="28" t="s">
        <v>271</v>
      </c>
      <c r="E5126" s="71">
        <v>1</v>
      </c>
      <c r="F5126" s="30">
        <v>1000</v>
      </c>
      <c r="G5126" s="30">
        <f>ROUND(F5126*1.2,-2)</f>
        <v>1200</v>
      </c>
      <c r="H5126" s="30">
        <f t="shared" si="441"/>
        <v>1800</v>
      </c>
      <c r="I5126" s="212"/>
      <c r="J5126" s="212"/>
      <c r="K5126" s="212"/>
    </row>
    <row r="5127" spans="1:11" s="10" customFormat="1" ht="31" outlineLevel="1">
      <c r="A5127" s="66"/>
      <c r="B5127" s="94" t="s">
        <v>3791</v>
      </c>
      <c r="C5127" s="29" t="s">
        <v>3792</v>
      </c>
      <c r="D5127" s="28" t="s">
        <v>271</v>
      </c>
      <c r="E5127" s="71">
        <v>1</v>
      </c>
      <c r="F5127" s="30">
        <v>1200</v>
      </c>
      <c r="G5127" s="30">
        <f>ROUND(F5127*1.2,-2)</f>
        <v>1400</v>
      </c>
      <c r="H5127" s="30">
        <f t="shared" si="441"/>
        <v>2200</v>
      </c>
      <c r="I5127" s="212"/>
      <c r="J5127" s="212"/>
      <c r="K5127" s="212"/>
    </row>
    <row r="5128" spans="1:11" s="10" customFormat="1" ht="30">
      <c r="A5128" s="95">
        <v>3384</v>
      </c>
      <c r="B5128" s="95" t="s">
        <v>6413</v>
      </c>
      <c r="C5128" s="96" t="s">
        <v>6414</v>
      </c>
      <c r="D5128" s="95" t="s">
        <v>271</v>
      </c>
      <c r="E5128" s="95">
        <v>1</v>
      </c>
      <c r="F5128" s="97">
        <v>245000</v>
      </c>
      <c r="G5128" s="97">
        <f>ROUND(F5128*1.2,-2)</f>
        <v>294000</v>
      </c>
      <c r="H5128" s="97">
        <f t="shared" si="441"/>
        <v>441000</v>
      </c>
      <c r="I5128" s="212"/>
      <c r="J5128" s="212"/>
      <c r="K5128" s="212"/>
    </row>
    <row r="5129" spans="1:11" s="110" customFormat="1">
      <c r="A5129" s="36"/>
      <c r="B5129" s="94" t="s">
        <v>5860</v>
      </c>
      <c r="C5129" s="29" t="s">
        <v>5835</v>
      </c>
      <c r="D5129" s="28" t="s">
        <v>51</v>
      </c>
      <c r="E5129" s="71">
        <v>1</v>
      </c>
      <c r="F5129" s="98">
        <v>700</v>
      </c>
      <c r="G5129" s="30">
        <f>ROUND(F5129*1.2,-2)</f>
        <v>800</v>
      </c>
      <c r="H5129" s="30">
        <f>ROUND(F5129*1.8,-2)</f>
        <v>1300</v>
      </c>
      <c r="I5129" s="212"/>
      <c r="J5129" s="212"/>
      <c r="K5129" s="212"/>
    </row>
    <row r="5130" spans="1:11" s="10" customFormat="1">
      <c r="A5130" s="67">
        <v>3385</v>
      </c>
      <c r="B5130" s="67" t="s">
        <v>5628</v>
      </c>
      <c r="C5130" s="47" t="s">
        <v>5629</v>
      </c>
      <c r="D5130" s="67" t="s">
        <v>530</v>
      </c>
      <c r="E5130" s="67">
        <v>1</v>
      </c>
      <c r="F5130" s="72">
        <f>SUM(F5131:F5132,2*F5133,2*F5134,2*F5135)</f>
        <v>45150</v>
      </c>
      <c r="G5130" s="72">
        <f>SUM(G5131:G5132,2*G5133,2*G5134,2*G5135)</f>
        <v>54100</v>
      </c>
      <c r="H5130" s="72">
        <f>SUM(H5131:H5132,2*H5133,2*H5134,2*H5135)</f>
        <v>81300</v>
      </c>
      <c r="I5130" s="212"/>
      <c r="J5130" s="212"/>
      <c r="K5130" s="212"/>
    </row>
    <row r="5131" spans="1:11" s="10" customFormat="1" outlineLevel="1">
      <c r="A5131" s="52"/>
      <c r="B5131" s="28" t="s">
        <v>1828</v>
      </c>
      <c r="C5131" s="29" t="s">
        <v>1829</v>
      </c>
      <c r="D5131" s="28" t="s">
        <v>128</v>
      </c>
      <c r="E5131" s="30">
        <v>1</v>
      </c>
      <c r="F5131" s="30">
        <v>26250</v>
      </c>
      <c r="G5131" s="30">
        <f>ROUND(F5131*1.2,-2)</f>
        <v>31500</v>
      </c>
      <c r="H5131" s="30">
        <f>ROUND(F5131*1.8,-2)</f>
        <v>47300</v>
      </c>
      <c r="I5131" s="212"/>
      <c r="J5131" s="212"/>
      <c r="K5131" s="212"/>
    </row>
    <row r="5132" spans="1:11" s="10" customFormat="1" outlineLevel="1">
      <c r="A5132" s="52"/>
      <c r="B5132" s="28" t="s">
        <v>1536</v>
      </c>
      <c r="C5132" s="29" t="s">
        <v>1537</v>
      </c>
      <c r="D5132" s="28" t="s">
        <v>271</v>
      </c>
      <c r="E5132" s="30">
        <v>1</v>
      </c>
      <c r="F5132" s="30">
        <v>6000</v>
      </c>
      <c r="G5132" s="30">
        <f>ROUND(F5132*1.2,-2)</f>
        <v>7200</v>
      </c>
      <c r="H5132" s="30">
        <f>ROUND(F5132*1.8,-2)</f>
        <v>10800</v>
      </c>
      <c r="I5132" s="212"/>
      <c r="J5132" s="212"/>
      <c r="K5132" s="212"/>
    </row>
    <row r="5133" spans="1:11" s="10" customFormat="1" outlineLevel="1">
      <c r="A5133" s="52"/>
      <c r="B5133" s="28" t="s">
        <v>1922</v>
      </c>
      <c r="C5133" s="29" t="s">
        <v>1923</v>
      </c>
      <c r="D5133" s="28" t="s">
        <v>51</v>
      </c>
      <c r="E5133" s="30">
        <v>2</v>
      </c>
      <c r="F5133" s="30">
        <v>4100</v>
      </c>
      <c r="G5133" s="30">
        <f>ROUND(F5133*1.2,-2)</f>
        <v>4900</v>
      </c>
      <c r="H5133" s="30">
        <f>ROUND(F5133*1.8,-2)</f>
        <v>7400</v>
      </c>
      <c r="I5133" s="212"/>
      <c r="J5133" s="212"/>
      <c r="K5133" s="212"/>
    </row>
    <row r="5134" spans="1:11" s="10" customFormat="1" outlineLevel="1">
      <c r="A5134" s="52"/>
      <c r="B5134" s="28" t="s">
        <v>1814</v>
      </c>
      <c r="C5134" s="29" t="s">
        <v>1815</v>
      </c>
      <c r="D5134" s="28" t="s">
        <v>51</v>
      </c>
      <c r="E5134" s="30">
        <v>2</v>
      </c>
      <c r="F5134" s="30">
        <v>850</v>
      </c>
      <c r="G5134" s="30">
        <f>ROUND(F5134*1.2,-2)</f>
        <v>1000</v>
      </c>
      <c r="H5134" s="30">
        <f>ROUND(F5134*1.8,-2)</f>
        <v>1500</v>
      </c>
      <c r="I5134" s="212"/>
      <c r="J5134" s="212"/>
      <c r="K5134" s="212"/>
    </row>
    <row r="5135" spans="1:11" s="10" customFormat="1" outlineLevel="1">
      <c r="A5135" s="52"/>
      <c r="B5135" s="28" t="s">
        <v>1846</v>
      </c>
      <c r="C5135" s="29" t="s">
        <v>1847</v>
      </c>
      <c r="D5135" s="28" t="s">
        <v>51</v>
      </c>
      <c r="E5135" s="30">
        <v>2</v>
      </c>
      <c r="F5135" s="30">
        <v>1500</v>
      </c>
      <c r="G5135" s="30">
        <f>ROUND(F5135*1.2,-2)</f>
        <v>1800</v>
      </c>
      <c r="H5135" s="30">
        <f>ROUND(F5135*1.8,-2)</f>
        <v>2700</v>
      </c>
      <c r="I5135" s="212"/>
      <c r="J5135" s="212"/>
      <c r="K5135" s="212"/>
    </row>
    <row r="5136" spans="1:11" s="10" customFormat="1">
      <c r="A5136" s="67">
        <v>3386</v>
      </c>
      <c r="B5136" s="67" t="s">
        <v>5865</v>
      </c>
      <c r="C5136" s="47" t="s">
        <v>5836</v>
      </c>
      <c r="D5136" s="67" t="s">
        <v>530</v>
      </c>
      <c r="E5136" s="67">
        <v>1</v>
      </c>
      <c r="F5136" s="72">
        <f>SUM(F5137:F5155)</f>
        <v>28100</v>
      </c>
      <c r="G5136" s="72">
        <f>SUM(G5137:G5155)</f>
        <v>33400</v>
      </c>
      <c r="H5136" s="72">
        <f>SUM(H5137:H5155)</f>
        <v>50900</v>
      </c>
      <c r="I5136" s="212"/>
      <c r="J5136" s="212"/>
      <c r="K5136" s="212"/>
    </row>
    <row r="5137" spans="1:11" s="10" customFormat="1" outlineLevel="1">
      <c r="A5137" s="52"/>
      <c r="B5137" s="49" t="s">
        <v>3686</v>
      </c>
      <c r="C5137" s="50" t="s">
        <v>5971</v>
      </c>
      <c r="D5137" s="49" t="s">
        <v>271</v>
      </c>
      <c r="E5137" s="51">
        <v>1</v>
      </c>
      <c r="F5137" s="30">
        <v>1500</v>
      </c>
      <c r="G5137" s="30">
        <f>ROUND(F5137*1.2,-2)</f>
        <v>1800</v>
      </c>
      <c r="H5137" s="30">
        <f t="shared" ref="H5137:H5155" si="442">ROUND(F5137*1.8,-2)</f>
        <v>2700</v>
      </c>
      <c r="I5137" s="212"/>
      <c r="J5137" s="212"/>
      <c r="K5137" s="212"/>
    </row>
    <row r="5138" spans="1:11" s="10" customFormat="1" outlineLevel="1">
      <c r="A5138" s="52"/>
      <c r="B5138" s="28" t="s">
        <v>3716</v>
      </c>
      <c r="C5138" s="29" t="s">
        <v>3717</v>
      </c>
      <c r="D5138" s="28" t="s">
        <v>271</v>
      </c>
      <c r="E5138" s="30">
        <v>1</v>
      </c>
      <c r="F5138" s="30">
        <v>1200</v>
      </c>
      <c r="G5138" s="30">
        <f t="shared" ref="G5138:G5155" si="443">ROUND(F5138*1.2,-2)</f>
        <v>1400</v>
      </c>
      <c r="H5138" s="30">
        <f t="shared" si="442"/>
        <v>2200</v>
      </c>
      <c r="I5138" s="212"/>
      <c r="J5138" s="212"/>
      <c r="K5138" s="212"/>
    </row>
    <row r="5139" spans="1:11" s="10" customFormat="1" ht="31" outlineLevel="1">
      <c r="A5139" s="52"/>
      <c r="B5139" s="28" t="s">
        <v>4027</v>
      </c>
      <c r="C5139" s="29" t="s">
        <v>4028</v>
      </c>
      <c r="D5139" s="28" t="s">
        <v>271</v>
      </c>
      <c r="E5139" s="30">
        <v>1</v>
      </c>
      <c r="F5139" s="30">
        <v>1200</v>
      </c>
      <c r="G5139" s="30">
        <f t="shared" si="443"/>
        <v>1400</v>
      </c>
      <c r="H5139" s="30">
        <f t="shared" si="442"/>
        <v>2200</v>
      </c>
      <c r="I5139" s="212"/>
      <c r="J5139" s="212"/>
      <c r="K5139" s="212"/>
    </row>
    <row r="5140" spans="1:11" s="10" customFormat="1" ht="31" outlineLevel="1">
      <c r="A5140" s="52"/>
      <c r="B5140" s="28" t="s">
        <v>3751</v>
      </c>
      <c r="C5140" s="29" t="s">
        <v>3752</v>
      </c>
      <c r="D5140" s="28" t="s">
        <v>271</v>
      </c>
      <c r="E5140" s="30">
        <v>1</v>
      </c>
      <c r="F5140" s="30">
        <v>1100</v>
      </c>
      <c r="G5140" s="30">
        <f t="shared" si="443"/>
        <v>1300</v>
      </c>
      <c r="H5140" s="30">
        <f t="shared" si="442"/>
        <v>2000</v>
      </c>
      <c r="I5140" s="212"/>
      <c r="J5140" s="212"/>
      <c r="K5140" s="212"/>
    </row>
    <row r="5141" spans="1:11" s="10" customFormat="1" ht="31" outlineLevel="1">
      <c r="A5141" s="52"/>
      <c r="B5141" s="28" t="s">
        <v>6182</v>
      </c>
      <c r="C5141" s="29" t="s">
        <v>3767</v>
      </c>
      <c r="D5141" s="28" t="s">
        <v>271</v>
      </c>
      <c r="E5141" s="30">
        <v>1</v>
      </c>
      <c r="F5141" s="30">
        <v>1000</v>
      </c>
      <c r="G5141" s="30">
        <f t="shared" si="443"/>
        <v>1200</v>
      </c>
      <c r="H5141" s="30">
        <f t="shared" si="442"/>
        <v>1800</v>
      </c>
      <c r="I5141" s="212"/>
      <c r="J5141" s="212"/>
      <c r="K5141" s="212"/>
    </row>
    <row r="5142" spans="1:11" s="10" customFormat="1" outlineLevel="1">
      <c r="A5142" s="52"/>
      <c r="B5142" s="28" t="s">
        <v>3778</v>
      </c>
      <c r="C5142" s="29" t="s">
        <v>3779</v>
      </c>
      <c r="D5142" s="28" t="s">
        <v>271</v>
      </c>
      <c r="E5142" s="30">
        <v>1</v>
      </c>
      <c r="F5142" s="30">
        <v>1100</v>
      </c>
      <c r="G5142" s="30">
        <f t="shared" si="443"/>
        <v>1300</v>
      </c>
      <c r="H5142" s="30">
        <f t="shared" si="442"/>
        <v>2000</v>
      </c>
      <c r="I5142" s="212"/>
      <c r="J5142" s="212"/>
      <c r="K5142" s="212"/>
    </row>
    <row r="5143" spans="1:11" s="10" customFormat="1" outlineLevel="1">
      <c r="A5143" s="52"/>
      <c r="B5143" s="28" t="s">
        <v>3843</v>
      </c>
      <c r="C5143" s="29" t="s">
        <v>3844</v>
      </c>
      <c r="D5143" s="28" t="s">
        <v>271</v>
      </c>
      <c r="E5143" s="30">
        <v>1</v>
      </c>
      <c r="F5143" s="30">
        <v>1000</v>
      </c>
      <c r="G5143" s="30">
        <f t="shared" si="443"/>
        <v>1200</v>
      </c>
      <c r="H5143" s="30">
        <f t="shared" si="442"/>
        <v>1800</v>
      </c>
      <c r="I5143" s="212"/>
      <c r="J5143" s="212"/>
      <c r="K5143" s="212"/>
    </row>
    <row r="5144" spans="1:11" s="10" customFormat="1" outlineLevel="1">
      <c r="A5144" s="52"/>
      <c r="B5144" s="28" t="s">
        <v>3837</v>
      </c>
      <c r="C5144" s="29" t="s">
        <v>3838</v>
      </c>
      <c r="D5144" s="28" t="s">
        <v>271</v>
      </c>
      <c r="E5144" s="30">
        <v>1</v>
      </c>
      <c r="F5144" s="30">
        <v>1100</v>
      </c>
      <c r="G5144" s="30">
        <f t="shared" si="443"/>
        <v>1300</v>
      </c>
      <c r="H5144" s="30">
        <f t="shared" si="442"/>
        <v>2000</v>
      </c>
      <c r="I5144" s="212"/>
      <c r="J5144" s="212"/>
      <c r="K5144" s="212"/>
    </row>
    <row r="5145" spans="1:11" s="10" customFormat="1" outlineLevel="1">
      <c r="A5145" s="52"/>
      <c r="B5145" s="28" t="s">
        <v>3817</v>
      </c>
      <c r="C5145" s="29" t="s">
        <v>3818</v>
      </c>
      <c r="D5145" s="28" t="s">
        <v>271</v>
      </c>
      <c r="E5145" s="30">
        <v>1</v>
      </c>
      <c r="F5145" s="30">
        <v>1100</v>
      </c>
      <c r="G5145" s="30">
        <f t="shared" si="443"/>
        <v>1300</v>
      </c>
      <c r="H5145" s="30">
        <f t="shared" si="442"/>
        <v>2000</v>
      </c>
      <c r="I5145" s="212"/>
      <c r="J5145" s="212"/>
      <c r="K5145" s="212"/>
    </row>
    <row r="5146" spans="1:11" s="10" customFormat="1" outlineLevel="1">
      <c r="A5146" s="52"/>
      <c r="B5146" s="28" t="s">
        <v>3845</v>
      </c>
      <c r="C5146" s="29" t="s">
        <v>3846</v>
      </c>
      <c r="D5146" s="28" t="s">
        <v>271</v>
      </c>
      <c r="E5146" s="30">
        <v>1</v>
      </c>
      <c r="F5146" s="30">
        <v>1100</v>
      </c>
      <c r="G5146" s="30">
        <f t="shared" si="443"/>
        <v>1300</v>
      </c>
      <c r="H5146" s="30">
        <f t="shared" si="442"/>
        <v>2000</v>
      </c>
      <c r="I5146" s="212"/>
      <c r="J5146" s="212"/>
      <c r="K5146" s="212"/>
    </row>
    <row r="5147" spans="1:11" s="10" customFormat="1" outlineLevel="1">
      <c r="A5147" s="52"/>
      <c r="B5147" s="28" t="s">
        <v>3849</v>
      </c>
      <c r="C5147" s="29" t="s">
        <v>3850</v>
      </c>
      <c r="D5147" s="28" t="s">
        <v>271</v>
      </c>
      <c r="E5147" s="30">
        <v>1</v>
      </c>
      <c r="F5147" s="30">
        <v>1100</v>
      </c>
      <c r="G5147" s="30">
        <f t="shared" si="443"/>
        <v>1300</v>
      </c>
      <c r="H5147" s="30">
        <f t="shared" si="442"/>
        <v>2000</v>
      </c>
      <c r="I5147" s="212"/>
      <c r="J5147" s="212"/>
      <c r="K5147" s="212"/>
    </row>
    <row r="5148" spans="1:11" s="10" customFormat="1" ht="31" outlineLevel="1">
      <c r="A5148" s="52"/>
      <c r="B5148" s="28" t="s">
        <v>3783</v>
      </c>
      <c r="C5148" s="29" t="s">
        <v>3784</v>
      </c>
      <c r="D5148" s="28" t="s">
        <v>271</v>
      </c>
      <c r="E5148" s="30">
        <v>1</v>
      </c>
      <c r="F5148" s="30">
        <v>1000</v>
      </c>
      <c r="G5148" s="30">
        <f t="shared" si="443"/>
        <v>1200</v>
      </c>
      <c r="H5148" s="30">
        <f t="shared" si="442"/>
        <v>1800</v>
      </c>
      <c r="I5148" s="212"/>
      <c r="J5148" s="212"/>
      <c r="K5148" s="212"/>
    </row>
    <row r="5149" spans="1:11" s="10" customFormat="1" ht="31" outlineLevel="1">
      <c r="A5149" s="52"/>
      <c r="B5149" s="28" t="s">
        <v>3791</v>
      </c>
      <c r="C5149" s="29" t="s">
        <v>3792</v>
      </c>
      <c r="D5149" s="28" t="s">
        <v>271</v>
      </c>
      <c r="E5149" s="30">
        <v>1</v>
      </c>
      <c r="F5149" s="30">
        <v>1200</v>
      </c>
      <c r="G5149" s="30">
        <f t="shared" si="443"/>
        <v>1400</v>
      </c>
      <c r="H5149" s="30">
        <f t="shared" si="442"/>
        <v>2200</v>
      </c>
      <c r="I5149" s="212"/>
      <c r="J5149" s="212"/>
      <c r="K5149" s="212"/>
    </row>
    <row r="5150" spans="1:11" s="10" customFormat="1" outlineLevel="1">
      <c r="A5150" s="52"/>
      <c r="B5150" s="28" t="s">
        <v>3799</v>
      </c>
      <c r="C5150" s="29" t="s">
        <v>3800</v>
      </c>
      <c r="D5150" s="28" t="s">
        <v>271</v>
      </c>
      <c r="E5150" s="30">
        <v>1</v>
      </c>
      <c r="F5150" s="30">
        <v>1100</v>
      </c>
      <c r="G5150" s="30">
        <f t="shared" si="443"/>
        <v>1300</v>
      </c>
      <c r="H5150" s="30">
        <f t="shared" si="442"/>
        <v>2000</v>
      </c>
      <c r="I5150" s="212"/>
      <c r="J5150" s="212"/>
      <c r="K5150" s="212"/>
    </row>
    <row r="5151" spans="1:11" s="10" customFormat="1" outlineLevel="1">
      <c r="A5151" s="52"/>
      <c r="B5151" s="28" t="s">
        <v>3884</v>
      </c>
      <c r="C5151" s="29" t="s">
        <v>3885</v>
      </c>
      <c r="D5151" s="28" t="s">
        <v>271</v>
      </c>
      <c r="E5151" s="30">
        <v>1</v>
      </c>
      <c r="F5151" s="30">
        <v>3300</v>
      </c>
      <c r="G5151" s="30">
        <f t="shared" si="443"/>
        <v>4000</v>
      </c>
      <c r="H5151" s="30">
        <f t="shared" si="442"/>
        <v>5900</v>
      </c>
      <c r="I5151" s="212"/>
      <c r="J5151" s="212"/>
      <c r="K5151" s="212"/>
    </row>
    <row r="5152" spans="1:11" s="10" customFormat="1" ht="31" outlineLevel="1">
      <c r="A5152" s="52"/>
      <c r="B5152" s="28" t="s">
        <v>3996</v>
      </c>
      <c r="C5152" s="29" t="s">
        <v>3997</v>
      </c>
      <c r="D5152" s="28" t="s">
        <v>271</v>
      </c>
      <c r="E5152" s="30">
        <v>1</v>
      </c>
      <c r="F5152" s="30">
        <v>4100</v>
      </c>
      <c r="G5152" s="30">
        <f t="shared" si="443"/>
        <v>4900</v>
      </c>
      <c r="H5152" s="30">
        <f t="shared" si="442"/>
        <v>7400</v>
      </c>
      <c r="I5152" s="212"/>
      <c r="J5152" s="212"/>
      <c r="K5152" s="212"/>
    </row>
    <row r="5153" spans="1:67" s="10" customFormat="1" outlineLevel="1">
      <c r="A5153" s="52"/>
      <c r="B5153" s="28" t="s">
        <v>4029</v>
      </c>
      <c r="C5153" s="29" t="s">
        <v>4030</v>
      </c>
      <c r="D5153" s="28" t="s">
        <v>271</v>
      </c>
      <c r="E5153" s="30">
        <v>1</v>
      </c>
      <c r="F5153" s="30">
        <v>0</v>
      </c>
      <c r="G5153" s="30">
        <f t="shared" si="443"/>
        <v>0</v>
      </c>
      <c r="H5153" s="30">
        <f t="shared" si="442"/>
        <v>0</v>
      </c>
      <c r="I5153" s="212"/>
      <c r="J5153" s="212"/>
      <c r="K5153" s="212"/>
    </row>
    <row r="5154" spans="1:67" s="10" customFormat="1" ht="31" outlineLevel="1">
      <c r="A5154" s="52"/>
      <c r="B5154" s="49" t="s">
        <v>4033</v>
      </c>
      <c r="C5154" s="50" t="s">
        <v>4034</v>
      </c>
      <c r="D5154" s="49" t="s">
        <v>271</v>
      </c>
      <c r="E5154" s="51">
        <v>1</v>
      </c>
      <c r="F5154" s="30">
        <v>4200</v>
      </c>
      <c r="G5154" s="30">
        <f t="shared" si="443"/>
        <v>5000</v>
      </c>
      <c r="H5154" s="30">
        <f t="shared" si="442"/>
        <v>7600</v>
      </c>
      <c r="I5154" s="212"/>
      <c r="J5154" s="212"/>
      <c r="K5154" s="212"/>
    </row>
    <row r="5155" spans="1:67" s="10" customFormat="1" outlineLevel="1">
      <c r="A5155" s="52"/>
      <c r="B5155" s="28" t="s">
        <v>2722</v>
      </c>
      <c r="C5155" s="29" t="s">
        <v>2723</v>
      </c>
      <c r="D5155" s="28" t="s">
        <v>51</v>
      </c>
      <c r="E5155" s="30">
        <v>1</v>
      </c>
      <c r="F5155" s="30">
        <v>700</v>
      </c>
      <c r="G5155" s="30">
        <f t="shared" si="443"/>
        <v>800</v>
      </c>
      <c r="H5155" s="30">
        <f t="shared" si="442"/>
        <v>1300</v>
      </c>
      <c r="I5155" s="212"/>
      <c r="J5155" s="212"/>
      <c r="K5155" s="212"/>
    </row>
    <row r="5156" spans="1:67" s="159" customFormat="1">
      <c r="A5156" s="181">
        <v>3387</v>
      </c>
      <c r="B5156" s="67" t="s">
        <v>7743</v>
      </c>
      <c r="C5156" s="167" t="s">
        <v>7736</v>
      </c>
      <c r="D5156" s="67" t="s">
        <v>530</v>
      </c>
      <c r="E5156" s="183">
        <v>1</v>
      </c>
      <c r="F5156" s="90">
        <f>SUM(F5157:F5174)</f>
        <v>154920</v>
      </c>
      <c r="G5156" s="90">
        <f>SUM(G5157:G5174)</f>
        <v>186000</v>
      </c>
      <c r="H5156" s="90">
        <f>H5157*E5157+H5158*E5158+G5159*E5159+G5160*E5160+G5161*E5161+G5162*E5162+G5163*E5163+G5164*E5164+G5165*E5165+G5166*E5166+G5167*E5167+G5168*E5168+G5169*E5169+G5170*E5170+G5171*E5171+G5172*E5172+G5173*E5173+G5174*E5174</f>
        <v>199200</v>
      </c>
      <c r="I5156" s="212"/>
      <c r="J5156" s="212"/>
      <c r="K5156" s="212"/>
      <c r="L5156" s="17"/>
      <c r="M5156" s="17"/>
      <c r="N5156" s="17"/>
      <c r="O5156" s="17"/>
      <c r="P5156" s="17"/>
      <c r="Q5156" s="17"/>
      <c r="R5156" s="17"/>
      <c r="S5156" s="17"/>
      <c r="T5156" s="17"/>
      <c r="U5156" s="17"/>
      <c r="V5156" s="17"/>
      <c r="W5156" s="17"/>
      <c r="X5156" s="17"/>
      <c r="Y5156" s="17"/>
      <c r="Z5156" s="17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7"/>
      <c r="AK5156" s="17"/>
      <c r="AL5156" s="17"/>
      <c r="AM5156" s="17"/>
      <c r="AN5156" s="17"/>
      <c r="AO5156" s="17"/>
      <c r="AP5156" s="17"/>
      <c r="AQ5156" s="17"/>
      <c r="AR5156" s="17"/>
      <c r="AS5156" s="17"/>
      <c r="AT5156" s="17"/>
      <c r="AU5156" s="17"/>
      <c r="AV5156" s="17"/>
      <c r="AW5156" s="17"/>
      <c r="AX5156" s="17"/>
      <c r="AY5156" s="17"/>
      <c r="AZ5156" s="17"/>
      <c r="BA5156" s="17"/>
      <c r="BB5156" s="17"/>
      <c r="BC5156" s="17"/>
      <c r="BD5156" s="17"/>
      <c r="BE5156" s="17"/>
      <c r="BF5156" s="17"/>
      <c r="BG5156" s="17"/>
      <c r="BH5156" s="17"/>
      <c r="BI5156" s="17"/>
      <c r="BJ5156" s="17"/>
      <c r="BK5156" s="17"/>
      <c r="BL5156" s="17"/>
      <c r="BM5156" s="17"/>
      <c r="BN5156" s="17"/>
      <c r="BO5156" s="17"/>
    </row>
    <row r="5157" spans="1:67" s="159" customFormat="1">
      <c r="A5157" s="180"/>
      <c r="B5157" s="28" t="s">
        <v>7778</v>
      </c>
      <c r="C5157" s="29" t="s">
        <v>7737</v>
      </c>
      <c r="D5157" s="28" t="s">
        <v>271</v>
      </c>
      <c r="E5157" s="30">
        <v>1</v>
      </c>
      <c r="F5157" s="30">
        <v>12000</v>
      </c>
      <c r="G5157" s="30">
        <f t="shared" ref="G5157:G5163" si="444">ROUND(F5157*1.2,-2)</f>
        <v>14400</v>
      </c>
      <c r="H5157" s="30">
        <f t="shared" ref="H5157:H5163" si="445">ROUND(F5157*1.8,-2)</f>
        <v>21600</v>
      </c>
      <c r="I5157" s="212"/>
      <c r="J5157" s="212"/>
      <c r="K5157" s="212"/>
      <c r="L5157" s="17"/>
      <c r="M5157" s="17"/>
      <c r="N5157" s="17"/>
      <c r="O5157" s="17"/>
      <c r="P5157" s="17"/>
      <c r="Q5157" s="17"/>
      <c r="R5157" s="17"/>
      <c r="S5157" s="17"/>
      <c r="T5157" s="17"/>
      <c r="U5157" s="17"/>
      <c r="V5157" s="17"/>
      <c r="W5157" s="17"/>
      <c r="X5157" s="17"/>
      <c r="Y5157" s="17"/>
      <c r="Z5157" s="17"/>
      <c r="AA5157" s="17"/>
      <c r="AB5157" s="17"/>
      <c r="AC5157" s="17"/>
      <c r="AD5157" s="17"/>
      <c r="AE5157" s="17"/>
      <c r="AF5157" s="17"/>
      <c r="AG5157" s="17"/>
      <c r="AH5157" s="17"/>
      <c r="AI5157" s="17"/>
      <c r="AJ5157" s="17"/>
      <c r="AK5157" s="17"/>
      <c r="AL5157" s="17"/>
      <c r="AM5157" s="17"/>
      <c r="AN5157" s="17"/>
      <c r="AO5157" s="17"/>
      <c r="AP5157" s="17"/>
      <c r="AQ5157" s="17"/>
      <c r="AR5157" s="17"/>
      <c r="AS5157" s="17"/>
      <c r="AT5157" s="17"/>
      <c r="AU5157" s="17"/>
      <c r="AV5157" s="17"/>
      <c r="AW5157" s="17"/>
      <c r="AX5157" s="17"/>
      <c r="AY5157" s="17"/>
      <c r="AZ5157" s="17"/>
      <c r="BA5157" s="17"/>
      <c r="BB5157" s="17"/>
      <c r="BC5157" s="17"/>
      <c r="BD5157" s="17"/>
      <c r="BE5157" s="17"/>
      <c r="BF5157" s="17"/>
      <c r="BG5157" s="17"/>
      <c r="BH5157" s="17"/>
      <c r="BI5157" s="17"/>
      <c r="BJ5157" s="17"/>
      <c r="BK5157" s="17"/>
      <c r="BL5157" s="17"/>
      <c r="BM5157" s="17"/>
      <c r="BN5157" s="17"/>
      <c r="BO5157" s="17"/>
    </row>
    <row r="5158" spans="1:67" s="152" customFormat="1">
      <c r="A5158" s="179"/>
      <c r="B5158" s="28" t="s">
        <v>7779</v>
      </c>
      <c r="C5158" s="29" t="s">
        <v>7738</v>
      </c>
      <c r="D5158" s="28" t="s">
        <v>271</v>
      </c>
      <c r="E5158" s="30">
        <v>1</v>
      </c>
      <c r="F5158" s="30">
        <v>10000</v>
      </c>
      <c r="G5158" s="30">
        <f t="shared" si="444"/>
        <v>12000</v>
      </c>
      <c r="H5158" s="30">
        <f t="shared" si="445"/>
        <v>18000</v>
      </c>
      <c r="I5158" s="212"/>
      <c r="J5158" s="212"/>
      <c r="K5158" s="212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  <c r="AM5158" s="14"/>
      <c r="AN5158" s="14"/>
      <c r="AO5158" s="14"/>
      <c r="AP5158" s="14"/>
      <c r="AQ5158" s="14"/>
      <c r="AR5158" s="14"/>
      <c r="AS5158" s="14"/>
      <c r="AT5158" s="14"/>
      <c r="AU5158" s="14"/>
      <c r="AV5158" s="14"/>
      <c r="AW5158" s="14"/>
      <c r="AX5158" s="14"/>
      <c r="AY5158" s="14"/>
      <c r="AZ5158" s="14"/>
      <c r="BA5158" s="14"/>
      <c r="BB5158" s="14"/>
      <c r="BC5158" s="14"/>
      <c r="BD5158" s="14"/>
      <c r="BE5158" s="14"/>
      <c r="BF5158" s="14"/>
      <c r="BG5158" s="14"/>
      <c r="BH5158" s="14"/>
      <c r="BI5158" s="14"/>
      <c r="BJ5158" s="14"/>
      <c r="BK5158" s="14"/>
      <c r="BL5158" s="14"/>
      <c r="BM5158" s="14"/>
      <c r="BN5158" s="14"/>
      <c r="BO5158" s="14"/>
    </row>
    <row r="5159" spans="1:67" s="152" customFormat="1">
      <c r="A5159" s="179"/>
      <c r="B5159" s="28" t="s">
        <v>3900</v>
      </c>
      <c r="C5159" s="29" t="s">
        <v>3901</v>
      </c>
      <c r="D5159" s="28" t="s">
        <v>271</v>
      </c>
      <c r="E5159" s="30">
        <v>1</v>
      </c>
      <c r="F5159" s="30">
        <v>3700</v>
      </c>
      <c r="G5159" s="30">
        <f t="shared" si="444"/>
        <v>4400</v>
      </c>
      <c r="H5159" s="30">
        <f t="shared" si="445"/>
        <v>6700</v>
      </c>
      <c r="I5159" s="212"/>
      <c r="J5159" s="212"/>
      <c r="K5159" s="212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  <c r="AH5159" s="14"/>
      <c r="AI5159" s="14"/>
      <c r="AJ5159" s="14"/>
      <c r="AK5159" s="14"/>
      <c r="AL5159" s="14"/>
      <c r="AM5159" s="14"/>
      <c r="AN5159" s="14"/>
      <c r="AO5159" s="14"/>
      <c r="AP5159" s="14"/>
      <c r="AQ5159" s="14"/>
      <c r="AR5159" s="14"/>
      <c r="AS5159" s="14"/>
      <c r="AT5159" s="14"/>
      <c r="AU5159" s="14"/>
      <c r="AV5159" s="14"/>
      <c r="AW5159" s="14"/>
      <c r="AX5159" s="14"/>
      <c r="AY5159" s="14"/>
      <c r="AZ5159" s="14"/>
      <c r="BA5159" s="14"/>
      <c r="BB5159" s="14"/>
      <c r="BC5159" s="14"/>
      <c r="BD5159" s="14"/>
      <c r="BE5159" s="14"/>
      <c r="BF5159" s="14"/>
      <c r="BG5159" s="14"/>
      <c r="BH5159" s="14"/>
      <c r="BI5159" s="14"/>
      <c r="BJ5159" s="14"/>
      <c r="BK5159" s="14"/>
      <c r="BL5159" s="14"/>
      <c r="BM5159" s="14"/>
      <c r="BN5159" s="14"/>
      <c r="BO5159" s="14"/>
    </row>
    <row r="5160" spans="1:67" s="152" customFormat="1">
      <c r="A5160" s="179"/>
      <c r="B5160" s="49" t="s">
        <v>4115</v>
      </c>
      <c r="C5160" s="50" t="s">
        <v>4116</v>
      </c>
      <c r="D5160" s="49" t="s">
        <v>271</v>
      </c>
      <c r="E5160" s="51">
        <v>1</v>
      </c>
      <c r="F5160" s="30">
        <v>6500</v>
      </c>
      <c r="G5160" s="30">
        <f t="shared" si="444"/>
        <v>7800</v>
      </c>
      <c r="H5160" s="30">
        <f t="shared" si="445"/>
        <v>11700</v>
      </c>
      <c r="I5160" s="212"/>
      <c r="J5160" s="212"/>
      <c r="K5160" s="212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  <c r="AH5160" s="14"/>
      <c r="AI5160" s="14"/>
      <c r="AJ5160" s="14"/>
      <c r="AK5160" s="14"/>
      <c r="AL5160" s="14"/>
      <c r="AM5160" s="14"/>
      <c r="AN5160" s="14"/>
      <c r="AO5160" s="14"/>
      <c r="AP5160" s="14"/>
      <c r="AQ5160" s="14"/>
      <c r="AR5160" s="14"/>
      <c r="AS5160" s="14"/>
      <c r="AT5160" s="14"/>
      <c r="AU5160" s="14"/>
      <c r="AV5160" s="14"/>
      <c r="AW5160" s="14"/>
      <c r="AX5160" s="14"/>
      <c r="AY5160" s="14"/>
      <c r="AZ5160" s="14"/>
      <c r="BA5160" s="14"/>
      <c r="BB5160" s="14"/>
      <c r="BC5160" s="14"/>
      <c r="BD5160" s="14"/>
      <c r="BE5160" s="14"/>
      <c r="BF5160" s="14"/>
      <c r="BG5160" s="14"/>
      <c r="BH5160" s="14"/>
      <c r="BI5160" s="14"/>
      <c r="BJ5160" s="14"/>
      <c r="BK5160" s="14"/>
      <c r="BL5160" s="14"/>
      <c r="BM5160" s="14"/>
      <c r="BN5160" s="14"/>
      <c r="BO5160" s="14"/>
    </row>
    <row r="5161" spans="1:67" s="152" customFormat="1" ht="31">
      <c r="A5161" s="179"/>
      <c r="B5161" s="49" t="s">
        <v>4175</v>
      </c>
      <c r="C5161" s="50" t="s">
        <v>4176</v>
      </c>
      <c r="D5161" s="206" t="s">
        <v>271</v>
      </c>
      <c r="E5161" s="207">
        <v>1</v>
      </c>
      <c r="F5161" s="51">
        <v>7600</v>
      </c>
      <c r="G5161" s="30">
        <f t="shared" si="444"/>
        <v>9100</v>
      </c>
      <c r="H5161" s="30">
        <f t="shared" si="445"/>
        <v>13700</v>
      </c>
      <c r="I5161" s="212"/>
      <c r="J5161" s="212"/>
      <c r="K5161" s="212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  <c r="AH5161" s="14"/>
      <c r="AI5161" s="14"/>
      <c r="AJ5161" s="14"/>
      <c r="AK5161" s="14"/>
      <c r="AL5161" s="14"/>
      <c r="AM5161" s="14"/>
      <c r="AN5161" s="14"/>
      <c r="AO5161" s="14"/>
      <c r="AP5161" s="14"/>
      <c r="AQ5161" s="14"/>
      <c r="AR5161" s="14"/>
      <c r="AS5161" s="14"/>
      <c r="AT5161" s="14"/>
      <c r="AU5161" s="14"/>
      <c r="AV5161" s="14"/>
      <c r="AW5161" s="14"/>
      <c r="AX5161" s="14"/>
      <c r="AY5161" s="14"/>
      <c r="AZ5161" s="14"/>
      <c r="BA5161" s="14"/>
      <c r="BB5161" s="14"/>
      <c r="BC5161" s="14"/>
      <c r="BD5161" s="14"/>
      <c r="BE5161" s="14"/>
      <c r="BF5161" s="14"/>
      <c r="BG5161" s="14"/>
      <c r="BH5161" s="14"/>
      <c r="BI5161" s="14"/>
      <c r="BJ5161" s="14"/>
      <c r="BK5161" s="14"/>
      <c r="BL5161" s="14"/>
      <c r="BM5161" s="14"/>
      <c r="BN5161" s="14"/>
      <c r="BO5161" s="14"/>
    </row>
    <row r="5162" spans="1:67" s="152" customFormat="1" ht="31">
      <c r="A5162" s="179"/>
      <c r="B5162" s="28" t="s">
        <v>4187</v>
      </c>
      <c r="C5162" s="29" t="s">
        <v>4188</v>
      </c>
      <c r="D5162" s="28" t="s">
        <v>271</v>
      </c>
      <c r="E5162" s="30">
        <v>1</v>
      </c>
      <c r="F5162" s="30">
        <v>5700</v>
      </c>
      <c r="G5162" s="30">
        <f t="shared" si="444"/>
        <v>6800</v>
      </c>
      <c r="H5162" s="30">
        <f t="shared" si="445"/>
        <v>10300</v>
      </c>
      <c r="I5162" s="212"/>
      <c r="J5162" s="212"/>
      <c r="K5162" s="212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  <c r="AH5162" s="14"/>
      <c r="AI5162" s="14"/>
      <c r="AJ5162" s="14"/>
      <c r="AK5162" s="14"/>
      <c r="AL5162" s="14"/>
      <c r="AM5162" s="14"/>
      <c r="AN5162" s="14"/>
      <c r="AO5162" s="14"/>
      <c r="AP5162" s="14"/>
      <c r="AQ5162" s="14"/>
      <c r="AR5162" s="14"/>
      <c r="AS5162" s="14"/>
      <c r="AT5162" s="14"/>
      <c r="AU5162" s="14"/>
      <c r="AV5162" s="14"/>
      <c r="AW5162" s="14"/>
      <c r="AX5162" s="14"/>
      <c r="AY5162" s="14"/>
      <c r="AZ5162" s="14"/>
      <c r="BA5162" s="14"/>
      <c r="BB5162" s="14"/>
      <c r="BC5162" s="14"/>
      <c r="BD5162" s="14"/>
      <c r="BE5162" s="14"/>
      <c r="BF5162" s="14"/>
      <c r="BG5162" s="14"/>
      <c r="BH5162" s="14"/>
      <c r="BI5162" s="14"/>
      <c r="BJ5162" s="14"/>
      <c r="BK5162" s="14"/>
      <c r="BL5162" s="14"/>
      <c r="BM5162" s="14"/>
      <c r="BN5162" s="14"/>
      <c r="BO5162" s="14"/>
    </row>
    <row r="5163" spans="1:67" s="152" customFormat="1" ht="31">
      <c r="A5163" s="179"/>
      <c r="B5163" s="28" t="s">
        <v>1787</v>
      </c>
      <c r="C5163" s="29" t="s">
        <v>1788</v>
      </c>
      <c r="D5163" s="28" t="s">
        <v>51</v>
      </c>
      <c r="E5163" s="30">
        <v>1</v>
      </c>
      <c r="F5163" s="30">
        <v>21630</v>
      </c>
      <c r="G5163" s="30">
        <f t="shared" si="444"/>
        <v>26000</v>
      </c>
      <c r="H5163" s="30">
        <f t="shared" si="445"/>
        <v>38900</v>
      </c>
      <c r="I5163" s="212"/>
      <c r="J5163" s="212"/>
      <c r="K5163" s="212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  <c r="AH5163" s="14"/>
      <c r="AI5163" s="14"/>
      <c r="AJ5163" s="14"/>
      <c r="AK5163" s="14"/>
      <c r="AL5163" s="14"/>
      <c r="AM5163" s="14"/>
      <c r="AN5163" s="14"/>
      <c r="AO5163" s="14"/>
      <c r="AP5163" s="14"/>
      <c r="AQ5163" s="14"/>
      <c r="AR5163" s="14"/>
      <c r="AS5163" s="14"/>
      <c r="AT5163" s="14"/>
      <c r="AU5163" s="14"/>
      <c r="AV5163" s="14"/>
      <c r="AW5163" s="14"/>
      <c r="AX5163" s="14"/>
      <c r="AY5163" s="14"/>
      <c r="AZ5163" s="14"/>
      <c r="BA5163" s="14"/>
      <c r="BB5163" s="14"/>
      <c r="BC5163" s="14"/>
      <c r="BD5163" s="14"/>
      <c r="BE5163" s="14"/>
      <c r="BF5163" s="14"/>
      <c r="BG5163" s="14"/>
      <c r="BH5163" s="14"/>
      <c r="BI5163" s="14"/>
      <c r="BJ5163" s="14"/>
      <c r="BK5163" s="14"/>
      <c r="BL5163" s="14"/>
      <c r="BM5163" s="14"/>
      <c r="BN5163" s="14"/>
      <c r="BO5163" s="14"/>
    </row>
    <row r="5164" spans="1:67" s="152" customFormat="1">
      <c r="A5164" s="179"/>
      <c r="B5164" s="28" t="s">
        <v>1777</v>
      </c>
      <c r="C5164" s="29" t="s">
        <v>1778</v>
      </c>
      <c r="D5164" s="28" t="s">
        <v>51</v>
      </c>
      <c r="E5164" s="30">
        <v>1</v>
      </c>
      <c r="F5164" s="30">
        <v>1800</v>
      </c>
      <c r="G5164" s="30">
        <f t="shared" ref="G5164:G5165" si="446">ROUND(F5164*1.2,-2)</f>
        <v>2200</v>
      </c>
      <c r="H5164" s="30">
        <f t="shared" ref="H5164:H5165" si="447">ROUND(F5164*1.8,-2)</f>
        <v>3200</v>
      </c>
      <c r="I5164" s="212"/>
      <c r="J5164" s="212"/>
      <c r="K5164" s="212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  <c r="AH5164" s="14"/>
      <c r="AI5164" s="14"/>
      <c r="AJ5164" s="14"/>
      <c r="AK5164" s="14"/>
      <c r="AL5164" s="14"/>
      <c r="AM5164" s="14"/>
      <c r="AN5164" s="14"/>
      <c r="AO5164" s="14"/>
      <c r="AP5164" s="14"/>
      <c r="AQ5164" s="14"/>
      <c r="AR5164" s="14"/>
      <c r="AS5164" s="14"/>
      <c r="AT5164" s="14"/>
      <c r="AU5164" s="14"/>
      <c r="AV5164" s="14"/>
      <c r="AW5164" s="14"/>
      <c r="AX5164" s="14"/>
      <c r="AY5164" s="14"/>
      <c r="AZ5164" s="14"/>
      <c r="BA5164" s="14"/>
      <c r="BB5164" s="14"/>
      <c r="BC5164" s="14"/>
      <c r="BD5164" s="14"/>
      <c r="BE5164" s="14"/>
      <c r="BF5164" s="14"/>
      <c r="BG5164" s="14"/>
      <c r="BH5164" s="14"/>
      <c r="BI5164" s="14"/>
      <c r="BJ5164" s="14"/>
      <c r="BK5164" s="14"/>
      <c r="BL5164" s="14"/>
      <c r="BM5164" s="14"/>
      <c r="BN5164" s="14"/>
      <c r="BO5164" s="14"/>
    </row>
    <row r="5165" spans="1:67" s="152" customFormat="1">
      <c r="A5165" s="179"/>
      <c r="B5165" s="28" t="s">
        <v>4204</v>
      </c>
      <c r="C5165" s="29" t="s">
        <v>4205</v>
      </c>
      <c r="D5165" s="28" t="s">
        <v>271</v>
      </c>
      <c r="E5165" s="30">
        <v>1</v>
      </c>
      <c r="F5165" s="30">
        <v>2300</v>
      </c>
      <c r="G5165" s="30">
        <f t="shared" si="446"/>
        <v>2800</v>
      </c>
      <c r="H5165" s="30">
        <f t="shared" si="447"/>
        <v>4100</v>
      </c>
      <c r="I5165" s="212"/>
      <c r="J5165" s="212"/>
      <c r="K5165" s="212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  <c r="AM5165" s="14"/>
      <c r="AN5165" s="14"/>
      <c r="AO5165" s="14"/>
      <c r="AP5165" s="14"/>
      <c r="AQ5165" s="14"/>
      <c r="AR5165" s="14"/>
      <c r="AS5165" s="14"/>
      <c r="AT5165" s="14"/>
      <c r="AU5165" s="14"/>
      <c r="AV5165" s="14"/>
      <c r="AW5165" s="14"/>
      <c r="AX5165" s="14"/>
      <c r="AY5165" s="14"/>
      <c r="AZ5165" s="14"/>
      <c r="BA5165" s="14"/>
      <c r="BB5165" s="14"/>
      <c r="BC5165" s="14"/>
      <c r="BD5165" s="14"/>
      <c r="BE5165" s="14"/>
      <c r="BF5165" s="14"/>
      <c r="BG5165" s="14"/>
      <c r="BH5165" s="14"/>
      <c r="BI5165" s="14"/>
      <c r="BJ5165" s="14"/>
      <c r="BK5165" s="14"/>
      <c r="BL5165" s="14"/>
      <c r="BM5165" s="14"/>
      <c r="BN5165" s="14"/>
      <c r="BO5165" s="14"/>
    </row>
    <row r="5166" spans="1:67" s="152" customFormat="1">
      <c r="A5166" s="179"/>
      <c r="B5166" s="28" t="s">
        <v>1807</v>
      </c>
      <c r="C5166" s="29" t="s">
        <v>1808</v>
      </c>
      <c r="D5166" s="28" t="s">
        <v>271</v>
      </c>
      <c r="E5166" s="30">
        <v>1</v>
      </c>
      <c r="F5166" s="30">
        <v>5800</v>
      </c>
      <c r="G5166" s="30">
        <f t="shared" ref="G5166:G5167" si="448">ROUND(F5166*1.2,-2)</f>
        <v>7000</v>
      </c>
      <c r="H5166" s="30">
        <f t="shared" ref="H5166:H5167" si="449">ROUND(F5166*1.8,-2)</f>
        <v>10400</v>
      </c>
      <c r="I5166" s="212"/>
      <c r="J5166" s="212"/>
      <c r="K5166" s="212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  <c r="AH5166" s="14"/>
      <c r="AI5166" s="14"/>
      <c r="AJ5166" s="14"/>
      <c r="AK5166" s="14"/>
      <c r="AL5166" s="14"/>
      <c r="AM5166" s="14"/>
      <c r="AN5166" s="14"/>
      <c r="AO5166" s="14"/>
      <c r="AP5166" s="14"/>
      <c r="AQ5166" s="14"/>
      <c r="AR5166" s="14"/>
      <c r="AS5166" s="14"/>
      <c r="AT5166" s="14"/>
      <c r="AU5166" s="14"/>
      <c r="AV5166" s="14"/>
      <c r="AW5166" s="14"/>
      <c r="AX5166" s="14"/>
      <c r="AY5166" s="14"/>
      <c r="AZ5166" s="14"/>
      <c r="BA5166" s="14"/>
      <c r="BB5166" s="14"/>
      <c r="BC5166" s="14"/>
      <c r="BD5166" s="14"/>
      <c r="BE5166" s="14"/>
      <c r="BF5166" s="14"/>
      <c r="BG5166" s="14"/>
      <c r="BH5166" s="14"/>
      <c r="BI5166" s="14"/>
      <c r="BJ5166" s="14"/>
      <c r="BK5166" s="14"/>
      <c r="BL5166" s="14"/>
      <c r="BM5166" s="14"/>
      <c r="BN5166" s="14"/>
      <c r="BO5166" s="14"/>
    </row>
    <row r="5167" spans="1:67" s="152" customFormat="1">
      <c r="A5167" s="179"/>
      <c r="B5167" s="28" t="s">
        <v>2852</v>
      </c>
      <c r="C5167" s="29" t="s">
        <v>2853</v>
      </c>
      <c r="D5167" s="28" t="s">
        <v>271</v>
      </c>
      <c r="E5167" s="30">
        <v>1</v>
      </c>
      <c r="F5167" s="30">
        <v>3800</v>
      </c>
      <c r="G5167" s="30">
        <f t="shared" si="448"/>
        <v>4600</v>
      </c>
      <c r="H5167" s="30">
        <f t="shared" si="449"/>
        <v>6800</v>
      </c>
      <c r="I5167" s="212"/>
      <c r="J5167" s="212"/>
      <c r="K5167" s="212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  <c r="AH5167" s="14"/>
      <c r="AI5167" s="14"/>
      <c r="AJ5167" s="14"/>
      <c r="AK5167" s="14"/>
      <c r="AL5167" s="14"/>
      <c r="AM5167" s="14"/>
      <c r="AN5167" s="14"/>
      <c r="AO5167" s="14"/>
      <c r="AP5167" s="14"/>
      <c r="AQ5167" s="14"/>
      <c r="AR5167" s="14"/>
      <c r="AS5167" s="14"/>
      <c r="AT5167" s="14"/>
      <c r="AU5167" s="14"/>
      <c r="AV5167" s="14"/>
      <c r="AW5167" s="14"/>
      <c r="AX5167" s="14"/>
      <c r="AY5167" s="14"/>
      <c r="AZ5167" s="14"/>
      <c r="BA5167" s="14"/>
      <c r="BB5167" s="14"/>
      <c r="BC5167" s="14"/>
      <c r="BD5167" s="14"/>
      <c r="BE5167" s="14"/>
      <c r="BF5167" s="14"/>
      <c r="BG5167" s="14"/>
      <c r="BH5167" s="14"/>
      <c r="BI5167" s="14"/>
      <c r="BJ5167" s="14"/>
      <c r="BK5167" s="14"/>
      <c r="BL5167" s="14"/>
      <c r="BM5167" s="14"/>
      <c r="BN5167" s="14"/>
      <c r="BO5167" s="14"/>
    </row>
    <row r="5168" spans="1:67" s="152" customFormat="1" ht="31">
      <c r="A5168" s="179"/>
      <c r="B5168" s="28" t="s">
        <v>2848</v>
      </c>
      <c r="C5168" s="29" t="s">
        <v>2849</v>
      </c>
      <c r="D5168" s="28" t="s">
        <v>271</v>
      </c>
      <c r="E5168" s="30">
        <v>1</v>
      </c>
      <c r="F5168" s="30">
        <v>5500</v>
      </c>
      <c r="G5168" s="30">
        <f>ROUND(F5168*1.2,-2)</f>
        <v>6600</v>
      </c>
      <c r="H5168" s="30">
        <f>ROUND(F5168*1.8,-2)</f>
        <v>9900</v>
      </c>
      <c r="I5168" s="212"/>
      <c r="J5168" s="212"/>
      <c r="K5168" s="212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  <c r="AH5168" s="14"/>
      <c r="AI5168" s="14"/>
      <c r="AJ5168" s="14"/>
      <c r="AK5168" s="14"/>
      <c r="AL5168" s="14"/>
      <c r="AM5168" s="14"/>
      <c r="AN5168" s="14"/>
      <c r="AO5168" s="14"/>
      <c r="AP5168" s="14"/>
      <c r="AQ5168" s="14"/>
      <c r="AR5168" s="14"/>
      <c r="AS5168" s="14"/>
      <c r="AT5168" s="14"/>
      <c r="AU5168" s="14"/>
      <c r="AV5168" s="14"/>
      <c r="AW5168" s="14"/>
      <c r="AX5168" s="14"/>
      <c r="AY5168" s="14"/>
      <c r="AZ5168" s="14"/>
      <c r="BA5168" s="14"/>
      <c r="BB5168" s="14"/>
      <c r="BC5168" s="14"/>
      <c r="BD5168" s="14"/>
      <c r="BE5168" s="14"/>
      <c r="BF5168" s="14"/>
      <c r="BG5168" s="14"/>
      <c r="BH5168" s="14"/>
      <c r="BI5168" s="14"/>
      <c r="BJ5168" s="14"/>
      <c r="BK5168" s="14"/>
      <c r="BL5168" s="14"/>
      <c r="BM5168" s="14"/>
      <c r="BN5168" s="14"/>
      <c r="BO5168" s="14"/>
    </row>
    <row r="5169" spans="1:67" s="152" customFormat="1">
      <c r="A5169" s="179"/>
      <c r="B5169" s="28" t="s">
        <v>1137</v>
      </c>
      <c r="C5169" s="29" t="s">
        <v>1138</v>
      </c>
      <c r="D5169" s="28" t="s">
        <v>271</v>
      </c>
      <c r="E5169" s="30">
        <v>1</v>
      </c>
      <c r="F5169" s="30">
        <v>14000</v>
      </c>
      <c r="G5169" s="30">
        <f t="shared" ref="G5169" si="450">ROUND(F5169*1.2,-2)</f>
        <v>16800</v>
      </c>
      <c r="H5169" s="30">
        <f t="shared" ref="H5169" si="451">ROUND(F5169*1.8,-2)</f>
        <v>25200</v>
      </c>
      <c r="I5169" s="212"/>
      <c r="J5169" s="212"/>
      <c r="K5169" s="212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  <c r="AH5169" s="14"/>
      <c r="AI5169" s="14"/>
      <c r="AJ5169" s="14"/>
      <c r="AK5169" s="14"/>
      <c r="AL5169" s="14"/>
      <c r="AM5169" s="14"/>
      <c r="AN5169" s="14"/>
      <c r="AO5169" s="14"/>
      <c r="AP5169" s="14"/>
      <c r="AQ5169" s="14"/>
      <c r="AR5169" s="14"/>
      <c r="AS5169" s="14"/>
      <c r="AT5169" s="14"/>
      <c r="AU5169" s="14"/>
      <c r="AV5169" s="14"/>
      <c r="AW5169" s="14"/>
      <c r="AX5169" s="14"/>
      <c r="AY5169" s="14"/>
      <c r="AZ5169" s="14"/>
      <c r="BA5169" s="14"/>
      <c r="BB5169" s="14"/>
      <c r="BC5169" s="14"/>
      <c r="BD5169" s="14"/>
      <c r="BE5169" s="14"/>
      <c r="BF5169" s="14"/>
      <c r="BG5169" s="14"/>
      <c r="BH5169" s="14"/>
      <c r="BI5169" s="14"/>
      <c r="BJ5169" s="14"/>
      <c r="BK5169" s="14"/>
      <c r="BL5169" s="14"/>
      <c r="BM5169" s="14"/>
      <c r="BN5169" s="14"/>
      <c r="BO5169" s="14"/>
    </row>
    <row r="5170" spans="1:67" s="152" customFormat="1">
      <c r="A5170" s="179"/>
      <c r="B5170" s="28" t="s">
        <v>1133</v>
      </c>
      <c r="C5170" s="29" t="s">
        <v>1134</v>
      </c>
      <c r="D5170" s="28" t="s">
        <v>271</v>
      </c>
      <c r="E5170" s="30">
        <v>1</v>
      </c>
      <c r="F5170" s="30">
        <v>15000</v>
      </c>
      <c r="G5170" s="30">
        <f t="shared" ref="G5170" si="452">ROUND(F5170*1.2,-2)</f>
        <v>18000</v>
      </c>
      <c r="H5170" s="30">
        <f t="shared" ref="H5170" si="453">ROUND(F5170*1.8,-2)</f>
        <v>27000</v>
      </c>
      <c r="I5170" s="212"/>
      <c r="J5170" s="212"/>
      <c r="K5170" s="212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  <c r="AH5170" s="14"/>
      <c r="AI5170" s="14"/>
      <c r="AJ5170" s="14"/>
      <c r="AK5170" s="14"/>
      <c r="AL5170" s="14"/>
      <c r="AM5170" s="14"/>
      <c r="AN5170" s="14"/>
      <c r="AO5170" s="14"/>
      <c r="AP5170" s="14"/>
      <c r="AQ5170" s="14"/>
      <c r="AR5170" s="14"/>
      <c r="AS5170" s="14"/>
      <c r="AT5170" s="14"/>
      <c r="AU5170" s="14"/>
      <c r="AV5170" s="14"/>
      <c r="AW5170" s="14"/>
      <c r="AX5170" s="14"/>
      <c r="AY5170" s="14"/>
      <c r="AZ5170" s="14"/>
      <c r="BA5170" s="14"/>
      <c r="BB5170" s="14"/>
      <c r="BC5170" s="14"/>
      <c r="BD5170" s="14"/>
      <c r="BE5170" s="14"/>
      <c r="BF5170" s="14"/>
      <c r="BG5170" s="14"/>
      <c r="BH5170" s="14"/>
      <c r="BI5170" s="14"/>
      <c r="BJ5170" s="14"/>
      <c r="BK5170" s="14"/>
      <c r="BL5170" s="14"/>
      <c r="BM5170" s="14"/>
      <c r="BN5170" s="14"/>
      <c r="BO5170" s="14"/>
    </row>
    <row r="5171" spans="1:67" s="152" customFormat="1">
      <c r="A5171" s="179"/>
      <c r="B5171" s="28" t="s">
        <v>5578</v>
      </c>
      <c r="C5171" s="29" t="s">
        <v>5579</v>
      </c>
      <c r="D5171" s="28" t="s">
        <v>271</v>
      </c>
      <c r="E5171" s="30">
        <v>1</v>
      </c>
      <c r="F5171" s="30">
        <v>2300</v>
      </c>
      <c r="G5171" s="30">
        <f t="shared" ref="G5171:G5172" si="454">ROUND(F5171*1.2,-2)</f>
        <v>2800</v>
      </c>
      <c r="H5171" s="30">
        <f t="shared" ref="H5171:H5172" si="455">ROUND(F5171*1.8,-2)</f>
        <v>4100</v>
      </c>
      <c r="I5171" s="212"/>
      <c r="J5171" s="212"/>
      <c r="K5171" s="212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  <c r="AH5171" s="14"/>
      <c r="AI5171" s="14"/>
      <c r="AJ5171" s="14"/>
      <c r="AK5171" s="14"/>
      <c r="AL5171" s="14"/>
      <c r="AM5171" s="14"/>
      <c r="AN5171" s="14"/>
      <c r="AO5171" s="14"/>
      <c r="AP5171" s="14"/>
      <c r="AQ5171" s="14"/>
      <c r="AR5171" s="14"/>
      <c r="AS5171" s="14"/>
      <c r="AT5171" s="14"/>
      <c r="AU5171" s="14"/>
      <c r="AV5171" s="14"/>
      <c r="AW5171" s="14"/>
      <c r="AX5171" s="14"/>
      <c r="AY5171" s="14"/>
      <c r="AZ5171" s="14"/>
      <c r="BA5171" s="14"/>
      <c r="BB5171" s="14"/>
      <c r="BC5171" s="14"/>
      <c r="BD5171" s="14"/>
      <c r="BE5171" s="14"/>
      <c r="BF5171" s="14"/>
      <c r="BG5171" s="14"/>
      <c r="BH5171" s="14"/>
      <c r="BI5171" s="14"/>
      <c r="BJ5171" s="14"/>
      <c r="BK5171" s="14"/>
      <c r="BL5171" s="14"/>
      <c r="BM5171" s="14"/>
      <c r="BN5171" s="14"/>
      <c r="BO5171" s="14"/>
    </row>
    <row r="5172" spans="1:67" s="152" customFormat="1">
      <c r="A5172" s="179"/>
      <c r="B5172" s="28" t="s">
        <v>2926</v>
      </c>
      <c r="C5172" s="29" t="s">
        <v>2927</v>
      </c>
      <c r="D5172" s="28" t="s">
        <v>271</v>
      </c>
      <c r="E5172" s="30">
        <v>1</v>
      </c>
      <c r="F5172" s="30">
        <v>15750</v>
      </c>
      <c r="G5172" s="30">
        <f t="shared" si="454"/>
        <v>18900</v>
      </c>
      <c r="H5172" s="30">
        <f t="shared" si="455"/>
        <v>28400</v>
      </c>
      <c r="I5172" s="212"/>
      <c r="J5172" s="212"/>
      <c r="K5172" s="212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  <c r="AM5172" s="14"/>
      <c r="AN5172" s="14"/>
      <c r="AO5172" s="14"/>
      <c r="AP5172" s="14"/>
      <c r="AQ5172" s="14"/>
      <c r="AR5172" s="14"/>
      <c r="AS5172" s="14"/>
      <c r="AT5172" s="14"/>
      <c r="AU5172" s="14"/>
      <c r="AV5172" s="14"/>
      <c r="AW5172" s="14"/>
      <c r="AX5172" s="14"/>
      <c r="AY5172" s="14"/>
      <c r="AZ5172" s="14"/>
      <c r="BA5172" s="14"/>
      <c r="BB5172" s="14"/>
      <c r="BC5172" s="14"/>
      <c r="BD5172" s="14"/>
      <c r="BE5172" s="14"/>
      <c r="BF5172" s="14"/>
      <c r="BG5172" s="14"/>
      <c r="BH5172" s="14"/>
      <c r="BI5172" s="14"/>
      <c r="BJ5172" s="14"/>
      <c r="BK5172" s="14"/>
      <c r="BL5172" s="14"/>
      <c r="BM5172" s="14"/>
      <c r="BN5172" s="14"/>
      <c r="BO5172" s="14"/>
    </row>
    <row r="5173" spans="1:67" s="152" customFormat="1">
      <c r="A5173" s="179"/>
      <c r="B5173" s="28" t="s">
        <v>2902</v>
      </c>
      <c r="C5173" s="29" t="s">
        <v>2903</v>
      </c>
      <c r="D5173" s="28" t="s">
        <v>271</v>
      </c>
      <c r="E5173" s="30">
        <v>1</v>
      </c>
      <c r="F5173" s="30">
        <v>16540</v>
      </c>
      <c r="G5173" s="30">
        <f t="shared" ref="G5173:G5174" si="456">ROUND(F5173*1.2,-2)</f>
        <v>19800</v>
      </c>
      <c r="H5173" s="30">
        <f t="shared" ref="H5173:H5174" si="457">ROUND(F5173*1.8,-2)</f>
        <v>29800</v>
      </c>
      <c r="I5173" s="212"/>
      <c r="J5173" s="212"/>
      <c r="K5173" s="212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  <c r="AH5173" s="14"/>
      <c r="AI5173" s="14"/>
      <c r="AJ5173" s="14"/>
      <c r="AK5173" s="14"/>
      <c r="AL5173" s="14"/>
      <c r="AM5173" s="14"/>
      <c r="AN5173" s="14"/>
      <c r="AO5173" s="14"/>
      <c r="AP5173" s="14"/>
      <c r="AQ5173" s="14"/>
      <c r="AR5173" s="14"/>
      <c r="AS5173" s="14"/>
      <c r="AT5173" s="14"/>
      <c r="AU5173" s="14"/>
      <c r="AV5173" s="14"/>
      <c r="AW5173" s="14"/>
      <c r="AX5173" s="14"/>
      <c r="AY5173" s="14"/>
      <c r="AZ5173" s="14"/>
      <c r="BA5173" s="14"/>
      <c r="BB5173" s="14"/>
      <c r="BC5173" s="14"/>
      <c r="BD5173" s="14"/>
      <c r="BE5173" s="14"/>
      <c r="BF5173" s="14"/>
      <c r="BG5173" s="14"/>
      <c r="BH5173" s="14"/>
      <c r="BI5173" s="14"/>
      <c r="BJ5173" s="14"/>
      <c r="BK5173" s="14"/>
      <c r="BL5173" s="14"/>
      <c r="BM5173" s="14"/>
      <c r="BN5173" s="14"/>
      <c r="BO5173" s="14"/>
    </row>
    <row r="5174" spans="1:67" s="160" customFormat="1">
      <c r="A5174" s="28"/>
      <c r="B5174" s="28" t="s">
        <v>2597</v>
      </c>
      <c r="C5174" s="29" t="s">
        <v>2598</v>
      </c>
      <c r="D5174" s="28" t="s">
        <v>271</v>
      </c>
      <c r="E5174" s="30">
        <v>1</v>
      </c>
      <c r="F5174" s="30">
        <v>5000</v>
      </c>
      <c r="G5174" s="30">
        <f t="shared" si="456"/>
        <v>6000</v>
      </c>
      <c r="H5174" s="30">
        <f t="shared" si="457"/>
        <v>9000</v>
      </c>
      <c r="I5174" s="212"/>
      <c r="J5174" s="212"/>
      <c r="K5174" s="212"/>
      <c r="L5174" s="196"/>
      <c r="M5174" s="196"/>
      <c r="N5174" s="196"/>
      <c r="O5174" s="196"/>
      <c r="P5174" s="196"/>
      <c r="Q5174" s="196"/>
      <c r="R5174" s="196"/>
      <c r="S5174" s="196"/>
      <c r="T5174" s="196"/>
      <c r="U5174" s="196"/>
      <c r="V5174" s="196"/>
      <c r="W5174" s="196"/>
      <c r="X5174" s="196"/>
      <c r="Y5174" s="196"/>
      <c r="Z5174" s="196"/>
      <c r="AA5174" s="196"/>
      <c r="AB5174" s="196"/>
      <c r="AC5174" s="196"/>
      <c r="AD5174" s="196"/>
      <c r="AE5174" s="196"/>
      <c r="AF5174" s="196"/>
      <c r="AG5174" s="196"/>
      <c r="AH5174" s="196"/>
      <c r="AI5174" s="196"/>
      <c r="AJ5174" s="196"/>
      <c r="AK5174" s="196"/>
      <c r="AL5174" s="196"/>
      <c r="AM5174" s="196"/>
      <c r="AN5174" s="196"/>
      <c r="AO5174" s="196"/>
      <c r="AP5174" s="196"/>
      <c r="AQ5174" s="196"/>
      <c r="AR5174" s="196"/>
      <c r="AS5174" s="196"/>
      <c r="AT5174" s="196"/>
      <c r="AU5174" s="196"/>
      <c r="AV5174" s="196"/>
      <c r="AW5174" s="196"/>
      <c r="AX5174" s="196"/>
      <c r="AY5174" s="196"/>
      <c r="AZ5174" s="196"/>
      <c r="BA5174" s="196"/>
      <c r="BB5174" s="196"/>
      <c r="BC5174" s="196"/>
      <c r="BD5174" s="196"/>
      <c r="BE5174" s="196"/>
      <c r="BF5174" s="196"/>
      <c r="BG5174" s="196"/>
      <c r="BH5174" s="196"/>
      <c r="BI5174" s="196"/>
      <c r="BJ5174" s="196"/>
      <c r="BK5174" s="196"/>
      <c r="BL5174" s="196"/>
      <c r="BM5174" s="196"/>
      <c r="BN5174" s="196"/>
      <c r="BO5174" s="196"/>
    </row>
    <row r="5175" spans="1:67" s="152" customFormat="1">
      <c r="A5175" s="181">
        <v>3388</v>
      </c>
      <c r="B5175" s="67" t="s">
        <v>7744</v>
      </c>
      <c r="C5175" s="182" t="s">
        <v>7739</v>
      </c>
      <c r="D5175" s="67" t="s">
        <v>530</v>
      </c>
      <c r="E5175" s="183">
        <v>1</v>
      </c>
      <c r="F5175" s="90">
        <f>SUM(F5176:F5186)</f>
        <v>80710</v>
      </c>
      <c r="G5175" s="90">
        <f>SUM(G5176:G5186)</f>
        <v>96900</v>
      </c>
      <c r="H5175" s="90">
        <f>SUM(H5176:H5186)</f>
        <v>145200</v>
      </c>
      <c r="I5175" s="212"/>
      <c r="J5175" s="212"/>
      <c r="K5175" s="212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  <c r="AH5175" s="14"/>
      <c r="AI5175" s="14"/>
      <c r="AJ5175" s="14"/>
      <c r="AK5175" s="14"/>
      <c r="AL5175" s="14"/>
      <c r="AM5175" s="14"/>
      <c r="AN5175" s="14"/>
      <c r="AO5175" s="14"/>
      <c r="AP5175" s="14"/>
      <c r="AQ5175" s="14"/>
      <c r="AR5175" s="14"/>
      <c r="AS5175" s="14"/>
      <c r="AT5175" s="14"/>
      <c r="AU5175" s="14"/>
      <c r="AV5175" s="14"/>
      <c r="AW5175" s="14"/>
      <c r="AX5175" s="14"/>
      <c r="AY5175" s="14"/>
      <c r="AZ5175" s="14"/>
      <c r="BA5175" s="14"/>
      <c r="BB5175" s="14"/>
      <c r="BC5175" s="14"/>
      <c r="BD5175" s="14"/>
      <c r="BE5175" s="14"/>
      <c r="BF5175" s="14"/>
      <c r="BG5175" s="14"/>
      <c r="BH5175" s="14"/>
      <c r="BI5175" s="14"/>
      <c r="BJ5175" s="14"/>
      <c r="BK5175" s="14"/>
      <c r="BL5175" s="14"/>
      <c r="BM5175" s="14"/>
      <c r="BN5175" s="14"/>
      <c r="BO5175" s="14"/>
    </row>
    <row r="5176" spans="1:67" s="159" customFormat="1">
      <c r="A5176" s="180"/>
      <c r="B5176" s="28" t="s">
        <v>7778</v>
      </c>
      <c r="C5176" s="29" t="s">
        <v>7737</v>
      </c>
      <c r="D5176" s="28" t="s">
        <v>271</v>
      </c>
      <c r="E5176" s="30">
        <v>1</v>
      </c>
      <c r="F5176" s="30">
        <v>12000</v>
      </c>
      <c r="G5176" s="30">
        <f t="shared" ref="G5176:G5180" si="458">ROUND(F5176*1.2,-2)</f>
        <v>14400</v>
      </c>
      <c r="H5176" s="30">
        <f t="shared" ref="H5176:H5180" si="459">ROUND(F5176*1.8,-2)</f>
        <v>21600</v>
      </c>
      <c r="I5176" s="212"/>
      <c r="J5176" s="212"/>
      <c r="K5176" s="212"/>
      <c r="L5176" s="17"/>
      <c r="M5176" s="17"/>
      <c r="N5176" s="17"/>
      <c r="O5176" s="17"/>
      <c r="P5176" s="17"/>
      <c r="Q5176" s="17"/>
      <c r="R5176" s="17"/>
      <c r="S5176" s="17"/>
      <c r="T5176" s="17"/>
      <c r="U5176" s="17"/>
      <c r="V5176" s="17"/>
      <c r="W5176" s="17"/>
      <c r="X5176" s="17"/>
      <c r="Y5176" s="17"/>
      <c r="Z5176" s="17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7"/>
      <c r="AK5176" s="17"/>
      <c r="AL5176" s="17"/>
      <c r="AM5176" s="17"/>
      <c r="AN5176" s="17"/>
      <c r="AO5176" s="17"/>
      <c r="AP5176" s="17"/>
      <c r="AQ5176" s="17"/>
      <c r="AR5176" s="17"/>
      <c r="AS5176" s="17"/>
      <c r="AT5176" s="17"/>
      <c r="AU5176" s="17"/>
      <c r="AV5176" s="17"/>
      <c r="AW5176" s="17"/>
      <c r="AX5176" s="17"/>
      <c r="AY5176" s="17"/>
      <c r="AZ5176" s="17"/>
      <c r="BA5176" s="17"/>
      <c r="BB5176" s="17"/>
      <c r="BC5176" s="17"/>
      <c r="BD5176" s="17"/>
      <c r="BE5176" s="17"/>
      <c r="BF5176" s="17"/>
      <c r="BG5176" s="17"/>
      <c r="BH5176" s="17"/>
      <c r="BI5176" s="17"/>
      <c r="BJ5176" s="17"/>
      <c r="BK5176" s="17"/>
      <c r="BL5176" s="17"/>
      <c r="BM5176" s="17"/>
      <c r="BN5176" s="17"/>
      <c r="BO5176" s="17"/>
    </row>
    <row r="5177" spans="1:67" s="152" customFormat="1">
      <c r="A5177" s="179"/>
      <c r="B5177" s="28" t="s">
        <v>7779</v>
      </c>
      <c r="C5177" s="29" t="s">
        <v>7738</v>
      </c>
      <c r="D5177" s="28" t="s">
        <v>271</v>
      </c>
      <c r="E5177" s="30">
        <v>1</v>
      </c>
      <c r="F5177" s="30">
        <v>10000</v>
      </c>
      <c r="G5177" s="30">
        <f t="shared" si="458"/>
        <v>12000</v>
      </c>
      <c r="H5177" s="30">
        <f t="shared" si="459"/>
        <v>18000</v>
      </c>
      <c r="I5177" s="212"/>
      <c r="J5177" s="212"/>
      <c r="K5177" s="212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  <c r="AH5177" s="14"/>
      <c r="AI5177" s="14"/>
      <c r="AJ5177" s="14"/>
      <c r="AK5177" s="14"/>
      <c r="AL5177" s="14"/>
      <c r="AM5177" s="14"/>
      <c r="AN5177" s="14"/>
      <c r="AO5177" s="14"/>
      <c r="AP5177" s="14"/>
      <c r="AQ5177" s="14"/>
      <c r="AR5177" s="14"/>
      <c r="AS5177" s="14"/>
      <c r="AT5177" s="14"/>
      <c r="AU5177" s="14"/>
      <c r="AV5177" s="14"/>
      <c r="AW5177" s="14"/>
      <c r="AX5177" s="14"/>
      <c r="AY5177" s="14"/>
      <c r="AZ5177" s="14"/>
      <c r="BA5177" s="14"/>
      <c r="BB5177" s="14"/>
      <c r="BC5177" s="14"/>
      <c r="BD5177" s="14"/>
      <c r="BE5177" s="14"/>
      <c r="BF5177" s="14"/>
      <c r="BG5177" s="14"/>
      <c r="BH5177" s="14"/>
      <c r="BI5177" s="14"/>
      <c r="BJ5177" s="14"/>
      <c r="BK5177" s="14"/>
      <c r="BL5177" s="14"/>
      <c r="BM5177" s="14"/>
      <c r="BN5177" s="14"/>
      <c r="BO5177" s="14"/>
    </row>
    <row r="5178" spans="1:67" s="152" customFormat="1">
      <c r="A5178" s="179"/>
      <c r="B5178" s="28" t="s">
        <v>3900</v>
      </c>
      <c r="C5178" s="29" t="s">
        <v>3901</v>
      </c>
      <c r="D5178" s="28" t="s">
        <v>271</v>
      </c>
      <c r="E5178" s="30">
        <v>1</v>
      </c>
      <c r="F5178" s="30">
        <v>3700</v>
      </c>
      <c r="G5178" s="30">
        <f t="shared" si="458"/>
        <v>4400</v>
      </c>
      <c r="H5178" s="30">
        <f t="shared" si="459"/>
        <v>6700</v>
      </c>
      <c r="I5178" s="212"/>
      <c r="J5178" s="212"/>
      <c r="K5178" s="212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  <c r="AH5178" s="14"/>
      <c r="AI5178" s="14"/>
      <c r="AJ5178" s="14"/>
      <c r="AK5178" s="14"/>
      <c r="AL5178" s="14"/>
      <c r="AM5178" s="14"/>
      <c r="AN5178" s="14"/>
      <c r="AO5178" s="14"/>
      <c r="AP5178" s="14"/>
      <c r="AQ5178" s="14"/>
      <c r="AR5178" s="14"/>
      <c r="AS5178" s="14"/>
      <c r="AT5178" s="14"/>
      <c r="AU5178" s="14"/>
      <c r="AV5178" s="14"/>
      <c r="AW5178" s="14"/>
      <c r="AX5178" s="14"/>
      <c r="AY5178" s="14"/>
      <c r="AZ5178" s="14"/>
      <c r="BA5178" s="14"/>
      <c r="BB5178" s="14"/>
      <c r="BC5178" s="14"/>
      <c r="BD5178" s="14"/>
      <c r="BE5178" s="14"/>
      <c r="BF5178" s="14"/>
      <c r="BG5178" s="14"/>
      <c r="BH5178" s="14"/>
      <c r="BI5178" s="14"/>
      <c r="BJ5178" s="14"/>
      <c r="BK5178" s="14"/>
      <c r="BL5178" s="14"/>
      <c r="BM5178" s="14"/>
      <c r="BN5178" s="14"/>
      <c r="BO5178" s="14"/>
    </row>
    <row r="5179" spans="1:67" s="152" customFormat="1" ht="31">
      <c r="A5179" s="179"/>
      <c r="B5179" s="49" t="s">
        <v>4175</v>
      </c>
      <c r="C5179" s="50" t="s">
        <v>4176</v>
      </c>
      <c r="D5179" s="49" t="s">
        <v>271</v>
      </c>
      <c r="E5179" s="51">
        <v>1</v>
      </c>
      <c r="F5179" s="51">
        <v>7600</v>
      </c>
      <c r="G5179" s="30">
        <f t="shared" si="458"/>
        <v>9100</v>
      </c>
      <c r="H5179" s="30">
        <f t="shared" si="459"/>
        <v>13700</v>
      </c>
      <c r="I5179" s="212"/>
      <c r="J5179" s="212"/>
      <c r="K5179" s="212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  <c r="AM5179" s="14"/>
      <c r="AN5179" s="14"/>
      <c r="AO5179" s="14"/>
      <c r="AP5179" s="14"/>
      <c r="AQ5179" s="14"/>
      <c r="AR5179" s="14"/>
      <c r="AS5179" s="14"/>
      <c r="AT5179" s="14"/>
      <c r="AU5179" s="14"/>
      <c r="AV5179" s="14"/>
      <c r="AW5179" s="14"/>
      <c r="AX5179" s="14"/>
      <c r="AY5179" s="14"/>
      <c r="AZ5179" s="14"/>
      <c r="BA5179" s="14"/>
      <c r="BB5179" s="14"/>
      <c r="BC5179" s="14"/>
      <c r="BD5179" s="14"/>
      <c r="BE5179" s="14"/>
      <c r="BF5179" s="14"/>
      <c r="BG5179" s="14"/>
      <c r="BH5179" s="14"/>
      <c r="BI5179" s="14"/>
      <c r="BJ5179" s="14"/>
      <c r="BK5179" s="14"/>
      <c r="BL5179" s="14"/>
      <c r="BM5179" s="14"/>
      <c r="BN5179" s="14"/>
      <c r="BO5179" s="14"/>
    </row>
    <row r="5180" spans="1:67" s="152" customFormat="1" ht="31">
      <c r="A5180" s="179"/>
      <c r="B5180" s="28" t="s">
        <v>1787</v>
      </c>
      <c r="C5180" s="29" t="s">
        <v>1788</v>
      </c>
      <c r="D5180" s="28" t="s">
        <v>51</v>
      </c>
      <c r="E5180" s="30">
        <v>2</v>
      </c>
      <c r="F5180" s="30">
        <v>21630</v>
      </c>
      <c r="G5180" s="30">
        <f t="shared" si="458"/>
        <v>26000</v>
      </c>
      <c r="H5180" s="30">
        <f t="shared" si="459"/>
        <v>38900</v>
      </c>
      <c r="I5180" s="212"/>
      <c r="J5180" s="212"/>
      <c r="K5180" s="212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  <c r="AH5180" s="14"/>
      <c r="AI5180" s="14"/>
      <c r="AJ5180" s="14"/>
      <c r="AK5180" s="14"/>
      <c r="AL5180" s="14"/>
      <c r="AM5180" s="14"/>
      <c r="AN5180" s="14"/>
      <c r="AO5180" s="14"/>
      <c r="AP5180" s="14"/>
      <c r="AQ5180" s="14"/>
      <c r="AR5180" s="14"/>
      <c r="AS5180" s="14"/>
      <c r="AT5180" s="14"/>
      <c r="AU5180" s="14"/>
      <c r="AV5180" s="14"/>
      <c r="AW5180" s="14"/>
      <c r="AX5180" s="14"/>
      <c r="AY5180" s="14"/>
      <c r="AZ5180" s="14"/>
      <c r="BA5180" s="14"/>
      <c r="BB5180" s="14"/>
      <c r="BC5180" s="14"/>
      <c r="BD5180" s="14"/>
      <c r="BE5180" s="14"/>
      <c r="BF5180" s="14"/>
      <c r="BG5180" s="14"/>
      <c r="BH5180" s="14"/>
      <c r="BI5180" s="14"/>
      <c r="BJ5180" s="14"/>
      <c r="BK5180" s="14"/>
      <c r="BL5180" s="14"/>
      <c r="BM5180" s="14"/>
      <c r="BN5180" s="14"/>
      <c r="BO5180" s="14"/>
    </row>
    <row r="5181" spans="1:67" s="152" customFormat="1">
      <c r="A5181" s="179"/>
      <c r="B5181" s="28" t="s">
        <v>1777</v>
      </c>
      <c r="C5181" s="29" t="s">
        <v>1778</v>
      </c>
      <c r="D5181" s="28" t="s">
        <v>51</v>
      </c>
      <c r="E5181" s="30">
        <v>12</v>
      </c>
      <c r="F5181" s="30">
        <v>1800</v>
      </c>
      <c r="G5181" s="30">
        <f t="shared" ref="G5181" si="460">ROUND(F5181*1.2,-2)</f>
        <v>2200</v>
      </c>
      <c r="H5181" s="30">
        <f t="shared" ref="H5181" si="461">ROUND(F5181*1.8,-2)</f>
        <v>3200</v>
      </c>
      <c r="I5181" s="212"/>
      <c r="J5181" s="212"/>
      <c r="K5181" s="212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  <c r="AH5181" s="14"/>
      <c r="AI5181" s="14"/>
      <c r="AJ5181" s="14"/>
      <c r="AK5181" s="14"/>
      <c r="AL5181" s="14"/>
      <c r="AM5181" s="14"/>
      <c r="AN5181" s="14"/>
      <c r="AO5181" s="14"/>
      <c r="AP5181" s="14"/>
      <c r="AQ5181" s="14"/>
      <c r="AR5181" s="14"/>
      <c r="AS5181" s="14"/>
      <c r="AT5181" s="14"/>
      <c r="AU5181" s="14"/>
      <c r="AV5181" s="14"/>
      <c r="AW5181" s="14"/>
      <c r="AX5181" s="14"/>
      <c r="AY5181" s="14"/>
      <c r="AZ5181" s="14"/>
      <c r="BA5181" s="14"/>
      <c r="BB5181" s="14"/>
      <c r="BC5181" s="14"/>
      <c r="BD5181" s="14"/>
      <c r="BE5181" s="14"/>
      <c r="BF5181" s="14"/>
      <c r="BG5181" s="14"/>
      <c r="BH5181" s="14"/>
      <c r="BI5181" s="14"/>
      <c r="BJ5181" s="14"/>
      <c r="BK5181" s="14"/>
      <c r="BL5181" s="14"/>
      <c r="BM5181" s="14"/>
      <c r="BN5181" s="14"/>
      <c r="BO5181" s="14"/>
    </row>
    <row r="5182" spans="1:67" s="152" customFormat="1">
      <c r="A5182" s="179"/>
      <c r="B5182" s="28" t="s">
        <v>1402</v>
      </c>
      <c r="C5182" s="29" t="s">
        <v>1403</v>
      </c>
      <c r="D5182" s="28" t="s">
        <v>271</v>
      </c>
      <c r="E5182" s="30">
        <v>1</v>
      </c>
      <c r="F5182" s="30">
        <v>8000</v>
      </c>
      <c r="G5182" s="30">
        <v>9600</v>
      </c>
      <c r="H5182" s="30">
        <v>14400</v>
      </c>
      <c r="I5182" s="212"/>
      <c r="J5182" s="212"/>
      <c r="K5182" s="212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  <c r="AH5182" s="14"/>
      <c r="AI5182" s="14"/>
      <c r="AJ5182" s="14"/>
      <c r="AK5182" s="14"/>
      <c r="AL5182" s="14"/>
      <c r="AM5182" s="14"/>
      <c r="AN5182" s="14"/>
      <c r="AO5182" s="14"/>
      <c r="AP5182" s="14"/>
      <c r="AQ5182" s="14"/>
      <c r="AR5182" s="14"/>
      <c r="AS5182" s="14"/>
      <c r="AT5182" s="14"/>
      <c r="AU5182" s="14"/>
      <c r="AV5182" s="14"/>
      <c r="AW5182" s="14"/>
      <c r="AX5182" s="14"/>
      <c r="AY5182" s="14"/>
      <c r="AZ5182" s="14"/>
      <c r="BA5182" s="14"/>
      <c r="BB5182" s="14"/>
      <c r="BC5182" s="14"/>
      <c r="BD5182" s="14"/>
      <c r="BE5182" s="14"/>
      <c r="BF5182" s="14"/>
      <c r="BG5182" s="14"/>
      <c r="BH5182" s="14"/>
      <c r="BI5182" s="14"/>
      <c r="BJ5182" s="14"/>
      <c r="BK5182" s="14"/>
      <c r="BL5182" s="14"/>
      <c r="BM5182" s="14"/>
      <c r="BN5182" s="14"/>
      <c r="BO5182" s="14"/>
    </row>
    <row r="5183" spans="1:67" s="152" customFormat="1">
      <c r="A5183" s="179"/>
      <c r="B5183" s="28" t="s">
        <v>3724</v>
      </c>
      <c r="C5183" s="29" t="s">
        <v>3725</v>
      </c>
      <c r="D5183" s="28" t="s">
        <v>271</v>
      </c>
      <c r="E5183" s="30">
        <v>1</v>
      </c>
      <c r="F5183" s="30">
        <v>1500</v>
      </c>
      <c r="G5183" s="30">
        <f t="shared" ref="G5183:G5184" si="462">ROUND(F5183*1.2,-2)</f>
        <v>1800</v>
      </c>
      <c r="H5183" s="30">
        <f t="shared" ref="H5183:H5184" si="463">ROUND(F5183*1.8,-2)</f>
        <v>2700</v>
      </c>
      <c r="I5183" s="212"/>
      <c r="J5183" s="212"/>
      <c r="K5183" s="212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  <c r="AH5183" s="14"/>
      <c r="AI5183" s="14"/>
      <c r="AJ5183" s="14"/>
      <c r="AK5183" s="14"/>
      <c r="AL5183" s="14"/>
      <c r="AM5183" s="14"/>
      <c r="AN5183" s="14"/>
      <c r="AO5183" s="14"/>
      <c r="AP5183" s="14"/>
      <c r="AQ5183" s="14"/>
      <c r="AR5183" s="14"/>
      <c r="AS5183" s="14"/>
      <c r="AT5183" s="14"/>
      <c r="AU5183" s="14"/>
      <c r="AV5183" s="14"/>
      <c r="AW5183" s="14"/>
      <c r="AX5183" s="14"/>
      <c r="AY5183" s="14"/>
      <c r="AZ5183" s="14"/>
      <c r="BA5183" s="14"/>
      <c r="BB5183" s="14"/>
      <c r="BC5183" s="14"/>
      <c r="BD5183" s="14"/>
      <c r="BE5183" s="14"/>
      <c r="BF5183" s="14"/>
      <c r="BG5183" s="14"/>
      <c r="BH5183" s="14"/>
      <c r="BI5183" s="14"/>
      <c r="BJ5183" s="14"/>
      <c r="BK5183" s="14"/>
      <c r="BL5183" s="14"/>
      <c r="BM5183" s="14"/>
      <c r="BN5183" s="14"/>
      <c r="BO5183" s="14"/>
    </row>
    <row r="5184" spans="1:67" s="152" customFormat="1">
      <c r="A5184" s="179"/>
      <c r="B5184" s="28" t="s">
        <v>4328</v>
      </c>
      <c r="C5184" s="61" t="s">
        <v>4329</v>
      </c>
      <c r="D5184" s="28" t="s">
        <v>271</v>
      </c>
      <c r="E5184" s="30">
        <v>1</v>
      </c>
      <c r="F5184" s="30">
        <v>5800</v>
      </c>
      <c r="G5184" s="30">
        <f t="shared" si="462"/>
        <v>7000</v>
      </c>
      <c r="H5184" s="30">
        <f t="shared" si="463"/>
        <v>10400</v>
      </c>
      <c r="I5184" s="212"/>
      <c r="J5184" s="212"/>
      <c r="K5184" s="212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  <c r="AH5184" s="14"/>
      <c r="AI5184" s="14"/>
      <c r="AJ5184" s="14"/>
      <c r="AK5184" s="14"/>
      <c r="AL5184" s="14"/>
      <c r="AM5184" s="14"/>
      <c r="AN5184" s="14"/>
      <c r="AO5184" s="14"/>
      <c r="AP5184" s="14"/>
      <c r="AQ5184" s="14"/>
      <c r="AR5184" s="14"/>
      <c r="AS5184" s="14"/>
      <c r="AT5184" s="14"/>
      <c r="AU5184" s="14"/>
      <c r="AV5184" s="14"/>
      <c r="AW5184" s="14"/>
      <c r="AX5184" s="14"/>
      <c r="AY5184" s="14"/>
      <c r="AZ5184" s="14"/>
      <c r="BA5184" s="14"/>
      <c r="BB5184" s="14"/>
      <c r="BC5184" s="14"/>
      <c r="BD5184" s="14"/>
      <c r="BE5184" s="14"/>
      <c r="BF5184" s="14"/>
      <c r="BG5184" s="14"/>
      <c r="BH5184" s="14"/>
      <c r="BI5184" s="14"/>
      <c r="BJ5184" s="14"/>
      <c r="BK5184" s="14"/>
      <c r="BL5184" s="14"/>
      <c r="BM5184" s="14"/>
      <c r="BN5184" s="14"/>
      <c r="BO5184" s="14"/>
    </row>
    <row r="5185" spans="1:67" s="152" customFormat="1">
      <c r="A5185" s="179"/>
      <c r="B5185" s="28" t="s">
        <v>1809</v>
      </c>
      <c r="C5185" s="29" t="s">
        <v>1810</v>
      </c>
      <c r="D5185" s="28" t="s">
        <v>51</v>
      </c>
      <c r="E5185" s="30">
        <v>1</v>
      </c>
      <c r="F5185" s="30">
        <v>3680</v>
      </c>
      <c r="G5185" s="30">
        <f t="shared" ref="G5185" si="464">ROUND(F5185*1.2,-2)</f>
        <v>4400</v>
      </c>
      <c r="H5185" s="30">
        <f t="shared" ref="H5185" si="465">ROUND(F5185*1.8,-2)</f>
        <v>6600</v>
      </c>
      <c r="I5185" s="212"/>
      <c r="J5185" s="212"/>
      <c r="K5185" s="212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  <c r="AH5185" s="14"/>
      <c r="AI5185" s="14"/>
      <c r="AJ5185" s="14"/>
      <c r="AK5185" s="14"/>
      <c r="AL5185" s="14"/>
      <c r="AM5185" s="14"/>
      <c r="AN5185" s="14"/>
      <c r="AO5185" s="14"/>
      <c r="AP5185" s="14"/>
      <c r="AQ5185" s="14"/>
      <c r="AR5185" s="14"/>
      <c r="AS5185" s="14"/>
      <c r="AT5185" s="14"/>
      <c r="AU5185" s="14"/>
      <c r="AV5185" s="14"/>
      <c r="AW5185" s="14"/>
      <c r="AX5185" s="14"/>
      <c r="AY5185" s="14"/>
      <c r="AZ5185" s="14"/>
      <c r="BA5185" s="14"/>
      <c r="BB5185" s="14"/>
      <c r="BC5185" s="14"/>
      <c r="BD5185" s="14"/>
      <c r="BE5185" s="14"/>
      <c r="BF5185" s="14"/>
      <c r="BG5185" s="14"/>
      <c r="BH5185" s="14"/>
      <c r="BI5185" s="14"/>
      <c r="BJ5185" s="14"/>
      <c r="BK5185" s="14"/>
      <c r="BL5185" s="14"/>
      <c r="BM5185" s="14"/>
      <c r="BN5185" s="14"/>
      <c r="BO5185" s="14"/>
    </row>
    <row r="5186" spans="1:67" s="160" customFormat="1">
      <c r="A5186" s="28"/>
      <c r="B5186" s="28" t="s">
        <v>2597</v>
      </c>
      <c r="C5186" s="29" t="s">
        <v>2598</v>
      </c>
      <c r="D5186" s="28" t="s">
        <v>271</v>
      </c>
      <c r="E5186" s="30">
        <v>1</v>
      </c>
      <c r="F5186" s="30">
        <v>5000</v>
      </c>
      <c r="G5186" s="30">
        <f t="shared" ref="G5186" si="466">ROUND(F5186*1.2,-2)</f>
        <v>6000</v>
      </c>
      <c r="H5186" s="30">
        <f t="shared" ref="H5186" si="467">ROUND(F5186*1.8,-2)</f>
        <v>9000</v>
      </c>
      <c r="I5186" s="212"/>
      <c r="J5186" s="212"/>
      <c r="K5186" s="212"/>
      <c r="L5186" s="196"/>
      <c r="M5186" s="196"/>
      <c r="N5186" s="196"/>
      <c r="O5186" s="196"/>
      <c r="P5186" s="196"/>
      <c r="Q5186" s="196"/>
      <c r="R5186" s="196"/>
      <c r="S5186" s="196"/>
      <c r="T5186" s="196"/>
      <c r="U5186" s="196"/>
      <c r="V5186" s="196"/>
      <c r="W5186" s="196"/>
      <c r="X5186" s="196"/>
      <c r="Y5186" s="196"/>
      <c r="Z5186" s="196"/>
      <c r="AA5186" s="196"/>
      <c r="AB5186" s="196"/>
      <c r="AC5186" s="196"/>
      <c r="AD5186" s="196"/>
      <c r="AE5186" s="196"/>
      <c r="AF5186" s="196"/>
      <c r="AG5186" s="196"/>
      <c r="AH5186" s="196"/>
      <c r="AI5186" s="196"/>
      <c r="AJ5186" s="196"/>
      <c r="AK5186" s="196"/>
      <c r="AL5186" s="196"/>
      <c r="AM5186" s="196"/>
      <c r="AN5186" s="196"/>
      <c r="AO5186" s="196"/>
      <c r="AP5186" s="196"/>
      <c r="AQ5186" s="196"/>
      <c r="AR5186" s="196"/>
      <c r="AS5186" s="196"/>
      <c r="AT5186" s="196"/>
      <c r="AU5186" s="196"/>
      <c r="AV5186" s="196"/>
      <c r="AW5186" s="196"/>
      <c r="AX5186" s="196"/>
      <c r="AY5186" s="196"/>
      <c r="AZ5186" s="196"/>
      <c r="BA5186" s="196"/>
      <c r="BB5186" s="196"/>
      <c r="BC5186" s="196"/>
      <c r="BD5186" s="196"/>
      <c r="BE5186" s="196"/>
      <c r="BF5186" s="196"/>
      <c r="BG5186" s="196"/>
      <c r="BH5186" s="196"/>
      <c r="BI5186" s="196"/>
      <c r="BJ5186" s="196"/>
      <c r="BK5186" s="196"/>
      <c r="BL5186" s="196"/>
      <c r="BM5186" s="196"/>
      <c r="BN5186" s="196"/>
      <c r="BO5186" s="196"/>
    </row>
    <row r="5187" spans="1:67" s="152" customFormat="1">
      <c r="A5187" s="181">
        <v>3389</v>
      </c>
      <c r="B5187" s="67" t="s">
        <v>7745</v>
      </c>
      <c r="C5187" s="167" t="s">
        <v>7740</v>
      </c>
      <c r="D5187" s="67" t="s">
        <v>530</v>
      </c>
      <c r="E5187" s="90">
        <v>1</v>
      </c>
      <c r="F5187" s="90">
        <f>SUM(F5188:F5197)</f>
        <v>51030</v>
      </c>
      <c r="G5187" s="90">
        <f t="shared" ref="G5187:H5187" si="468">SUM(G5188:G5197)</f>
        <v>61100</v>
      </c>
      <c r="H5187" s="90">
        <f t="shared" si="468"/>
        <v>91900</v>
      </c>
      <c r="I5187" s="212"/>
      <c r="J5187" s="212"/>
      <c r="K5187" s="212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  <c r="AH5187" s="14"/>
      <c r="AI5187" s="14"/>
      <c r="AJ5187" s="14"/>
      <c r="AK5187" s="14"/>
      <c r="AL5187" s="14"/>
      <c r="AM5187" s="14"/>
      <c r="AN5187" s="14"/>
      <c r="AO5187" s="14"/>
      <c r="AP5187" s="14"/>
      <c r="AQ5187" s="14"/>
      <c r="AR5187" s="14"/>
      <c r="AS5187" s="14"/>
      <c r="AT5187" s="14"/>
      <c r="AU5187" s="14"/>
      <c r="AV5187" s="14"/>
      <c r="AW5187" s="14"/>
      <c r="AX5187" s="14"/>
      <c r="AY5187" s="14"/>
      <c r="AZ5187" s="14"/>
      <c r="BA5187" s="14"/>
      <c r="BB5187" s="14"/>
      <c r="BC5187" s="14"/>
      <c r="BD5187" s="14"/>
      <c r="BE5187" s="14"/>
      <c r="BF5187" s="14"/>
      <c r="BG5187" s="14"/>
      <c r="BH5187" s="14"/>
      <c r="BI5187" s="14"/>
      <c r="BJ5187" s="14"/>
      <c r="BK5187" s="14"/>
      <c r="BL5187" s="14"/>
      <c r="BM5187" s="14"/>
      <c r="BN5187" s="14"/>
      <c r="BO5187" s="14"/>
    </row>
    <row r="5188" spans="1:67" s="159" customFormat="1">
      <c r="A5188" s="208"/>
      <c r="B5188" s="28" t="s">
        <v>7778</v>
      </c>
      <c r="C5188" s="200" t="s">
        <v>7737</v>
      </c>
      <c r="D5188" s="199" t="s">
        <v>271</v>
      </c>
      <c r="E5188" s="201">
        <v>1</v>
      </c>
      <c r="F5188" s="30">
        <v>12000</v>
      </c>
      <c r="G5188" s="30">
        <f t="shared" ref="G5188:G5190" si="469">ROUND(F5188*1.2,-2)</f>
        <v>14400</v>
      </c>
      <c r="H5188" s="30">
        <f t="shared" ref="H5188:H5190" si="470">ROUND(F5188*1.8,-2)</f>
        <v>21600</v>
      </c>
      <c r="I5188" s="212"/>
      <c r="J5188" s="212"/>
      <c r="K5188" s="212"/>
      <c r="L5188" s="17"/>
      <c r="M5188" s="17"/>
      <c r="N5188" s="17"/>
      <c r="O5188" s="17"/>
      <c r="P5188" s="17"/>
      <c r="Q5188" s="17"/>
      <c r="R5188" s="17"/>
      <c r="S5188" s="17"/>
      <c r="T5188" s="17"/>
      <c r="U5188" s="17"/>
      <c r="V5188" s="17"/>
      <c r="W5188" s="17"/>
      <c r="X5188" s="17"/>
      <c r="Y5188" s="17"/>
      <c r="Z5188" s="17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7"/>
      <c r="AK5188" s="17"/>
      <c r="AL5188" s="17"/>
      <c r="AM5188" s="17"/>
      <c r="AN5188" s="17"/>
      <c r="AO5188" s="17"/>
      <c r="AP5188" s="17"/>
      <c r="AQ5188" s="17"/>
      <c r="AR5188" s="17"/>
      <c r="AS5188" s="17"/>
      <c r="AT5188" s="17"/>
      <c r="AU5188" s="17"/>
      <c r="AV5188" s="17"/>
      <c r="AW5188" s="17"/>
      <c r="AX5188" s="17"/>
      <c r="AY5188" s="17"/>
      <c r="AZ5188" s="17"/>
      <c r="BA5188" s="17"/>
      <c r="BB5188" s="17"/>
      <c r="BC5188" s="17"/>
      <c r="BD5188" s="17"/>
      <c r="BE5188" s="17"/>
      <c r="BF5188" s="17"/>
      <c r="BG5188" s="17"/>
      <c r="BH5188" s="17"/>
      <c r="BI5188" s="17"/>
      <c r="BJ5188" s="17"/>
      <c r="BK5188" s="17"/>
      <c r="BL5188" s="17"/>
      <c r="BM5188" s="17"/>
      <c r="BN5188" s="17"/>
      <c r="BO5188" s="17"/>
    </row>
    <row r="5189" spans="1:67" s="152" customFormat="1">
      <c r="A5189" s="179"/>
      <c r="B5189" s="28" t="s">
        <v>3900</v>
      </c>
      <c r="C5189" s="29" t="s">
        <v>3901</v>
      </c>
      <c r="D5189" s="28" t="s">
        <v>271</v>
      </c>
      <c r="E5189" s="30">
        <v>1</v>
      </c>
      <c r="F5189" s="30">
        <v>3700</v>
      </c>
      <c r="G5189" s="30">
        <f t="shared" si="469"/>
        <v>4400</v>
      </c>
      <c r="H5189" s="30">
        <f t="shared" si="470"/>
        <v>6700</v>
      </c>
      <c r="I5189" s="212"/>
      <c r="J5189" s="212"/>
      <c r="K5189" s="212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  <c r="AH5189" s="14"/>
      <c r="AI5189" s="14"/>
      <c r="AJ5189" s="14"/>
      <c r="AK5189" s="14"/>
      <c r="AL5189" s="14"/>
      <c r="AM5189" s="14"/>
      <c r="AN5189" s="14"/>
      <c r="AO5189" s="14"/>
      <c r="AP5189" s="14"/>
      <c r="AQ5189" s="14"/>
      <c r="AR5189" s="14"/>
      <c r="AS5189" s="14"/>
      <c r="AT5189" s="14"/>
      <c r="AU5189" s="14"/>
      <c r="AV5189" s="14"/>
      <c r="AW5189" s="14"/>
      <c r="AX5189" s="14"/>
      <c r="AY5189" s="14"/>
      <c r="AZ5189" s="14"/>
      <c r="BA5189" s="14"/>
      <c r="BB5189" s="14"/>
      <c r="BC5189" s="14"/>
      <c r="BD5189" s="14"/>
      <c r="BE5189" s="14"/>
      <c r="BF5189" s="14"/>
      <c r="BG5189" s="14"/>
      <c r="BH5189" s="14"/>
      <c r="BI5189" s="14"/>
      <c r="BJ5189" s="14"/>
      <c r="BK5189" s="14"/>
      <c r="BL5189" s="14"/>
      <c r="BM5189" s="14"/>
      <c r="BN5189" s="14"/>
      <c r="BO5189" s="14"/>
    </row>
    <row r="5190" spans="1:67" s="152" customFormat="1" ht="31">
      <c r="A5190" s="179"/>
      <c r="B5190" s="28" t="s">
        <v>4187</v>
      </c>
      <c r="C5190" s="29" t="s">
        <v>4188</v>
      </c>
      <c r="D5190" s="28" t="s">
        <v>271</v>
      </c>
      <c r="E5190" s="30">
        <v>1</v>
      </c>
      <c r="F5190" s="30">
        <v>5700</v>
      </c>
      <c r="G5190" s="30">
        <f t="shared" si="469"/>
        <v>6800</v>
      </c>
      <c r="H5190" s="30">
        <f t="shared" si="470"/>
        <v>10300</v>
      </c>
      <c r="I5190" s="212"/>
      <c r="J5190" s="212"/>
      <c r="K5190" s="212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  <c r="AH5190" s="14"/>
      <c r="AI5190" s="14"/>
      <c r="AJ5190" s="14"/>
      <c r="AK5190" s="14"/>
      <c r="AL5190" s="14"/>
      <c r="AM5190" s="14"/>
      <c r="AN5190" s="14"/>
      <c r="AO5190" s="14"/>
      <c r="AP5190" s="14"/>
      <c r="AQ5190" s="14"/>
      <c r="AR5190" s="14"/>
      <c r="AS5190" s="14"/>
      <c r="AT5190" s="14"/>
      <c r="AU5190" s="14"/>
      <c r="AV5190" s="14"/>
      <c r="AW5190" s="14"/>
      <c r="AX5190" s="14"/>
      <c r="AY5190" s="14"/>
      <c r="AZ5190" s="14"/>
      <c r="BA5190" s="14"/>
      <c r="BB5190" s="14"/>
      <c r="BC5190" s="14"/>
      <c r="BD5190" s="14"/>
      <c r="BE5190" s="14"/>
      <c r="BF5190" s="14"/>
      <c r="BG5190" s="14"/>
      <c r="BH5190" s="14"/>
      <c r="BI5190" s="14"/>
      <c r="BJ5190" s="14"/>
      <c r="BK5190" s="14"/>
      <c r="BL5190" s="14"/>
      <c r="BM5190" s="14"/>
      <c r="BN5190" s="14"/>
      <c r="BO5190" s="14"/>
    </row>
    <row r="5191" spans="1:67" s="152" customFormat="1">
      <c r="A5191" s="179"/>
      <c r="B5191" s="28" t="s">
        <v>1811</v>
      </c>
      <c r="C5191" s="29" t="s">
        <v>1812</v>
      </c>
      <c r="D5191" s="28" t="s">
        <v>51</v>
      </c>
      <c r="E5191" s="30">
        <v>1</v>
      </c>
      <c r="F5191" s="30">
        <v>950</v>
      </c>
      <c r="G5191" s="30">
        <f t="shared" ref="G5191" si="471">ROUND(F5191*1.2,-2)</f>
        <v>1100</v>
      </c>
      <c r="H5191" s="30">
        <f t="shared" ref="H5191" si="472">ROUND(F5191*1.8,-2)</f>
        <v>1700</v>
      </c>
      <c r="I5191" s="212"/>
      <c r="J5191" s="212"/>
      <c r="K5191" s="212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  <c r="AH5191" s="14"/>
      <c r="AI5191" s="14"/>
      <c r="AJ5191" s="14"/>
      <c r="AK5191" s="14"/>
      <c r="AL5191" s="14"/>
      <c r="AM5191" s="14"/>
      <c r="AN5191" s="14"/>
      <c r="AO5191" s="14"/>
      <c r="AP5191" s="14"/>
      <c r="AQ5191" s="14"/>
      <c r="AR5191" s="14"/>
      <c r="AS5191" s="14"/>
      <c r="AT5191" s="14"/>
      <c r="AU5191" s="14"/>
      <c r="AV5191" s="14"/>
      <c r="AW5191" s="14"/>
      <c r="AX5191" s="14"/>
      <c r="AY5191" s="14"/>
      <c r="AZ5191" s="14"/>
      <c r="BA5191" s="14"/>
      <c r="BB5191" s="14"/>
      <c r="BC5191" s="14"/>
      <c r="BD5191" s="14"/>
      <c r="BE5191" s="14"/>
      <c r="BF5191" s="14"/>
      <c r="BG5191" s="14"/>
      <c r="BH5191" s="14"/>
      <c r="BI5191" s="14"/>
      <c r="BJ5191" s="14"/>
      <c r="BK5191" s="14"/>
      <c r="BL5191" s="14"/>
      <c r="BM5191" s="14"/>
      <c r="BN5191" s="14"/>
      <c r="BO5191" s="14"/>
    </row>
    <row r="5192" spans="1:67" s="152" customFormat="1" ht="31">
      <c r="A5192" s="179"/>
      <c r="B5192" s="28" t="s">
        <v>1789</v>
      </c>
      <c r="C5192" s="29" t="s">
        <v>7796</v>
      </c>
      <c r="D5192" s="28" t="s">
        <v>51</v>
      </c>
      <c r="E5192" s="30">
        <v>1</v>
      </c>
      <c r="F5192" s="30">
        <v>3000</v>
      </c>
      <c r="G5192" s="30">
        <f t="shared" ref="G5192" si="473">ROUND(F5192*1.2,-2)</f>
        <v>3600</v>
      </c>
      <c r="H5192" s="30">
        <f t="shared" ref="H5192" si="474">ROUND(F5192*1.8,-2)</f>
        <v>5400</v>
      </c>
      <c r="I5192" s="212"/>
      <c r="J5192" s="212"/>
      <c r="K5192" s="212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  <c r="AH5192" s="14"/>
      <c r="AI5192" s="14"/>
      <c r="AJ5192" s="14"/>
      <c r="AK5192" s="14"/>
      <c r="AL5192" s="14"/>
      <c r="AM5192" s="14"/>
      <c r="AN5192" s="14"/>
      <c r="AO5192" s="14"/>
      <c r="AP5192" s="14"/>
      <c r="AQ5192" s="14"/>
      <c r="AR5192" s="14"/>
      <c r="AS5192" s="14"/>
      <c r="AT5192" s="14"/>
      <c r="AU5192" s="14"/>
      <c r="AV5192" s="14"/>
      <c r="AW5192" s="14"/>
      <c r="AX5192" s="14"/>
      <c r="AY5192" s="14"/>
      <c r="AZ5192" s="14"/>
      <c r="BA5192" s="14"/>
      <c r="BB5192" s="14"/>
      <c r="BC5192" s="14"/>
      <c r="BD5192" s="14"/>
      <c r="BE5192" s="14"/>
      <c r="BF5192" s="14"/>
      <c r="BG5192" s="14"/>
      <c r="BH5192" s="14"/>
      <c r="BI5192" s="14"/>
      <c r="BJ5192" s="14"/>
      <c r="BK5192" s="14"/>
      <c r="BL5192" s="14"/>
      <c r="BM5192" s="14"/>
      <c r="BN5192" s="14"/>
      <c r="BO5192" s="14"/>
    </row>
    <row r="5193" spans="1:67" s="152" customFormat="1" ht="31">
      <c r="A5193" s="179"/>
      <c r="B5193" s="28" t="s">
        <v>6480</v>
      </c>
      <c r="C5193" s="29" t="s">
        <v>7795</v>
      </c>
      <c r="D5193" s="28" t="s">
        <v>51</v>
      </c>
      <c r="E5193" s="30">
        <v>1</v>
      </c>
      <c r="F5193" s="30">
        <v>4000</v>
      </c>
      <c r="G5193" s="30">
        <f t="shared" ref="G5193" si="475">ROUND(F5193*1.2,-2)</f>
        <v>4800</v>
      </c>
      <c r="H5193" s="30">
        <f t="shared" ref="H5193" si="476">ROUND(F5193*1.8,-2)</f>
        <v>7200</v>
      </c>
      <c r="I5193" s="212"/>
      <c r="J5193" s="212"/>
      <c r="K5193" s="212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  <c r="AM5193" s="14"/>
      <c r="AN5193" s="14"/>
      <c r="AO5193" s="14"/>
      <c r="AP5193" s="14"/>
      <c r="AQ5193" s="14"/>
      <c r="AR5193" s="14"/>
      <c r="AS5193" s="14"/>
      <c r="AT5193" s="14"/>
      <c r="AU5193" s="14"/>
      <c r="AV5193" s="14"/>
      <c r="AW5193" s="14"/>
      <c r="AX5193" s="14"/>
      <c r="AY5193" s="14"/>
      <c r="AZ5193" s="14"/>
      <c r="BA5193" s="14"/>
      <c r="BB5193" s="14"/>
      <c r="BC5193" s="14"/>
      <c r="BD5193" s="14"/>
      <c r="BE5193" s="14"/>
      <c r="BF5193" s="14"/>
      <c r="BG5193" s="14"/>
      <c r="BH5193" s="14"/>
      <c r="BI5193" s="14"/>
      <c r="BJ5193" s="14"/>
      <c r="BK5193" s="14"/>
      <c r="BL5193" s="14"/>
      <c r="BM5193" s="14"/>
      <c r="BN5193" s="14"/>
      <c r="BO5193" s="14"/>
    </row>
    <row r="5194" spans="1:67" s="152" customFormat="1" ht="31">
      <c r="A5194" s="179"/>
      <c r="B5194" s="28" t="s">
        <v>1790</v>
      </c>
      <c r="C5194" s="29" t="s">
        <v>7793</v>
      </c>
      <c r="D5194" s="28" t="s">
        <v>51</v>
      </c>
      <c r="E5194" s="30">
        <v>1</v>
      </c>
      <c r="F5194" s="30">
        <v>3000</v>
      </c>
      <c r="G5194" s="30">
        <f t="shared" ref="G5194" si="477">ROUND(F5194*1.2,-2)</f>
        <v>3600</v>
      </c>
      <c r="H5194" s="30">
        <f t="shared" ref="H5194" si="478">ROUND(F5194*1.8,-2)</f>
        <v>5400</v>
      </c>
      <c r="I5194" s="212"/>
      <c r="J5194" s="212"/>
      <c r="K5194" s="212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  <c r="AH5194" s="14"/>
      <c r="AI5194" s="14"/>
      <c r="AJ5194" s="14"/>
      <c r="AK5194" s="14"/>
      <c r="AL5194" s="14"/>
      <c r="AM5194" s="14"/>
      <c r="AN5194" s="14"/>
      <c r="AO5194" s="14"/>
      <c r="AP5194" s="14"/>
      <c r="AQ5194" s="14"/>
      <c r="AR5194" s="14"/>
      <c r="AS5194" s="14"/>
      <c r="AT5194" s="14"/>
      <c r="AU5194" s="14"/>
      <c r="AV5194" s="14"/>
      <c r="AW5194" s="14"/>
      <c r="AX5194" s="14"/>
      <c r="AY5194" s="14"/>
      <c r="AZ5194" s="14"/>
      <c r="BA5194" s="14"/>
      <c r="BB5194" s="14"/>
      <c r="BC5194" s="14"/>
      <c r="BD5194" s="14"/>
      <c r="BE5194" s="14"/>
      <c r="BF5194" s="14"/>
      <c r="BG5194" s="14"/>
      <c r="BH5194" s="14"/>
      <c r="BI5194" s="14"/>
      <c r="BJ5194" s="14"/>
      <c r="BK5194" s="14"/>
      <c r="BL5194" s="14"/>
      <c r="BM5194" s="14"/>
      <c r="BN5194" s="14"/>
      <c r="BO5194" s="14"/>
    </row>
    <row r="5195" spans="1:67" s="152" customFormat="1">
      <c r="A5195" s="179"/>
      <c r="B5195" s="28" t="s">
        <v>1809</v>
      </c>
      <c r="C5195" s="29" t="s">
        <v>1810</v>
      </c>
      <c r="D5195" s="28" t="s">
        <v>51</v>
      </c>
      <c r="E5195" s="30">
        <v>1</v>
      </c>
      <c r="F5195" s="30">
        <v>3680</v>
      </c>
      <c r="G5195" s="30">
        <f t="shared" ref="G5195" si="479">ROUND(F5195*1.2,-2)</f>
        <v>4400</v>
      </c>
      <c r="H5195" s="30">
        <f t="shared" ref="H5195" si="480">ROUND(F5195*1.8,-2)</f>
        <v>6600</v>
      </c>
      <c r="I5195" s="212"/>
      <c r="J5195" s="212"/>
      <c r="K5195" s="212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  <c r="AH5195" s="14"/>
      <c r="AI5195" s="14"/>
      <c r="AJ5195" s="14"/>
      <c r="AK5195" s="14"/>
      <c r="AL5195" s="14"/>
      <c r="AM5195" s="14"/>
      <c r="AN5195" s="14"/>
      <c r="AO5195" s="14"/>
      <c r="AP5195" s="14"/>
      <c r="AQ5195" s="14"/>
      <c r="AR5195" s="14"/>
      <c r="AS5195" s="14"/>
      <c r="AT5195" s="14"/>
      <c r="AU5195" s="14"/>
      <c r="AV5195" s="14"/>
      <c r="AW5195" s="14"/>
      <c r="AX5195" s="14"/>
      <c r="AY5195" s="14"/>
      <c r="AZ5195" s="14"/>
      <c r="BA5195" s="14"/>
      <c r="BB5195" s="14"/>
      <c r="BC5195" s="14"/>
      <c r="BD5195" s="14"/>
      <c r="BE5195" s="14"/>
      <c r="BF5195" s="14"/>
      <c r="BG5195" s="14"/>
      <c r="BH5195" s="14"/>
      <c r="BI5195" s="14"/>
      <c r="BJ5195" s="14"/>
      <c r="BK5195" s="14"/>
      <c r="BL5195" s="14"/>
      <c r="BM5195" s="14"/>
      <c r="BN5195" s="14"/>
      <c r="BO5195" s="14"/>
    </row>
    <row r="5196" spans="1:67" s="152" customFormat="1">
      <c r="A5196" s="179"/>
      <c r="B5196" s="28" t="s">
        <v>7779</v>
      </c>
      <c r="C5196" s="29" t="s">
        <v>7738</v>
      </c>
      <c r="D5196" s="28" t="s">
        <v>271</v>
      </c>
      <c r="E5196" s="30">
        <v>1</v>
      </c>
      <c r="F5196" s="30">
        <v>10000</v>
      </c>
      <c r="G5196" s="30">
        <f t="shared" ref="G5196:G5197" si="481">ROUND(F5196*1.2,-2)</f>
        <v>12000</v>
      </c>
      <c r="H5196" s="30">
        <f t="shared" ref="H5196:H5197" si="482">ROUND(F5196*1.8,-2)</f>
        <v>18000</v>
      </c>
      <c r="I5196" s="212"/>
      <c r="J5196" s="212"/>
      <c r="K5196" s="212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  <c r="AH5196" s="14"/>
      <c r="AI5196" s="14"/>
      <c r="AJ5196" s="14"/>
      <c r="AK5196" s="14"/>
      <c r="AL5196" s="14"/>
      <c r="AM5196" s="14"/>
      <c r="AN5196" s="14"/>
      <c r="AO5196" s="14"/>
      <c r="AP5196" s="14"/>
      <c r="AQ5196" s="14"/>
      <c r="AR5196" s="14"/>
      <c r="AS5196" s="14"/>
      <c r="AT5196" s="14"/>
      <c r="AU5196" s="14"/>
      <c r="AV5196" s="14"/>
      <c r="AW5196" s="14"/>
      <c r="AX5196" s="14"/>
      <c r="AY5196" s="14"/>
      <c r="AZ5196" s="14"/>
      <c r="BA5196" s="14"/>
      <c r="BB5196" s="14"/>
      <c r="BC5196" s="14"/>
      <c r="BD5196" s="14"/>
      <c r="BE5196" s="14"/>
      <c r="BF5196" s="14"/>
      <c r="BG5196" s="14"/>
      <c r="BH5196" s="14"/>
      <c r="BI5196" s="14"/>
      <c r="BJ5196" s="14"/>
      <c r="BK5196" s="14"/>
      <c r="BL5196" s="14"/>
      <c r="BM5196" s="14"/>
      <c r="BN5196" s="14"/>
      <c r="BO5196" s="14"/>
    </row>
    <row r="5197" spans="1:67" s="160" customFormat="1">
      <c r="A5197" s="28"/>
      <c r="B5197" s="28" t="s">
        <v>2597</v>
      </c>
      <c r="C5197" s="29" t="s">
        <v>2598</v>
      </c>
      <c r="D5197" s="28" t="s">
        <v>271</v>
      </c>
      <c r="E5197" s="30">
        <v>1</v>
      </c>
      <c r="F5197" s="30">
        <v>5000</v>
      </c>
      <c r="G5197" s="30">
        <f t="shared" si="481"/>
        <v>6000</v>
      </c>
      <c r="H5197" s="30">
        <f t="shared" si="482"/>
        <v>9000</v>
      </c>
      <c r="I5197" s="212"/>
      <c r="J5197" s="212"/>
      <c r="K5197" s="212"/>
      <c r="L5197" s="196"/>
      <c r="M5197" s="196"/>
      <c r="N5197" s="196"/>
      <c r="O5197" s="196"/>
      <c r="P5197" s="196"/>
      <c r="Q5197" s="196"/>
      <c r="R5197" s="196"/>
      <c r="S5197" s="196"/>
      <c r="T5197" s="196"/>
      <c r="U5197" s="196"/>
      <c r="V5197" s="196"/>
      <c r="W5197" s="196"/>
      <c r="X5197" s="196"/>
      <c r="Y5197" s="196"/>
      <c r="Z5197" s="196"/>
      <c r="AA5197" s="196"/>
      <c r="AB5197" s="196"/>
      <c r="AC5197" s="196"/>
      <c r="AD5197" s="196"/>
      <c r="AE5197" s="196"/>
      <c r="AF5197" s="196"/>
      <c r="AG5197" s="196"/>
      <c r="AH5197" s="196"/>
      <c r="AI5197" s="196"/>
      <c r="AJ5197" s="196"/>
      <c r="AK5197" s="196"/>
      <c r="AL5197" s="196"/>
      <c r="AM5197" s="196"/>
      <c r="AN5197" s="196"/>
      <c r="AO5197" s="196"/>
      <c r="AP5197" s="196"/>
      <c r="AQ5197" s="196"/>
      <c r="AR5197" s="196"/>
      <c r="AS5197" s="196"/>
      <c r="AT5197" s="196"/>
      <c r="AU5197" s="196"/>
      <c r="AV5197" s="196"/>
      <c r="AW5197" s="196"/>
      <c r="AX5197" s="196"/>
      <c r="AY5197" s="196"/>
      <c r="AZ5197" s="196"/>
      <c r="BA5197" s="196"/>
      <c r="BB5197" s="196"/>
      <c r="BC5197" s="196"/>
      <c r="BD5197" s="196"/>
      <c r="BE5197" s="196"/>
      <c r="BF5197" s="196"/>
      <c r="BG5197" s="196"/>
      <c r="BH5197" s="196"/>
      <c r="BI5197" s="196"/>
      <c r="BJ5197" s="196"/>
      <c r="BK5197" s="196"/>
      <c r="BL5197" s="196"/>
      <c r="BM5197" s="196"/>
      <c r="BN5197" s="196"/>
      <c r="BO5197" s="196"/>
    </row>
    <row r="5198" spans="1:67" s="152" customFormat="1">
      <c r="A5198" s="181">
        <v>3390</v>
      </c>
      <c r="B5198" s="67" t="s">
        <v>7746</v>
      </c>
      <c r="C5198" s="167" t="s">
        <v>7741</v>
      </c>
      <c r="D5198" s="67" t="s">
        <v>530</v>
      </c>
      <c r="E5198" s="90">
        <v>1</v>
      </c>
      <c r="F5198" s="90">
        <f>SUM(F5199:F5223)</f>
        <v>112810</v>
      </c>
      <c r="G5198" s="90">
        <f t="shared" ref="G5198:H5198" si="483">SUM(G5199:G5223)</f>
        <v>135300</v>
      </c>
      <c r="H5198" s="90">
        <f t="shared" si="483"/>
        <v>203000</v>
      </c>
      <c r="I5198" s="212"/>
      <c r="J5198" s="212"/>
      <c r="K5198" s="212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  <c r="AH5198" s="14"/>
      <c r="AI5198" s="14"/>
      <c r="AJ5198" s="14"/>
      <c r="AK5198" s="14"/>
      <c r="AL5198" s="14"/>
      <c r="AM5198" s="14"/>
      <c r="AN5198" s="14"/>
      <c r="AO5198" s="14"/>
      <c r="AP5198" s="14"/>
      <c r="AQ5198" s="14"/>
      <c r="AR5198" s="14"/>
      <c r="AS5198" s="14"/>
      <c r="AT5198" s="14"/>
      <c r="AU5198" s="14"/>
      <c r="AV5198" s="14"/>
      <c r="AW5198" s="14"/>
      <c r="AX5198" s="14"/>
      <c r="AY5198" s="14"/>
      <c r="AZ5198" s="14"/>
      <c r="BA5198" s="14"/>
      <c r="BB5198" s="14"/>
      <c r="BC5198" s="14"/>
      <c r="BD5198" s="14"/>
      <c r="BE5198" s="14"/>
      <c r="BF5198" s="14"/>
      <c r="BG5198" s="14"/>
      <c r="BH5198" s="14"/>
      <c r="BI5198" s="14"/>
      <c r="BJ5198" s="14"/>
      <c r="BK5198" s="14"/>
      <c r="BL5198" s="14"/>
      <c r="BM5198" s="14"/>
      <c r="BN5198" s="14"/>
      <c r="BO5198" s="14"/>
    </row>
    <row r="5199" spans="1:67" s="159" customFormat="1">
      <c r="A5199" s="180"/>
      <c r="B5199" s="28" t="s">
        <v>7778</v>
      </c>
      <c r="C5199" s="29" t="s">
        <v>7737</v>
      </c>
      <c r="D5199" s="28" t="s">
        <v>271</v>
      </c>
      <c r="E5199" s="30">
        <v>1</v>
      </c>
      <c r="F5199" s="30">
        <v>12000</v>
      </c>
      <c r="G5199" s="30">
        <f t="shared" ref="G5199:G5201" si="484">ROUND(F5199*1.2,-2)</f>
        <v>14400</v>
      </c>
      <c r="H5199" s="30">
        <f t="shared" ref="H5199:H5201" si="485">ROUND(F5199*1.8,-2)</f>
        <v>21600</v>
      </c>
      <c r="I5199" s="212"/>
      <c r="J5199" s="212"/>
      <c r="K5199" s="212"/>
      <c r="L5199" s="17"/>
      <c r="M5199" s="17"/>
      <c r="N5199" s="17"/>
      <c r="O5199" s="17"/>
      <c r="P5199" s="17"/>
      <c r="Q5199" s="17"/>
      <c r="R5199" s="17"/>
      <c r="S5199" s="17"/>
      <c r="T5199" s="17"/>
      <c r="U5199" s="17"/>
      <c r="V5199" s="17"/>
      <c r="W5199" s="17"/>
      <c r="X5199" s="17"/>
      <c r="Y5199" s="17"/>
      <c r="Z5199" s="17"/>
      <c r="AA5199" s="17"/>
      <c r="AB5199" s="17"/>
      <c r="AC5199" s="17"/>
      <c r="AD5199" s="17"/>
      <c r="AE5199" s="17"/>
      <c r="AF5199" s="17"/>
      <c r="AG5199" s="17"/>
      <c r="AH5199" s="17"/>
      <c r="AI5199" s="17"/>
      <c r="AJ5199" s="17"/>
      <c r="AK5199" s="17"/>
      <c r="AL5199" s="17"/>
      <c r="AM5199" s="17"/>
      <c r="AN5199" s="17"/>
      <c r="AO5199" s="17"/>
      <c r="AP5199" s="17"/>
      <c r="AQ5199" s="17"/>
      <c r="AR5199" s="17"/>
      <c r="AS5199" s="17"/>
      <c r="AT5199" s="17"/>
      <c r="AU5199" s="17"/>
      <c r="AV5199" s="17"/>
      <c r="AW5199" s="17"/>
      <c r="AX5199" s="17"/>
      <c r="AY5199" s="17"/>
      <c r="AZ5199" s="17"/>
      <c r="BA5199" s="17"/>
      <c r="BB5199" s="17"/>
      <c r="BC5199" s="17"/>
      <c r="BD5199" s="17"/>
      <c r="BE5199" s="17"/>
      <c r="BF5199" s="17"/>
      <c r="BG5199" s="17"/>
      <c r="BH5199" s="17"/>
      <c r="BI5199" s="17"/>
      <c r="BJ5199" s="17"/>
      <c r="BK5199" s="17"/>
      <c r="BL5199" s="17"/>
      <c r="BM5199" s="17"/>
      <c r="BN5199" s="17"/>
      <c r="BO5199" s="17"/>
    </row>
    <row r="5200" spans="1:67" s="152" customFormat="1">
      <c r="A5200" s="179"/>
      <c r="B5200" s="28" t="s">
        <v>7779</v>
      </c>
      <c r="C5200" s="29" t="s">
        <v>7738</v>
      </c>
      <c r="D5200" s="28" t="s">
        <v>271</v>
      </c>
      <c r="E5200" s="30">
        <v>1</v>
      </c>
      <c r="F5200" s="30">
        <v>10000</v>
      </c>
      <c r="G5200" s="30">
        <f t="shared" si="484"/>
        <v>12000</v>
      </c>
      <c r="H5200" s="30">
        <f t="shared" si="485"/>
        <v>18000</v>
      </c>
      <c r="I5200" s="212"/>
      <c r="J5200" s="212"/>
      <c r="K5200" s="212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  <c r="AH5200" s="14"/>
      <c r="AI5200" s="14"/>
      <c r="AJ5200" s="14"/>
      <c r="AK5200" s="14"/>
      <c r="AL5200" s="14"/>
      <c r="AM5200" s="14"/>
      <c r="AN5200" s="14"/>
      <c r="AO5200" s="14"/>
      <c r="AP5200" s="14"/>
      <c r="AQ5200" s="14"/>
      <c r="AR5200" s="14"/>
      <c r="AS5200" s="14"/>
      <c r="AT5200" s="14"/>
      <c r="AU5200" s="14"/>
      <c r="AV5200" s="14"/>
      <c r="AW5200" s="14"/>
      <c r="AX5200" s="14"/>
      <c r="AY5200" s="14"/>
      <c r="AZ5200" s="14"/>
      <c r="BA5200" s="14"/>
      <c r="BB5200" s="14"/>
      <c r="BC5200" s="14"/>
      <c r="BD5200" s="14"/>
      <c r="BE5200" s="14"/>
      <c r="BF5200" s="14"/>
      <c r="BG5200" s="14"/>
      <c r="BH5200" s="14"/>
      <c r="BI5200" s="14"/>
      <c r="BJ5200" s="14"/>
      <c r="BK5200" s="14"/>
      <c r="BL5200" s="14"/>
      <c r="BM5200" s="14"/>
      <c r="BN5200" s="14"/>
      <c r="BO5200" s="14"/>
    </row>
    <row r="5201" spans="1:67" s="152" customFormat="1">
      <c r="A5201" s="180"/>
      <c r="B5201" s="28" t="s">
        <v>4156</v>
      </c>
      <c r="C5201" s="29" t="s">
        <v>4157</v>
      </c>
      <c r="D5201" s="28" t="s">
        <v>271</v>
      </c>
      <c r="E5201" s="30">
        <v>1</v>
      </c>
      <c r="F5201" s="30">
        <v>27000</v>
      </c>
      <c r="G5201" s="30">
        <f t="shared" si="484"/>
        <v>32400</v>
      </c>
      <c r="H5201" s="30">
        <f t="shared" si="485"/>
        <v>48600</v>
      </c>
      <c r="I5201" s="212"/>
      <c r="J5201" s="212"/>
      <c r="K5201" s="212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  <c r="AH5201" s="14"/>
      <c r="AI5201" s="14"/>
      <c r="AJ5201" s="14"/>
      <c r="AK5201" s="14"/>
      <c r="AL5201" s="14"/>
      <c r="AM5201" s="14"/>
      <c r="AN5201" s="14"/>
      <c r="AO5201" s="14"/>
      <c r="AP5201" s="14"/>
      <c r="AQ5201" s="14"/>
      <c r="AR5201" s="14"/>
      <c r="AS5201" s="14"/>
      <c r="AT5201" s="14"/>
      <c r="AU5201" s="14"/>
      <c r="AV5201" s="14"/>
      <c r="AW5201" s="14"/>
      <c r="AX5201" s="14"/>
      <c r="AY5201" s="14"/>
      <c r="AZ5201" s="14"/>
      <c r="BA5201" s="14"/>
      <c r="BB5201" s="14"/>
      <c r="BC5201" s="14"/>
      <c r="BD5201" s="14"/>
      <c r="BE5201" s="14"/>
      <c r="BF5201" s="14"/>
      <c r="BG5201" s="14"/>
      <c r="BH5201" s="14"/>
      <c r="BI5201" s="14"/>
      <c r="BJ5201" s="14"/>
      <c r="BK5201" s="14"/>
      <c r="BL5201" s="14"/>
      <c r="BM5201" s="14"/>
      <c r="BN5201" s="14"/>
      <c r="BO5201" s="14"/>
    </row>
    <row r="5202" spans="1:67" s="152" customFormat="1">
      <c r="A5202" s="179"/>
      <c r="B5202" s="28" t="s">
        <v>3805</v>
      </c>
      <c r="C5202" s="29" t="s">
        <v>3806</v>
      </c>
      <c r="D5202" s="28" t="s">
        <v>271</v>
      </c>
      <c r="E5202" s="30">
        <v>1</v>
      </c>
      <c r="F5202" s="30">
        <v>2500</v>
      </c>
      <c r="G5202" s="30">
        <f t="shared" ref="G5202:G5204" si="486">ROUND(F5202*1.2,-2)</f>
        <v>3000</v>
      </c>
      <c r="H5202" s="30">
        <f t="shared" ref="H5202:H5204" si="487">ROUND(F5202*1.8,-2)</f>
        <v>4500</v>
      </c>
      <c r="I5202" s="212"/>
      <c r="J5202" s="212"/>
      <c r="K5202" s="212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  <c r="AH5202" s="14"/>
      <c r="AI5202" s="14"/>
      <c r="AJ5202" s="14"/>
      <c r="AK5202" s="14"/>
      <c r="AL5202" s="14"/>
      <c r="AM5202" s="14"/>
      <c r="AN5202" s="14"/>
      <c r="AO5202" s="14"/>
      <c r="AP5202" s="14"/>
      <c r="AQ5202" s="14"/>
      <c r="AR5202" s="14"/>
      <c r="AS5202" s="14"/>
      <c r="AT5202" s="14"/>
      <c r="AU5202" s="14"/>
      <c r="AV5202" s="14"/>
      <c r="AW5202" s="14"/>
      <c r="AX5202" s="14"/>
      <c r="AY5202" s="14"/>
      <c r="AZ5202" s="14"/>
      <c r="BA5202" s="14"/>
      <c r="BB5202" s="14"/>
      <c r="BC5202" s="14"/>
      <c r="BD5202" s="14"/>
      <c r="BE5202" s="14"/>
      <c r="BF5202" s="14"/>
      <c r="BG5202" s="14"/>
      <c r="BH5202" s="14"/>
      <c r="BI5202" s="14"/>
      <c r="BJ5202" s="14"/>
      <c r="BK5202" s="14"/>
      <c r="BL5202" s="14"/>
      <c r="BM5202" s="14"/>
      <c r="BN5202" s="14"/>
      <c r="BO5202" s="14"/>
    </row>
    <row r="5203" spans="1:67" s="152" customFormat="1">
      <c r="A5203" s="180"/>
      <c r="B5203" s="28" t="s">
        <v>3807</v>
      </c>
      <c r="C5203" s="29" t="s">
        <v>3808</v>
      </c>
      <c r="D5203" s="28" t="s">
        <v>271</v>
      </c>
      <c r="E5203" s="30">
        <v>1</v>
      </c>
      <c r="F5203" s="30">
        <v>2500</v>
      </c>
      <c r="G5203" s="30">
        <f t="shared" si="486"/>
        <v>3000</v>
      </c>
      <c r="H5203" s="30">
        <f t="shared" si="487"/>
        <v>4500</v>
      </c>
      <c r="I5203" s="212"/>
      <c r="J5203" s="212"/>
      <c r="K5203" s="212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  <c r="AH5203" s="14"/>
      <c r="AI5203" s="14"/>
      <c r="AJ5203" s="14"/>
      <c r="AK5203" s="14"/>
      <c r="AL5203" s="14"/>
      <c r="AM5203" s="14"/>
      <c r="AN5203" s="14"/>
      <c r="AO5203" s="14"/>
      <c r="AP5203" s="14"/>
      <c r="AQ5203" s="14"/>
      <c r="AR5203" s="14"/>
      <c r="AS5203" s="14"/>
      <c r="AT5203" s="14"/>
      <c r="AU5203" s="14"/>
      <c r="AV5203" s="14"/>
      <c r="AW5203" s="14"/>
      <c r="AX5203" s="14"/>
      <c r="AY5203" s="14"/>
      <c r="AZ5203" s="14"/>
      <c r="BA5203" s="14"/>
      <c r="BB5203" s="14"/>
      <c r="BC5203" s="14"/>
      <c r="BD5203" s="14"/>
      <c r="BE5203" s="14"/>
      <c r="BF5203" s="14"/>
      <c r="BG5203" s="14"/>
      <c r="BH5203" s="14"/>
      <c r="BI5203" s="14"/>
      <c r="BJ5203" s="14"/>
      <c r="BK5203" s="14"/>
      <c r="BL5203" s="14"/>
      <c r="BM5203" s="14"/>
      <c r="BN5203" s="14"/>
      <c r="BO5203" s="14"/>
    </row>
    <row r="5204" spans="1:67" s="152" customFormat="1">
      <c r="A5204" s="179"/>
      <c r="B5204" s="28" t="s">
        <v>3809</v>
      </c>
      <c r="C5204" s="29" t="s">
        <v>3810</v>
      </c>
      <c r="D5204" s="28" t="s">
        <v>271</v>
      </c>
      <c r="E5204" s="30">
        <v>1</v>
      </c>
      <c r="F5204" s="30">
        <v>2500</v>
      </c>
      <c r="G5204" s="30">
        <f t="shared" si="486"/>
        <v>3000</v>
      </c>
      <c r="H5204" s="30">
        <f t="shared" si="487"/>
        <v>4500</v>
      </c>
      <c r="I5204" s="212"/>
      <c r="J5204" s="212"/>
      <c r="K5204" s="212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  <c r="AH5204" s="14"/>
      <c r="AI5204" s="14"/>
      <c r="AJ5204" s="14"/>
      <c r="AK5204" s="14"/>
      <c r="AL5204" s="14"/>
      <c r="AM5204" s="14"/>
      <c r="AN5204" s="14"/>
      <c r="AO5204" s="14"/>
      <c r="AP5204" s="14"/>
      <c r="AQ5204" s="14"/>
      <c r="AR5204" s="14"/>
      <c r="AS5204" s="14"/>
      <c r="AT5204" s="14"/>
      <c r="AU5204" s="14"/>
      <c r="AV5204" s="14"/>
      <c r="AW5204" s="14"/>
      <c r="AX5204" s="14"/>
      <c r="AY5204" s="14"/>
      <c r="AZ5204" s="14"/>
      <c r="BA5204" s="14"/>
      <c r="BB5204" s="14"/>
      <c r="BC5204" s="14"/>
      <c r="BD5204" s="14"/>
      <c r="BE5204" s="14"/>
      <c r="BF5204" s="14"/>
      <c r="BG5204" s="14"/>
      <c r="BH5204" s="14"/>
      <c r="BI5204" s="14"/>
      <c r="BJ5204" s="14"/>
      <c r="BK5204" s="14"/>
      <c r="BL5204" s="14"/>
      <c r="BM5204" s="14"/>
      <c r="BN5204" s="14"/>
      <c r="BO5204" s="14"/>
    </row>
    <row r="5205" spans="1:67" s="152" customFormat="1">
      <c r="A5205" s="180"/>
      <c r="B5205" s="28" t="s">
        <v>3900</v>
      </c>
      <c r="C5205" s="29" t="s">
        <v>3901</v>
      </c>
      <c r="D5205" s="28" t="s">
        <v>271</v>
      </c>
      <c r="E5205" s="30">
        <v>1</v>
      </c>
      <c r="F5205" s="30">
        <v>3700</v>
      </c>
      <c r="G5205" s="30">
        <f t="shared" ref="G5205:G5207" si="488">ROUND(F5205*1.2,-2)</f>
        <v>4400</v>
      </c>
      <c r="H5205" s="30">
        <f t="shared" ref="H5205:H5207" si="489">ROUND(F5205*1.8,-2)</f>
        <v>6700</v>
      </c>
      <c r="I5205" s="212"/>
      <c r="J5205" s="212"/>
      <c r="K5205" s="212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  <c r="AH5205" s="14"/>
      <c r="AI5205" s="14"/>
      <c r="AJ5205" s="14"/>
      <c r="AK5205" s="14"/>
      <c r="AL5205" s="14"/>
      <c r="AM5205" s="14"/>
      <c r="AN5205" s="14"/>
      <c r="AO5205" s="14"/>
      <c r="AP5205" s="14"/>
      <c r="AQ5205" s="14"/>
      <c r="AR5205" s="14"/>
      <c r="AS5205" s="14"/>
      <c r="AT5205" s="14"/>
      <c r="AU5205" s="14"/>
      <c r="AV5205" s="14"/>
      <c r="AW5205" s="14"/>
      <c r="AX5205" s="14"/>
      <c r="AY5205" s="14"/>
      <c r="AZ5205" s="14"/>
      <c r="BA5205" s="14"/>
      <c r="BB5205" s="14"/>
      <c r="BC5205" s="14"/>
      <c r="BD5205" s="14"/>
      <c r="BE5205" s="14"/>
      <c r="BF5205" s="14"/>
      <c r="BG5205" s="14"/>
      <c r="BH5205" s="14"/>
      <c r="BI5205" s="14"/>
      <c r="BJ5205" s="14"/>
      <c r="BK5205" s="14"/>
      <c r="BL5205" s="14"/>
      <c r="BM5205" s="14"/>
      <c r="BN5205" s="14"/>
      <c r="BO5205" s="14"/>
    </row>
    <row r="5206" spans="1:67" s="160" customFormat="1" ht="31">
      <c r="A5206" s="179"/>
      <c r="B5206" s="49" t="s">
        <v>5288</v>
      </c>
      <c r="C5206" s="50" t="s">
        <v>5289</v>
      </c>
      <c r="D5206" s="49" t="s">
        <v>271</v>
      </c>
      <c r="E5206" s="51">
        <v>1</v>
      </c>
      <c r="F5206" s="30">
        <v>1600</v>
      </c>
      <c r="G5206" s="30">
        <f t="shared" si="488"/>
        <v>1900</v>
      </c>
      <c r="H5206" s="30">
        <f t="shared" si="489"/>
        <v>2900</v>
      </c>
      <c r="I5206" s="212"/>
      <c r="J5206" s="212"/>
      <c r="K5206" s="212"/>
      <c r="L5206" s="196"/>
      <c r="M5206" s="196"/>
      <c r="N5206" s="196"/>
      <c r="O5206" s="196"/>
      <c r="P5206" s="196"/>
      <c r="Q5206" s="196"/>
      <c r="R5206" s="196"/>
      <c r="S5206" s="196"/>
      <c r="T5206" s="196"/>
      <c r="U5206" s="196"/>
      <c r="V5206" s="196"/>
      <c r="W5206" s="196"/>
      <c r="X5206" s="196"/>
      <c r="Y5206" s="196"/>
      <c r="Z5206" s="196"/>
      <c r="AA5206" s="196"/>
      <c r="AB5206" s="196"/>
      <c r="AC5206" s="196"/>
      <c r="AD5206" s="196"/>
      <c r="AE5206" s="196"/>
      <c r="AF5206" s="196"/>
      <c r="AG5206" s="196"/>
      <c r="AH5206" s="196"/>
      <c r="AI5206" s="196"/>
      <c r="AJ5206" s="196"/>
      <c r="AK5206" s="196"/>
      <c r="AL5206" s="196"/>
      <c r="AM5206" s="196"/>
      <c r="AN5206" s="196"/>
      <c r="AO5206" s="196"/>
      <c r="AP5206" s="196"/>
      <c r="AQ5206" s="196"/>
      <c r="AR5206" s="196"/>
      <c r="AS5206" s="196"/>
      <c r="AT5206" s="196"/>
      <c r="AU5206" s="196"/>
      <c r="AV5206" s="196"/>
      <c r="AW5206" s="196"/>
      <c r="AX5206" s="196"/>
      <c r="AY5206" s="196"/>
      <c r="AZ5206" s="196"/>
      <c r="BA5206" s="196"/>
      <c r="BB5206" s="196"/>
      <c r="BC5206" s="196"/>
      <c r="BD5206" s="196"/>
      <c r="BE5206" s="196"/>
      <c r="BF5206" s="196"/>
      <c r="BG5206" s="196"/>
      <c r="BH5206" s="196"/>
      <c r="BI5206" s="196"/>
      <c r="BJ5206" s="196"/>
      <c r="BK5206" s="196"/>
      <c r="BL5206" s="196"/>
      <c r="BM5206" s="196"/>
      <c r="BN5206" s="196"/>
      <c r="BO5206" s="196"/>
    </row>
    <row r="5207" spans="1:67" s="152" customFormat="1">
      <c r="A5207" s="179"/>
      <c r="B5207" s="28" t="s">
        <v>3884</v>
      </c>
      <c r="C5207" s="29" t="s">
        <v>3885</v>
      </c>
      <c r="D5207" s="28" t="s">
        <v>271</v>
      </c>
      <c r="E5207" s="30">
        <v>1</v>
      </c>
      <c r="F5207" s="30">
        <v>3300</v>
      </c>
      <c r="G5207" s="30">
        <f t="shared" si="488"/>
        <v>4000</v>
      </c>
      <c r="H5207" s="30">
        <f t="shared" si="489"/>
        <v>5900</v>
      </c>
      <c r="I5207" s="212"/>
      <c r="J5207" s="212"/>
      <c r="K5207" s="212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  <c r="AM5207" s="14"/>
      <c r="AN5207" s="14"/>
      <c r="AO5207" s="14"/>
      <c r="AP5207" s="14"/>
      <c r="AQ5207" s="14"/>
      <c r="AR5207" s="14"/>
      <c r="AS5207" s="14"/>
      <c r="AT5207" s="14"/>
      <c r="AU5207" s="14"/>
      <c r="AV5207" s="14"/>
      <c r="AW5207" s="14"/>
      <c r="AX5207" s="14"/>
      <c r="AY5207" s="14"/>
      <c r="AZ5207" s="14"/>
      <c r="BA5207" s="14"/>
      <c r="BB5207" s="14"/>
      <c r="BC5207" s="14"/>
      <c r="BD5207" s="14"/>
      <c r="BE5207" s="14"/>
      <c r="BF5207" s="14"/>
      <c r="BG5207" s="14"/>
      <c r="BH5207" s="14"/>
      <c r="BI5207" s="14"/>
      <c r="BJ5207" s="14"/>
      <c r="BK5207" s="14"/>
      <c r="BL5207" s="14"/>
      <c r="BM5207" s="14"/>
      <c r="BN5207" s="14"/>
      <c r="BO5207" s="14"/>
    </row>
    <row r="5208" spans="1:67" s="152" customFormat="1">
      <c r="A5208" s="180"/>
      <c r="B5208" s="28" t="s">
        <v>3813</v>
      </c>
      <c r="C5208" s="29" t="s">
        <v>3814</v>
      </c>
      <c r="D5208" s="28" t="s">
        <v>271</v>
      </c>
      <c r="E5208" s="30">
        <v>1</v>
      </c>
      <c r="F5208" s="30">
        <v>2600</v>
      </c>
      <c r="G5208" s="30">
        <f t="shared" ref="G5208:G5209" si="490">ROUND(F5208*1.2,-2)</f>
        <v>3100</v>
      </c>
      <c r="H5208" s="30">
        <f t="shared" ref="H5208:H5209" si="491">ROUND(F5208*1.8,-2)</f>
        <v>4700</v>
      </c>
      <c r="I5208" s="212"/>
      <c r="J5208" s="212"/>
      <c r="K5208" s="212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  <c r="AH5208" s="14"/>
      <c r="AI5208" s="14"/>
      <c r="AJ5208" s="14"/>
      <c r="AK5208" s="14"/>
      <c r="AL5208" s="14"/>
      <c r="AM5208" s="14"/>
      <c r="AN5208" s="14"/>
      <c r="AO5208" s="14"/>
      <c r="AP5208" s="14"/>
      <c r="AQ5208" s="14"/>
      <c r="AR5208" s="14"/>
      <c r="AS5208" s="14"/>
      <c r="AT5208" s="14"/>
      <c r="AU5208" s="14"/>
      <c r="AV5208" s="14"/>
      <c r="AW5208" s="14"/>
      <c r="AX5208" s="14"/>
      <c r="AY5208" s="14"/>
      <c r="AZ5208" s="14"/>
      <c r="BA5208" s="14"/>
      <c r="BB5208" s="14"/>
      <c r="BC5208" s="14"/>
      <c r="BD5208" s="14"/>
      <c r="BE5208" s="14"/>
      <c r="BF5208" s="14"/>
      <c r="BG5208" s="14"/>
      <c r="BH5208" s="14"/>
      <c r="BI5208" s="14"/>
      <c r="BJ5208" s="14"/>
      <c r="BK5208" s="14"/>
      <c r="BL5208" s="14"/>
      <c r="BM5208" s="14"/>
      <c r="BN5208" s="14"/>
      <c r="BO5208" s="14"/>
    </row>
    <row r="5209" spans="1:67" s="152" customFormat="1">
      <c r="A5209" s="179"/>
      <c r="B5209" s="28" t="s">
        <v>3815</v>
      </c>
      <c r="C5209" s="29" t="s">
        <v>3816</v>
      </c>
      <c r="D5209" s="28" t="s">
        <v>271</v>
      </c>
      <c r="E5209" s="30">
        <v>1</v>
      </c>
      <c r="F5209" s="30">
        <v>2600</v>
      </c>
      <c r="G5209" s="30">
        <f t="shared" si="490"/>
        <v>3100</v>
      </c>
      <c r="H5209" s="30">
        <f t="shared" si="491"/>
        <v>4700</v>
      </c>
      <c r="I5209" s="212"/>
      <c r="J5209" s="212"/>
      <c r="K5209" s="212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  <c r="AH5209" s="14"/>
      <c r="AI5209" s="14"/>
      <c r="AJ5209" s="14"/>
      <c r="AK5209" s="14"/>
      <c r="AL5209" s="14"/>
      <c r="AM5209" s="14"/>
      <c r="AN5209" s="14"/>
      <c r="AO5209" s="14"/>
      <c r="AP5209" s="14"/>
      <c r="AQ5209" s="14"/>
      <c r="AR5209" s="14"/>
      <c r="AS5209" s="14"/>
      <c r="AT5209" s="14"/>
      <c r="AU5209" s="14"/>
      <c r="AV5209" s="14"/>
      <c r="AW5209" s="14"/>
      <c r="AX5209" s="14"/>
      <c r="AY5209" s="14"/>
      <c r="AZ5209" s="14"/>
      <c r="BA5209" s="14"/>
      <c r="BB5209" s="14"/>
      <c r="BC5209" s="14"/>
      <c r="BD5209" s="14"/>
      <c r="BE5209" s="14"/>
      <c r="BF5209" s="14"/>
      <c r="BG5209" s="14"/>
      <c r="BH5209" s="14"/>
      <c r="BI5209" s="14"/>
      <c r="BJ5209" s="14"/>
      <c r="BK5209" s="14"/>
      <c r="BL5209" s="14"/>
      <c r="BM5209" s="14"/>
      <c r="BN5209" s="14"/>
      <c r="BO5209" s="14"/>
    </row>
    <row r="5210" spans="1:67" s="152" customFormat="1" ht="33" customHeight="1">
      <c r="A5210" s="180"/>
      <c r="B5210" s="49" t="s">
        <v>3890</v>
      </c>
      <c r="C5210" s="50" t="s">
        <v>3891</v>
      </c>
      <c r="D5210" s="49" t="s">
        <v>271</v>
      </c>
      <c r="E5210" s="51">
        <v>1</v>
      </c>
      <c r="F5210" s="30">
        <v>2940</v>
      </c>
      <c r="G5210" s="30">
        <f t="shared" ref="G5210:G5211" si="492">ROUND(F5210*1.2,-2)</f>
        <v>3500</v>
      </c>
      <c r="H5210" s="30">
        <f t="shared" ref="H5210:H5211" si="493">ROUND(F5210*1.8,-2)</f>
        <v>5300</v>
      </c>
      <c r="I5210" s="212"/>
      <c r="J5210" s="212"/>
      <c r="K5210" s="212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  <c r="AH5210" s="14"/>
      <c r="AI5210" s="14"/>
      <c r="AJ5210" s="14"/>
      <c r="AK5210" s="14"/>
      <c r="AL5210" s="14"/>
      <c r="AM5210" s="14"/>
      <c r="AN5210" s="14"/>
      <c r="AO5210" s="14"/>
      <c r="AP5210" s="14"/>
      <c r="AQ5210" s="14"/>
      <c r="AR5210" s="14"/>
      <c r="AS5210" s="14"/>
      <c r="AT5210" s="14"/>
      <c r="AU5210" s="14"/>
      <c r="AV5210" s="14"/>
      <c r="AW5210" s="14"/>
      <c r="AX5210" s="14"/>
      <c r="AY5210" s="14"/>
      <c r="AZ5210" s="14"/>
      <c r="BA5210" s="14"/>
      <c r="BB5210" s="14"/>
      <c r="BC5210" s="14"/>
      <c r="BD5210" s="14"/>
      <c r="BE5210" s="14"/>
      <c r="BF5210" s="14"/>
      <c r="BG5210" s="14"/>
      <c r="BH5210" s="14"/>
      <c r="BI5210" s="14"/>
      <c r="BJ5210" s="14"/>
      <c r="BK5210" s="14"/>
      <c r="BL5210" s="14"/>
      <c r="BM5210" s="14"/>
      <c r="BN5210" s="14"/>
      <c r="BO5210" s="14"/>
    </row>
    <row r="5211" spans="1:67" s="152" customFormat="1">
      <c r="A5211" s="179"/>
      <c r="B5211" s="49" t="s">
        <v>3888</v>
      </c>
      <c r="C5211" s="50" t="s">
        <v>3889</v>
      </c>
      <c r="D5211" s="49" t="s">
        <v>271</v>
      </c>
      <c r="E5211" s="51">
        <v>1</v>
      </c>
      <c r="F5211" s="30">
        <v>2940</v>
      </c>
      <c r="G5211" s="30">
        <f t="shared" si="492"/>
        <v>3500</v>
      </c>
      <c r="H5211" s="30">
        <f t="shared" si="493"/>
        <v>5300</v>
      </c>
      <c r="I5211" s="212"/>
      <c r="J5211" s="212"/>
      <c r="K5211" s="212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  <c r="AH5211" s="14"/>
      <c r="AI5211" s="14"/>
      <c r="AJ5211" s="14"/>
      <c r="AK5211" s="14"/>
      <c r="AL5211" s="14"/>
      <c r="AM5211" s="14"/>
      <c r="AN5211" s="14"/>
      <c r="AO5211" s="14"/>
      <c r="AP5211" s="14"/>
      <c r="AQ5211" s="14"/>
      <c r="AR5211" s="14"/>
      <c r="AS5211" s="14"/>
      <c r="AT5211" s="14"/>
      <c r="AU5211" s="14"/>
      <c r="AV5211" s="14"/>
      <c r="AW5211" s="14"/>
      <c r="AX5211" s="14"/>
      <c r="AY5211" s="14"/>
      <c r="AZ5211" s="14"/>
      <c r="BA5211" s="14"/>
      <c r="BB5211" s="14"/>
      <c r="BC5211" s="14"/>
      <c r="BD5211" s="14"/>
      <c r="BE5211" s="14"/>
      <c r="BF5211" s="14"/>
      <c r="BG5211" s="14"/>
      <c r="BH5211" s="14"/>
      <c r="BI5211" s="14"/>
      <c r="BJ5211" s="14"/>
      <c r="BK5211" s="14"/>
      <c r="BL5211" s="14"/>
      <c r="BM5211" s="14"/>
      <c r="BN5211" s="14"/>
      <c r="BO5211" s="14"/>
    </row>
    <row r="5212" spans="1:67" s="152" customFormat="1" ht="31">
      <c r="A5212" s="180"/>
      <c r="B5212" s="28" t="s">
        <v>4103</v>
      </c>
      <c r="C5212" s="29" t="s">
        <v>4104</v>
      </c>
      <c r="D5212" s="28" t="s">
        <v>271</v>
      </c>
      <c r="E5212" s="30">
        <v>1</v>
      </c>
      <c r="F5212" s="30">
        <v>2300</v>
      </c>
      <c r="G5212" s="30">
        <f t="shared" ref="G5212:G5213" si="494">ROUND(F5212*1.2,-2)</f>
        <v>2800</v>
      </c>
      <c r="H5212" s="30">
        <f t="shared" ref="H5212:H5213" si="495">ROUND(F5212*1.8,-2)</f>
        <v>4100</v>
      </c>
      <c r="I5212" s="212"/>
      <c r="J5212" s="212"/>
      <c r="K5212" s="212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  <c r="AH5212" s="14"/>
      <c r="AI5212" s="14"/>
      <c r="AJ5212" s="14"/>
      <c r="AK5212" s="14"/>
      <c r="AL5212" s="14"/>
      <c r="AM5212" s="14"/>
      <c r="AN5212" s="14"/>
      <c r="AO5212" s="14"/>
      <c r="AP5212" s="14"/>
      <c r="AQ5212" s="14"/>
      <c r="AR5212" s="14"/>
      <c r="AS5212" s="14"/>
      <c r="AT5212" s="14"/>
      <c r="AU5212" s="14"/>
      <c r="AV5212" s="14"/>
      <c r="AW5212" s="14"/>
      <c r="AX5212" s="14"/>
      <c r="AY5212" s="14"/>
      <c r="AZ5212" s="14"/>
      <c r="BA5212" s="14"/>
      <c r="BB5212" s="14"/>
      <c r="BC5212" s="14"/>
      <c r="BD5212" s="14"/>
      <c r="BE5212" s="14"/>
      <c r="BF5212" s="14"/>
      <c r="BG5212" s="14"/>
      <c r="BH5212" s="14"/>
      <c r="BI5212" s="14"/>
      <c r="BJ5212" s="14"/>
      <c r="BK5212" s="14"/>
      <c r="BL5212" s="14"/>
      <c r="BM5212" s="14"/>
      <c r="BN5212" s="14"/>
      <c r="BO5212" s="14"/>
    </row>
    <row r="5213" spans="1:67" s="152" customFormat="1" ht="31">
      <c r="A5213" s="179"/>
      <c r="B5213" s="49" t="s">
        <v>6340</v>
      </c>
      <c r="C5213" s="50" t="s">
        <v>6341</v>
      </c>
      <c r="D5213" s="49" t="s">
        <v>271</v>
      </c>
      <c r="E5213" s="51">
        <v>1</v>
      </c>
      <c r="F5213" s="30">
        <v>2300</v>
      </c>
      <c r="G5213" s="30">
        <f t="shared" si="494"/>
        <v>2800</v>
      </c>
      <c r="H5213" s="30">
        <f t="shared" si="495"/>
        <v>4100</v>
      </c>
      <c r="I5213" s="212"/>
      <c r="J5213" s="212"/>
      <c r="K5213" s="212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  <c r="AH5213" s="14"/>
      <c r="AI5213" s="14"/>
      <c r="AJ5213" s="14"/>
      <c r="AK5213" s="14"/>
      <c r="AL5213" s="14"/>
      <c r="AM5213" s="14"/>
      <c r="AN5213" s="14"/>
      <c r="AO5213" s="14"/>
      <c r="AP5213" s="14"/>
      <c r="AQ5213" s="14"/>
      <c r="AR5213" s="14"/>
      <c r="AS5213" s="14"/>
      <c r="AT5213" s="14"/>
      <c r="AU5213" s="14"/>
      <c r="AV5213" s="14"/>
      <c r="AW5213" s="14"/>
      <c r="AX5213" s="14"/>
      <c r="AY5213" s="14"/>
      <c r="AZ5213" s="14"/>
      <c r="BA5213" s="14"/>
      <c r="BB5213" s="14"/>
      <c r="BC5213" s="14"/>
      <c r="BD5213" s="14"/>
      <c r="BE5213" s="14"/>
      <c r="BF5213" s="14"/>
      <c r="BG5213" s="14"/>
      <c r="BH5213" s="14"/>
      <c r="BI5213" s="14"/>
      <c r="BJ5213" s="14"/>
      <c r="BK5213" s="14"/>
      <c r="BL5213" s="14"/>
      <c r="BM5213" s="14"/>
      <c r="BN5213" s="14"/>
      <c r="BO5213" s="14"/>
    </row>
    <row r="5214" spans="1:67" s="152" customFormat="1">
      <c r="A5214" s="180"/>
      <c r="B5214" s="49" t="s">
        <v>4061</v>
      </c>
      <c r="C5214" s="50" t="s">
        <v>4062</v>
      </c>
      <c r="D5214" s="49" t="s">
        <v>271</v>
      </c>
      <c r="E5214" s="51">
        <v>1</v>
      </c>
      <c r="F5214" s="30">
        <v>2300</v>
      </c>
      <c r="G5214" s="30">
        <f t="shared" ref="G5214:G5215" si="496">ROUND(F5214*1.2,-2)</f>
        <v>2800</v>
      </c>
      <c r="H5214" s="30">
        <f t="shared" ref="H5214:H5215" si="497">ROUND(F5214*1.8,-2)</f>
        <v>4100</v>
      </c>
      <c r="I5214" s="212"/>
      <c r="J5214" s="212"/>
      <c r="K5214" s="212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  <c r="AH5214" s="14"/>
      <c r="AI5214" s="14"/>
      <c r="AJ5214" s="14"/>
      <c r="AK5214" s="14"/>
      <c r="AL5214" s="14"/>
      <c r="AM5214" s="14"/>
      <c r="AN5214" s="14"/>
      <c r="AO5214" s="14"/>
      <c r="AP5214" s="14"/>
      <c r="AQ5214" s="14"/>
      <c r="AR5214" s="14"/>
      <c r="AS5214" s="14"/>
      <c r="AT5214" s="14"/>
      <c r="AU5214" s="14"/>
      <c r="AV5214" s="14"/>
      <c r="AW5214" s="14"/>
      <c r="AX5214" s="14"/>
      <c r="AY5214" s="14"/>
      <c r="AZ5214" s="14"/>
      <c r="BA5214" s="14"/>
      <c r="BB5214" s="14"/>
      <c r="BC5214" s="14"/>
      <c r="BD5214" s="14"/>
      <c r="BE5214" s="14"/>
      <c r="BF5214" s="14"/>
      <c r="BG5214" s="14"/>
      <c r="BH5214" s="14"/>
      <c r="BI5214" s="14"/>
      <c r="BJ5214" s="14"/>
      <c r="BK5214" s="14"/>
      <c r="BL5214" s="14"/>
      <c r="BM5214" s="14"/>
      <c r="BN5214" s="14"/>
      <c r="BO5214" s="14"/>
    </row>
    <row r="5215" spans="1:67" s="152" customFormat="1" ht="31">
      <c r="A5215" s="179"/>
      <c r="B5215" s="49" t="s">
        <v>3904</v>
      </c>
      <c r="C5215" s="50" t="s">
        <v>7742</v>
      </c>
      <c r="D5215" s="49" t="s">
        <v>271</v>
      </c>
      <c r="E5215" s="51">
        <v>1</v>
      </c>
      <c r="F5215" s="30">
        <v>3500</v>
      </c>
      <c r="G5215" s="30">
        <f t="shared" si="496"/>
        <v>4200</v>
      </c>
      <c r="H5215" s="30">
        <f t="shared" si="497"/>
        <v>6300</v>
      </c>
      <c r="I5215" s="212"/>
      <c r="J5215" s="212"/>
      <c r="K5215" s="212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  <c r="AH5215" s="14"/>
      <c r="AI5215" s="14"/>
      <c r="AJ5215" s="14"/>
      <c r="AK5215" s="14"/>
      <c r="AL5215" s="14"/>
      <c r="AM5215" s="14"/>
      <c r="AN5215" s="14"/>
      <c r="AO5215" s="14"/>
      <c r="AP5215" s="14"/>
      <c r="AQ5215" s="14"/>
      <c r="AR5215" s="14"/>
      <c r="AS5215" s="14"/>
      <c r="AT5215" s="14"/>
      <c r="AU5215" s="14"/>
      <c r="AV5215" s="14"/>
      <c r="AW5215" s="14"/>
      <c r="AX5215" s="14"/>
      <c r="AY5215" s="14"/>
      <c r="AZ5215" s="14"/>
      <c r="BA5215" s="14"/>
      <c r="BB5215" s="14"/>
      <c r="BC5215" s="14"/>
      <c r="BD5215" s="14"/>
      <c r="BE5215" s="14"/>
      <c r="BF5215" s="14"/>
      <c r="BG5215" s="14"/>
      <c r="BH5215" s="14"/>
      <c r="BI5215" s="14"/>
      <c r="BJ5215" s="14"/>
      <c r="BK5215" s="14"/>
      <c r="BL5215" s="14"/>
      <c r="BM5215" s="14"/>
      <c r="BN5215" s="14"/>
      <c r="BO5215" s="14"/>
    </row>
    <row r="5216" spans="1:67" s="152" customFormat="1" ht="31">
      <c r="A5216" s="180"/>
      <c r="B5216" s="49" t="s">
        <v>3902</v>
      </c>
      <c r="C5216" s="50" t="s">
        <v>3903</v>
      </c>
      <c r="D5216" s="49" t="s">
        <v>271</v>
      </c>
      <c r="E5216" s="51">
        <v>1</v>
      </c>
      <c r="F5216" s="30">
        <v>3600</v>
      </c>
      <c r="G5216" s="30">
        <f t="shared" ref="G5216" si="498">ROUND(F5216*1.2,-2)</f>
        <v>4300</v>
      </c>
      <c r="H5216" s="30">
        <f t="shared" ref="H5216" si="499">ROUND(F5216*1.8,-2)</f>
        <v>6500</v>
      </c>
      <c r="I5216" s="212"/>
      <c r="J5216" s="212"/>
      <c r="K5216" s="212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  <c r="AH5216" s="14"/>
      <c r="AI5216" s="14"/>
      <c r="AJ5216" s="14"/>
      <c r="AK5216" s="14"/>
      <c r="AL5216" s="14"/>
      <c r="AM5216" s="14"/>
      <c r="AN5216" s="14"/>
      <c r="AO5216" s="14"/>
      <c r="AP5216" s="14"/>
      <c r="AQ5216" s="14"/>
      <c r="AR5216" s="14"/>
      <c r="AS5216" s="14"/>
      <c r="AT5216" s="14"/>
      <c r="AU5216" s="14"/>
      <c r="AV5216" s="14"/>
      <c r="AW5216" s="14"/>
      <c r="AX5216" s="14"/>
      <c r="AY5216" s="14"/>
      <c r="AZ5216" s="14"/>
      <c r="BA5216" s="14"/>
      <c r="BB5216" s="14"/>
      <c r="BC5216" s="14"/>
      <c r="BD5216" s="14"/>
      <c r="BE5216" s="14"/>
      <c r="BF5216" s="14"/>
      <c r="BG5216" s="14"/>
      <c r="BH5216" s="14"/>
      <c r="BI5216" s="14"/>
      <c r="BJ5216" s="14"/>
      <c r="BK5216" s="14"/>
      <c r="BL5216" s="14"/>
      <c r="BM5216" s="14"/>
      <c r="BN5216" s="14"/>
      <c r="BO5216" s="14"/>
    </row>
    <row r="5217" spans="1:67" s="152" customFormat="1" ht="31">
      <c r="A5217" s="179"/>
      <c r="B5217" s="28" t="s">
        <v>3920</v>
      </c>
      <c r="C5217" s="29" t="s">
        <v>3921</v>
      </c>
      <c r="D5217" s="28" t="s">
        <v>271</v>
      </c>
      <c r="E5217" s="30">
        <v>1</v>
      </c>
      <c r="F5217" s="30">
        <v>2600</v>
      </c>
      <c r="G5217" s="30">
        <f>ROUND(F5217*1.2,-2)</f>
        <v>3100</v>
      </c>
      <c r="H5217" s="30">
        <f>ROUND(F5217*1.8,-2)</f>
        <v>4700</v>
      </c>
      <c r="I5217" s="212"/>
      <c r="J5217" s="212"/>
      <c r="K5217" s="212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  <c r="AH5217" s="14"/>
      <c r="AI5217" s="14"/>
      <c r="AJ5217" s="14"/>
      <c r="AK5217" s="14"/>
      <c r="AL5217" s="14"/>
      <c r="AM5217" s="14"/>
      <c r="AN5217" s="14"/>
      <c r="AO5217" s="14"/>
      <c r="AP5217" s="14"/>
      <c r="AQ5217" s="14"/>
      <c r="AR5217" s="14"/>
      <c r="AS5217" s="14"/>
      <c r="AT5217" s="14"/>
      <c r="AU5217" s="14"/>
      <c r="AV5217" s="14"/>
      <c r="AW5217" s="14"/>
      <c r="AX5217" s="14"/>
      <c r="AY5217" s="14"/>
      <c r="AZ5217" s="14"/>
      <c r="BA5217" s="14"/>
      <c r="BB5217" s="14"/>
      <c r="BC5217" s="14"/>
      <c r="BD5217" s="14"/>
      <c r="BE5217" s="14"/>
      <c r="BF5217" s="14"/>
      <c r="BG5217" s="14"/>
      <c r="BH5217" s="14"/>
      <c r="BI5217" s="14"/>
      <c r="BJ5217" s="14"/>
      <c r="BK5217" s="14"/>
      <c r="BL5217" s="14"/>
      <c r="BM5217" s="14"/>
      <c r="BN5217" s="14"/>
      <c r="BO5217" s="14"/>
    </row>
    <row r="5218" spans="1:67" s="152" customFormat="1" ht="31">
      <c r="A5218" s="180"/>
      <c r="B5218" s="28" t="s">
        <v>3924</v>
      </c>
      <c r="C5218" s="29" t="s">
        <v>3925</v>
      </c>
      <c r="D5218" s="28" t="s">
        <v>271</v>
      </c>
      <c r="E5218" s="30">
        <v>1</v>
      </c>
      <c r="F5218" s="30">
        <v>2950</v>
      </c>
      <c r="G5218" s="30">
        <f t="shared" ref="G5218:G5219" si="500">ROUND(F5218*1.2,-2)</f>
        <v>3500</v>
      </c>
      <c r="H5218" s="30">
        <f t="shared" ref="H5218:H5219" si="501">ROUND(F5218*1.8,-2)</f>
        <v>5300</v>
      </c>
      <c r="I5218" s="212"/>
      <c r="J5218" s="212"/>
      <c r="K5218" s="212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  <c r="AH5218" s="14"/>
      <c r="AI5218" s="14"/>
      <c r="AJ5218" s="14"/>
      <c r="AK5218" s="14"/>
      <c r="AL5218" s="14"/>
      <c r="AM5218" s="14"/>
      <c r="AN5218" s="14"/>
      <c r="AO5218" s="14"/>
      <c r="AP5218" s="14"/>
      <c r="AQ5218" s="14"/>
      <c r="AR5218" s="14"/>
      <c r="AS5218" s="14"/>
      <c r="AT5218" s="14"/>
      <c r="AU5218" s="14"/>
      <c r="AV5218" s="14"/>
      <c r="AW5218" s="14"/>
      <c r="AX5218" s="14"/>
      <c r="AY5218" s="14"/>
      <c r="AZ5218" s="14"/>
      <c r="BA5218" s="14"/>
      <c r="BB5218" s="14"/>
      <c r="BC5218" s="14"/>
      <c r="BD5218" s="14"/>
      <c r="BE5218" s="14"/>
      <c r="BF5218" s="14"/>
      <c r="BG5218" s="14"/>
      <c r="BH5218" s="14"/>
      <c r="BI5218" s="14"/>
      <c r="BJ5218" s="14"/>
      <c r="BK5218" s="14"/>
      <c r="BL5218" s="14"/>
      <c r="BM5218" s="14"/>
      <c r="BN5218" s="14"/>
      <c r="BO5218" s="14"/>
    </row>
    <row r="5219" spans="1:67" s="152" customFormat="1" ht="31">
      <c r="A5219" s="179"/>
      <c r="B5219" s="28" t="s">
        <v>4065</v>
      </c>
      <c r="C5219" s="29" t="s">
        <v>4066</v>
      </c>
      <c r="D5219" s="28" t="s">
        <v>271</v>
      </c>
      <c r="E5219" s="30">
        <v>1</v>
      </c>
      <c r="F5219" s="30">
        <v>2300</v>
      </c>
      <c r="G5219" s="30">
        <f t="shared" si="500"/>
        <v>2800</v>
      </c>
      <c r="H5219" s="30">
        <f t="shared" si="501"/>
        <v>4100</v>
      </c>
      <c r="I5219" s="212"/>
      <c r="J5219" s="212"/>
      <c r="K5219" s="212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  <c r="AH5219" s="14"/>
      <c r="AI5219" s="14"/>
      <c r="AJ5219" s="14"/>
      <c r="AK5219" s="14"/>
      <c r="AL5219" s="14"/>
      <c r="AM5219" s="14"/>
      <c r="AN5219" s="14"/>
      <c r="AO5219" s="14"/>
      <c r="AP5219" s="14"/>
      <c r="AQ5219" s="14"/>
      <c r="AR5219" s="14"/>
      <c r="AS5219" s="14"/>
      <c r="AT5219" s="14"/>
      <c r="AU5219" s="14"/>
      <c r="AV5219" s="14"/>
      <c r="AW5219" s="14"/>
      <c r="AX5219" s="14"/>
      <c r="AY5219" s="14"/>
      <c r="AZ5219" s="14"/>
      <c r="BA5219" s="14"/>
      <c r="BB5219" s="14"/>
      <c r="BC5219" s="14"/>
      <c r="BD5219" s="14"/>
      <c r="BE5219" s="14"/>
      <c r="BF5219" s="14"/>
      <c r="BG5219" s="14"/>
      <c r="BH5219" s="14"/>
      <c r="BI5219" s="14"/>
      <c r="BJ5219" s="14"/>
      <c r="BK5219" s="14"/>
      <c r="BL5219" s="14"/>
      <c r="BM5219" s="14"/>
      <c r="BN5219" s="14"/>
      <c r="BO5219" s="14"/>
    </row>
    <row r="5220" spans="1:67" s="152" customFormat="1" ht="31">
      <c r="A5220" s="180"/>
      <c r="B5220" s="28" t="s">
        <v>4089</v>
      </c>
      <c r="C5220" s="29" t="s">
        <v>4090</v>
      </c>
      <c r="D5220" s="28" t="s">
        <v>271</v>
      </c>
      <c r="E5220" s="30">
        <v>1</v>
      </c>
      <c r="F5220" s="30">
        <v>2700</v>
      </c>
      <c r="G5220" s="30">
        <f t="shared" ref="G5220:G5223" si="502">ROUND(F5220*1.2,-2)</f>
        <v>3200</v>
      </c>
      <c r="H5220" s="30">
        <f t="shared" ref="H5220:H5223" si="503">ROUND(F5220*1.8,-2)</f>
        <v>4900</v>
      </c>
      <c r="I5220" s="212"/>
      <c r="J5220" s="212"/>
      <c r="K5220" s="212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  <c r="AH5220" s="14"/>
      <c r="AI5220" s="14"/>
      <c r="AJ5220" s="14"/>
      <c r="AK5220" s="14"/>
      <c r="AL5220" s="14"/>
      <c r="AM5220" s="14"/>
      <c r="AN5220" s="14"/>
      <c r="AO5220" s="14"/>
      <c r="AP5220" s="14"/>
      <c r="AQ5220" s="14"/>
      <c r="AR5220" s="14"/>
      <c r="AS5220" s="14"/>
      <c r="AT5220" s="14"/>
      <c r="AU5220" s="14"/>
      <c r="AV5220" s="14"/>
      <c r="AW5220" s="14"/>
      <c r="AX5220" s="14"/>
      <c r="AY5220" s="14"/>
      <c r="AZ5220" s="14"/>
      <c r="BA5220" s="14"/>
      <c r="BB5220" s="14"/>
      <c r="BC5220" s="14"/>
      <c r="BD5220" s="14"/>
      <c r="BE5220" s="14"/>
      <c r="BF5220" s="14"/>
      <c r="BG5220" s="14"/>
      <c r="BH5220" s="14"/>
      <c r="BI5220" s="14"/>
      <c r="BJ5220" s="14"/>
      <c r="BK5220" s="14"/>
      <c r="BL5220" s="14"/>
      <c r="BM5220" s="14"/>
      <c r="BN5220" s="14"/>
      <c r="BO5220" s="14"/>
    </row>
    <row r="5221" spans="1:67" s="152" customFormat="1" ht="31">
      <c r="A5221" s="179"/>
      <c r="B5221" s="28" t="s">
        <v>4469</v>
      </c>
      <c r="C5221" s="29" t="s">
        <v>4470</v>
      </c>
      <c r="D5221" s="28" t="s">
        <v>271</v>
      </c>
      <c r="E5221" s="30">
        <v>1</v>
      </c>
      <c r="F5221" s="30">
        <v>3500</v>
      </c>
      <c r="G5221" s="30">
        <f t="shared" si="502"/>
        <v>4200</v>
      </c>
      <c r="H5221" s="30">
        <f t="shared" si="503"/>
        <v>6300</v>
      </c>
      <c r="I5221" s="212"/>
      <c r="J5221" s="212"/>
      <c r="K5221" s="212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  <c r="AH5221" s="14"/>
      <c r="AI5221" s="14"/>
      <c r="AJ5221" s="14"/>
      <c r="AK5221" s="14"/>
      <c r="AL5221" s="14"/>
      <c r="AM5221" s="14"/>
      <c r="AN5221" s="14"/>
      <c r="AO5221" s="14"/>
      <c r="AP5221" s="14"/>
      <c r="AQ5221" s="14"/>
      <c r="AR5221" s="14"/>
      <c r="AS5221" s="14"/>
      <c r="AT5221" s="14"/>
      <c r="AU5221" s="14"/>
      <c r="AV5221" s="14"/>
      <c r="AW5221" s="14"/>
      <c r="AX5221" s="14"/>
      <c r="AY5221" s="14"/>
      <c r="AZ5221" s="14"/>
      <c r="BA5221" s="14"/>
      <c r="BB5221" s="14"/>
      <c r="BC5221" s="14"/>
      <c r="BD5221" s="14"/>
      <c r="BE5221" s="14"/>
      <c r="BF5221" s="14"/>
      <c r="BG5221" s="14"/>
      <c r="BH5221" s="14"/>
      <c r="BI5221" s="14"/>
      <c r="BJ5221" s="14"/>
      <c r="BK5221" s="14"/>
      <c r="BL5221" s="14"/>
      <c r="BM5221" s="14"/>
      <c r="BN5221" s="14"/>
      <c r="BO5221" s="14"/>
    </row>
    <row r="5222" spans="1:67" s="152" customFormat="1" ht="31">
      <c r="A5222" s="180"/>
      <c r="B5222" s="28" t="s">
        <v>4465</v>
      </c>
      <c r="C5222" s="29" t="s">
        <v>4466</v>
      </c>
      <c r="D5222" s="28" t="s">
        <v>271</v>
      </c>
      <c r="E5222" s="30">
        <v>1</v>
      </c>
      <c r="F5222" s="30">
        <v>3580</v>
      </c>
      <c r="G5222" s="30">
        <f t="shared" si="502"/>
        <v>4300</v>
      </c>
      <c r="H5222" s="30">
        <f t="shared" si="503"/>
        <v>6400</v>
      </c>
      <c r="I5222" s="212"/>
      <c r="J5222" s="212"/>
      <c r="K5222" s="212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  <c r="AH5222" s="14"/>
      <c r="AI5222" s="14"/>
      <c r="AJ5222" s="14"/>
      <c r="AK5222" s="14"/>
      <c r="AL5222" s="14"/>
      <c r="AM5222" s="14"/>
      <c r="AN5222" s="14"/>
      <c r="AO5222" s="14"/>
      <c r="AP5222" s="14"/>
      <c r="AQ5222" s="14"/>
      <c r="AR5222" s="14"/>
      <c r="AS5222" s="14"/>
      <c r="AT5222" s="14"/>
      <c r="AU5222" s="14"/>
      <c r="AV5222" s="14"/>
      <c r="AW5222" s="14"/>
      <c r="AX5222" s="14"/>
      <c r="AY5222" s="14"/>
      <c r="AZ5222" s="14"/>
      <c r="BA5222" s="14"/>
      <c r="BB5222" s="14"/>
      <c r="BC5222" s="14"/>
      <c r="BD5222" s="14"/>
      <c r="BE5222" s="14"/>
      <c r="BF5222" s="14"/>
      <c r="BG5222" s="14"/>
      <c r="BH5222" s="14"/>
      <c r="BI5222" s="14"/>
      <c r="BJ5222" s="14"/>
      <c r="BK5222" s="14"/>
      <c r="BL5222" s="14"/>
      <c r="BM5222" s="14"/>
      <c r="BN5222" s="14"/>
      <c r="BO5222" s="14"/>
    </row>
    <row r="5223" spans="1:67" s="160" customFormat="1" ht="19.5" customHeight="1">
      <c r="A5223" s="28"/>
      <c r="B5223" s="28" t="s">
        <v>2597</v>
      </c>
      <c r="C5223" s="29" t="s">
        <v>2598</v>
      </c>
      <c r="D5223" s="28" t="s">
        <v>271</v>
      </c>
      <c r="E5223" s="30">
        <v>1</v>
      </c>
      <c r="F5223" s="30">
        <v>5000</v>
      </c>
      <c r="G5223" s="30">
        <f t="shared" si="502"/>
        <v>6000</v>
      </c>
      <c r="H5223" s="30">
        <f t="shared" si="503"/>
        <v>9000</v>
      </c>
      <c r="I5223" s="212"/>
      <c r="J5223" s="212"/>
      <c r="K5223" s="212"/>
      <c r="L5223" s="196"/>
      <c r="M5223" s="196"/>
      <c r="N5223" s="196"/>
      <c r="O5223" s="196"/>
      <c r="P5223" s="196"/>
      <c r="Q5223" s="196"/>
      <c r="R5223" s="196"/>
      <c r="S5223" s="196"/>
      <c r="T5223" s="196"/>
      <c r="U5223" s="196"/>
      <c r="V5223" s="196"/>
      <c r="W5223" s="196"/>
      <c r="X5223" s="196"/>
      <c r="Y5223" s="196"/>
      <c r="Z5223" s="196"/>
      <c r="AA5223" s="196"/>
      <c r="AB5223" s="196"/>
      <c r="AC5223" s="196"/>
      <c r="AD5223" s="196"/>
      <c r="AE5223" s="196"/>
      <c r="AF5223" s="196"/>
      <c r="AG5223" s="196"/>
      <c r="AH5223" s="196"/>
      <c r="AI5223" s="196"/>
      <c r="AJ5223" s="196"/>
      <c r="AK5223" s="196"/>
      <c r="AL5223" s="196"/>
      <c r="AM5223" s="196"/>
      <c r="AN5223" s="196"/>
      <c r="AO5223" s="196"/>
      <c r="AP5223" s="196"/>
      <c r="AQ5223" s="196"/>
      <c r="AR5223" s="196"/>
      <c r="AS5223" s="196"/>
      <c r="AT5223" s="196"/>
      <c r="AU5223" s="196"/>
      <c r="AV5223" s="196"/>
      <c r="AW5223" s="196"/>
      <c r="AX5223" s="196"/>
      <c r="AY5223" s="196"/>
      <c r="AZ5223" s="196"/>
      <c r="BA5223" s="196"/>
      <c r="BB5223" s="196"/>
      <c r="BC5223" s="196"/>
      <c r="BD5223" s="196"/>
      <c r="BE5223" s="196"/>
      <c r="BF5223" s="196"/>
      <c r="BG5223" s="196"/>
      <c r="BH5223" s="196"/>
      <c r="BI5223" s="196"/>
      <c r="BJ5223" s="196"/>
      <c r="BK5223" s="196"/>
      <c r="BL5223" s="196"/>
      <c r="BM5223" s="196"/>
      <c r="BN5223" s="196"/>
      <c r="BO5223" s="196"/>
    </row>
    <row r="5224" spans="1:67" s="158" customFormat="1">
      <c r="A5224" s="32"/>
      <c r="B5224" s="32"/>
      <c r="C5224" s="33" t="s">
        <v>5074</v>
      </c>
      <c r="D5224" s="32"/>
      <c r="E5224" s="32"/>
      <c r="F5224" s="32"/>
      <c r="G5224" s="34"/>
      <c r="H5224" s="34"/>
      <c r="I5224" s="212"/>
      <c r="J5224" s="212"/>
      <c r="K5224" s="212"/>
    </row>
    <row r="5225" spans="1:67" s="158" customFormat="1">
      <c r="A5225" s="28"/>
      <c r="B5225" s="28" t="s">
        <v>5081</v>
      </c>
      <c r="C5225" s="29" t="s">
        <v>5082</v>
      </c>
      <c r="D5225" s="28" t="s">
        <v>271</v>
      </c>
      <c r="E5225" s="28">
        <v>1</v>
      </c>
      <c r="F5225" s="30">
        <v>5800</v>
      </c>
      <c r="G5225" s="30">
        <f t="shared" ref="G5225" si="504">ROUND(F5225*1.2,-2)</f>
        <v>7000</v>
      </c>
      <c r="H5225" s="30">
        <f t="shared" ref="H5225" si="505">ROUND(F5225*1.8,-2)</f>
        <v>10400</v>
      </c>
      <c r="I5225" s="212"/>
      <c r="J5225" s="212"/>
      <c r="K5225" s="212"/>
    </row>
    <row r="5226" spans="1:67" s="10" customFormat="1" ht="15.75" customHeight="1">
      <c r="A5226" s="73"/>
      <c r="B5226" s="74"/>
      <c r="C5226" s="33" t="s">
        <v>6194</v>
      </c>
      <c r="D5226" s="74"/>
      <c r="E5226" s="74"/>
      <c r="F5226" s="75"/>
      <c r="G5226" s="44"/>
      <c r="H5226" s="44"/>
      <c r="I5226" s="212"/>
      <c r="J5226" s="212"/>
      <c r="K5226" s="212"/>
    </row>
    <row r="5227" spans="1:67" s="153" customFormat="1" ht="15.75" customHeight="1">
      <c r="A5227" s="28">
        <v>3391</v>
      </c>
      <c r="B5227" s="28" t="s">
        <v>5539</v>
      </c>
      <c r="C5227" s="29" t="s">
        <v>6193</v>
      </c>
      <c r="D5227" s="28" t="s">
        <v>271</v>
      </c>
      <c r="E5227" s="30">
        <v>1</v>
      </c>
      <c r="F5227" s="30">
        <v>12000</v>
      </c>
      <c r="G5227" s="30">
        <f t="shared" ref="G5227:G5251" si="506">ROUND(F5227*1.2,-2)</f>
        <v>14400</v>
      </c>
      <c r="H5227" s="30">
        <f t="shared" ref="H5227:H5251" si="507">ROUND(F5227*1.8,-2)</f>
        <v>21600</v>
      </c>
      <c r="I5227" s="212"/>
      <c r="J5227" s="212"/>
      <c r="K5227" s="212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  <c r="BA5227" s="10"/>
      <c r="BB5227" s="10"/>
      <c r="BC5227" s="10"/>
      <c r="BD5227" s="10"/>
      <c r="BE5227" s="10"/>
      <c r="BF5227" s="10"/>
      <c r="BG5227" s="10"/>
      <c r="BH5227" s="10"/>
      <c r="BI5227" s="10"/>
      <c r="BJ5227" s="10"/>
      <c r="BK5227" s="10"/>
      <c r="BL5227" s="10"/>
      <c r="BM5227" s="10"/>
      <c r="BN5227" s="10"/>
      <c r="BO5227" s="10"/>
    </row>
    <row r="5228" spans="1:67" s="153" customFormat="1" ht="15.75" customHeight="1">
      <c r="A5228" s="28">
        <v>3392</v>
      </c>
      <c r="B5228" s="28" t="s">
        <v>5321</v>
      </c>
      <c r="C5228" s="29" t="s">
        <v>6195</v>
      </c>
      <c r="D5228" s="28" t="s">
        <v>271</v>
      </c>
      <c r="E5228" s="30">
        <v>1</v>
      </c>
      <c r="F5228" s="30">
        <v>10000</v>
      </c>
      <c r="G5228" s="30">
        <f t="shared" si="506"/>
        <v>12000</v>
      </c>
      <c r="H5228" s="30">
        <f t="shared" si="507"/>
        <v>18000</v>
      </c>
      <c r="I5228" s="212"/>
      <c r="J5228" s="212"/>
      <c r="K5228" s="212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  <c r="BA5228" s="10"/>
      <c r="BB5228" s="10"/>
      <c r="BC5228" s="10"/>
      <c r="BD5228" s="10"/>
      <c r="BE5228" s="10"/>
      <c r="BF5228" s="10"/>
      <c r="BG5228" s="10"/>
      <c r="BH5228" s="10"/>
      <c r="BI5228" s="10"/>
      <c r="BJ5228" s="10"/>
      <c r="BK5228" s="10"/>
      <c r="BL5228" s="10"/>
      <c r="BM5228" s="10"/>
      <c r="BN5228" s="10"/>
      <c r="BO5228" s="10"/>
    </row>
    <row r="5229" spans="1:67" s="153" customFormat="1" ht="42.75" customHeight="1">
      <c r="A5229" s="28">
        <v>3393</v>
      </c>
      <c r="B5229" s="28" t="s">
        <v>5540</v>
      </c>
      <c r="C5229" s="29" t="s">
        <v>6728</v>
      </c>
      <c r="D5229" s="28" t="s">
        <v>271</v>
      </c>
      <c r="E5229" s="30">
        <v>1</v>
      </c>
      <c r="F5229" s="30">
        <v>10000</v>
      </c>
      <c r="G5229" s="30">
        <f t="shared" si="506"/>
        <v>12000</v>
      </c>
      <c r="H5229" s="30">
        <f t="shared" si="507"/>
        <v>18000</v>
      </c>
      <c r="I5229" s="212"/>
      <c r="J5229" s="212"/>
      <c r="K5229" s="212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  <c r="BA5229" s="10"/>
      <c r="BB5229" s="10"/>
      <c r="BC5229" s="10"/>
      <c r="BD5229" s="10"/>
      <c r="BE5229" s="10"/>
      <c r="BF5229" s="10"/>
      <c r="BG5229" s="10"/>
      <c r="BH5229" s="10"/>
      <c r="BI5229" s="10"/>
      <c r="BJ5229" s="10"/>
      <c r="BK5229" s="10"/>
      <c r="BL5229" s="10"/>
      <c r="BM5229" s="10"/>
      <c r="BN5229" s="10"/>
      <c r="BO5229" s="10"/>
    </row>
    <row r="5230" spans="1:67" s="153" customFormat="1" ht="15.75" customHeight="1">
      <c r="A5230" s="28">
        <v>3394</v>
      </c>
      <c r="B5230" s="28" t="s">
        <v>5232</v>
      </c>
      <c r="C5230" s="29" t="s">
        <v>5233</v>
      </c>
      <c r="D5230" s="28" t="s">
        <v>271</v>
      </c>
      <c r="E5230" s="30">
        <v>1</v>
      </c>
      <c r="F5230" s="30">
        <v>12000</v>
      </c>
      <c r="G5230" s="30">
        <f t="shared" si="506"/>
        <v>14400</v>
      </c>
      <c r="H5230" s="30">
        <f t="shared" si="507"/>
        <v>21600</v>
      </c>
      <c r="I5230" s="212"/>
      <c r="J5230" s="212"/>
      <c r="K5230" s="212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  <c r="BA5230" s="10"/>
      <c r="BB5230" s="10"/>
      <c r="BC5230" s="10"/>
      <c r="BD5230" s="10"/>
      <c r="BE5230" s="10"/>
      <c r="BF5230" s="10"/>
      <c r="BG5230" s="10"/>
      <c r="BH5230" s="10"/>
      <c r="BI5230" s="10"/>
      <c r="BJ5230" s="10"/>
      <c r="BK5230" s="10"/>
      <c r="BL5230" s="10"/>
      <c r="BM5230" s="10"/>
      <c r="BN5230" s="10"/>
      <c r="BO5230" s="10"/>
    </row>
    <row r="5231" spans="1:67" s="153" customFormat="1" ht="15.75" customHeight="1">
      <c r="A5231" s="28">
        <v>3395</v>
      </c>
      <c r="B5231" s="28" t="s">
        <v>5350</v>
      </c>
      <c r="C5231" s="29" t="s">
        <v>5351</v>
      </c>
      <c r="D5231" s="28" t="s">
        <v>271</v>
      </c>
      <c r="E5231" s="30">
        <v>1</v>
      </c>
      <c r="F5231" s="30">
        <v>12000</v>
      </c>
      <c r="G5231" s="30">
        <f t="shared" si="506"/>
        <v>14400</v>
      </c>
      <c r="H5231" s="30">
        <f t="shared" si="507"/>
        <v>21600</v>
      </c>
      <c r="I5231" s="212"/>
      <c r="J5231" s="212"/>
      <c r="K5231" s="212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  <c r="BA5231" s="10"/>
      <c r="BB5231" s="10"/>
      <c r="BC5231" s="10"/>
      <c r="BD5231" s="10"/>
      <c r="BE5231" s="10"/>
      <c r="BF5231" s="10"/>
      <c r="BG5231" s="10"/>
      <c r="BH5231" s="10"/>
      <c r="BI5231" s="10"/>
      <c r="BJ5231" s="10"/>
      <c r="BK5231" s="10"/>
      <c r="BL5231" s="10"/>
      <c r="BM5231" s="10"/>
      <c r="BN5231" s="10"/>
      <c r="BO5231" s="10"/>
    </row>
    <row r="5232" spans="1:67" s="153" customFormat="1" ht="15.75" customHeight="1">
      <c r="A5232" s="28">
        <v>3396</v>
      </c>
      <c r="B5232" s="28" t="s">
        <v>5460</v>
      </c>
      <c r="C5232" s="29" t="s">
        <v>5461</v>
      </c>
      <c r="D5232" s="28" t="s">
        <v>271</v>
      </c>
      <c r="E5232" s="30">
        <v>1</v>
      </c>
      <c r="F5232" s="30">
        <v>12000</v>
      </c>
      <c r="G5232" s="30">
        <f t="shared" si="506"/>
        <v>14400</v>
      </c>
      <c r="H5232" s="30">
        <f t="shared" si="507"/>
        <v>21600</v>
      </c>
      <c r="I5232" s="212"/>
      <c r="J5232" s="212"/>
      <c r="K5232" s="212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  <c r="BA5232" s="10"/>
      <c r="BB5232" s="10"/>
      <c r="BC5232" s="10"/>
      <c r="BD5232" s="10"/>
      <c r="BE5232" s="10"/>
      <c r="BF5232" s="10"/>
      <c r="BG5232" s="10"/>
      <c r="BH5232" s="10"/>
      <c r="BI5232" s="10"/>
      <c r="BJ5232" s="10"/>
      <c r="BK5232" s="10"/>
      <c r="BL5232" s="10"/>
      <c r="BM5232" s="10"/>
      <c r="BN5232" s="10"/>
      <c r="BO5232" s="10"/>
    </row>
    <row r="5233" spans="1:67" s="153" customFormat="1" ht="15.75" customHeight="1">
      <c r="A5233" s="28">
        <v>3397</v>
      </c>
      <c r="B5233" s="28" t="s">
        <v>5435</v>
      </c>
      <c r="C5233" s="29" t="s">
        <v>5436</v>
      </c>
      <c r="D5233" s="28" t="s">
        <v>271</v>
      </c>
      <c r="E5233" s="30">
        <v>1</v>
      </c>
      <c r="F5233" s="30">
        <v>12000</v>
      </c>
      <c r="G5233" s="30">
        <f t="shared" si="506"/>
        <v>14400</v>
      </c>
      <c r="H5233" s="30">
        <f t="shared" si="507"/>
        <v>21600</v>
      </c>
      <c r="I5233" s="212"/>
      <c r="J5233" s="212"/>
      <c r="K5233" s="212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  <c r="BA5233" s="10"/>
      <c r="BB5233" s="10"/>
      <c r="BC5233" s="10"/>
      <c r="BD5233" s="10"/>
      <c r="BE5233" s="10"/>
      <c r="BF5233" s="10"/>
      <c r="BG5233" s="10"/>
      <c r="BH5233" s="10"/>
      <c r="BI5233" s="10"/>
      <c r="BJ5233" s="10"/>
      <c r="BK5233" s="10"/>
      <c r="BL5233" s="10"/>
      <c r="BM5233" s="10"/>
      <c r="BN5233" s="10"/>
      <c r="BO5233" s="10"/>
    </row>
    <row r="5234" spans="1:67" s="153" customFormat="1" ht="15.75" customHeight="1">
      <c r="A5234" s="28">
        <v>3398</v>
      </c>
      <c r="B5234" s="28" t="s">
        <v>5584</v>
      </c>
      <c r="C5234" s="29" t="s">
        <v>6189</v>
      </c>
      <c r="D5234" s="28" t="s">
        <v>271</v>
      </c>
      <c r="E5234" s="30">
        <v>1</v>
      </c>
      <c r="F5234" s="30">
        <v>12000</v>
      </c>
      <c r="G5234" s="30">
        <f t="shared" si="506"/>
        <v>14400</v>
      </c>
      <c r="H5234" s="30">
        <f t="shared" si="507"/>
        <v>21600</v>
      </c>
      <c r="I5234" s="212"/>
      <c r="J5234" s="212"/>
      <c r="K5234" s="212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  <c r="BA5234" s="10"/>
      <c r="BB5234" s="10"/>
      <c r="BC5234" s="10"/>
      <c r="BD5234" s="10"/>
      <c r="BE5234" s="10"/>
      <c r="BF5234" s="10"/>
      <c r="BG5234" s="10"/>
      <c r="BH5234" s="10"/>
      <c r="BI5234" s="10"/>
      <c r="BJ5234" s="10"/>
      <c r="BK5234" s="10"/>
      <c r="BL5234" s="10"/>
      <c r="BM5234" s="10"/>
      <c r="BN5234" s="10"/>
      <c r="BO5234" s="10"/>
    </row>
    <row r="5235" spans="1:67" s="153" customFormat="1" ht="15.75" customHeight="1">
      <c r="A5235" s="28">
        <v>3399</v>
      </c>
      <c r="B5235" s="28" t="s">
        <v>5455</v>
      </c>
      <c r="C5235" s="29" t="s">
        <v>5456</v>
      </c>
      <c r="D5235" s="28" t="s">
        <v>271</v>
      </c>
      <c r="E5235" s="30">
        <v>1</v>
      </c>
      <c r="F5235" s="30">
        <v>12000</v>
      </c>
      <c r="G5235" s="30">
        <f t="shared" si="506"/>
        <v>14400</v>
      </c>
      <c r="H5235" s="30">
        <f t="shared" si="507"/>
        <v>21600</v>
      </c>
      <c r="I5235" s="212"/>
      <c r="J5235" s="212"/>
      <c r="K5235" s="212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  <c r="BA5235" s="10"/>
      <c r="BB5235" s="10"/>
      <c r="BC5235" s="10"/>
      <c r="BD5235" s="10"/>
      <c r="BE5235" s="10"/>
      <c r="BF5235" s="10"/>
      <c r="BG5235" s="10"/>
      <c r="BH5235" s="10"/>
      <c r="BI5235" s="10"/>
      <c r="BJ5235" s="10"/>
      <c r="BK5235" s="10"/>
      <c r="BL5235" s="10"/>
      <c r="BM5235" s="10"/>
      <c r="BN5235" s="10"/>
      <c r="BO5235" s="10"/>
    </row>
    <row r="5236" spans="1:67" s="153" customFormat="1" ht="15.75" customHeight="1">
      <c r="A5236" s="28">
        <v>3400</v>
      </c>
      <c r="B5236" s="28" t="s">
        <v>5448</v>
      </c>
      <c r="C5236" s="29" t="s">
        <v>5449</v>
      </c>
      <c r="D5236" s="28" t="s">
        <v>271</v>
      </c>
      <c r="E5236" s="30">
        <v>1</v>
      </c>
      <c r="F5236" s="30">
        <v>12000</v>
      </c>
      <c r="G5236" s="30">
        <f t="shared" si="506"/>
        <v>14400</v>
      </c>
      <c r="H5236" s="30">
        <f t="shared" si="507"/>
        <v>21600</v>
      </c>
      <c r="I5236" s="212"/>
      <c r="J5236" s="212"/>
      <c r="K5236" s="212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  <c r="BA5236" s="10"/>
      <c r="BB5236" s="10"/>
      <c r="BC5236" s="10"/>
      <c r="BD5236" s="10"/>
      <c r="BE5236" s="10"/>
      <c r="BF5236" s="10"/>
      <c r="BG5236" s="10"/>
      <c r="BH5236" s="10"/>
      <c r="BI5236" s="10"/>
      <c r="BJ5236" s="10"/>
      <c r="BK5236" s="10"/>
      <c r="BL5236" s="10"/>
      <c r="BM5236" s="10"/>
      <c r="BN5236" s="10"/>
      <c r="BO5236" s="10"/>
    </row>
    <row r="5237" spans="1:67" s="153" customFormat="1" ht="15.75" customHeight="1">
      <c r="A5237" s="28">
        <v>3401</v>
      </c>
      <c r="B5237" s="28" t="s">
        <v>5514</v>
      </c>
      <c r="C5237" s="29" t="s">
        <v>5515</v>
      </c>
      <c r="D5237" s="28" t="s">
        <v>271</v>
      </c>
      <c r="E5237" s="30">
        <v>1</v>
      </c>
      <c r="F5237" s="30">
        <v>12000</v>
      </c>
      <c r="G5237" s="30">
        <f t="shared" si="506"/>
        <v>14400</v>
      </c>
      <c r="H5237" s="30">
        <f t="shared" si="507"/>
        <v>21600</v>
      </c>
      <c r="I5237" s="212"/>
      <c r="J5237" s="212"/>
      <c r="K5237" s="212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  <c r="BA5237" s="10"/>
      <c r="BB5237" s="10"/>
      <c r="BC5237" s="10"/>
      <c r="BD5237" s="10"/>
      <c r="BE5237" s="10"/>
      <c r="BF5237" s="10"/>
      <c r="BG5237" s="10"/>
      <c r="BH5237" s="10"/>
      <c r="BI5237" s="10"/>
      <c r="BJ5237" s="10"/>
      <c r="BK5237" s="10"/>
      <c r="BL5237" s="10"/>
      <c r="BM5237" s="10"/>
      <c r="BN5237" s="10"/>
      <c r="BO5237" s="10"/>
    </row>
    <row r="5238" spans="1:67" s="153" customFormat="1" ht="15.75" customHeight="1">
      <c r="A5238" s="28">
        <v>3402</v>
      </c>
      <c r="B5238" s="28" t="s">
        <v>5415</v>
      </c>
      <c r="C5238" s="29" t="s">
        <v>5416</v>
      </c>
      <c r="D5238" s="28" t="s">
        <v>271</v>
      </c>
      <c r="E5238" s="30">
        <v>1</v>
      </c>
      <c r="F5238" s="30">
        <v>12000</v>
      </c>
      <c r="G5238" s="30">
        <f t="shared" si="506"/>
        <v>14400</v>
      </c>
      <c r="H5238" s="30">
        <f t="shared" si="507"/>
        <v>21600</v>
      </c>
      <c r="I5238" s="212"/>
      <c r="J5238" s="212"/>
      <c r="K5238" s="212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  <c r="BA5238" s="10"/>
      <c r="BB5238" s="10"/>
      <c r="BC5238" s="10"/>
      <c r="BD5238" s="10"/>
      <c r="BE5238" s="10"/>
      <c r="BF5238" s="10"/>
      <c r="BG5238" s="10"/>
      <c r="BH5238" s="10"/>
      <c r="BI5238" s="10"/>
      <c r="BJ5238" s="10"/>
      <c r="BK5238" s="10"/>
      <c r="BL5238" s="10"/>
      <c r="BM5238" s="10"/>
      <c r="BN5238" s="10"/>
      <c r="BO5238" s="10"/>
    </row>
    <row r="5239" spans="1:67" s="153" customFormat="1" ht="15.75" customHeight="1">
      <c r="A5239" s="28">
        <v>3403</v>
      </c>
      <c r="B5239" s="28" t="s">
        <v>5546</v>
      </c>
      <c r="C5239" s="29" t="s">
        <v>6727</v>
      </c>
      <c r="D5239" s="28" t="s">
        <v>271</v>
      </c>
      <c r="E5239" s="30">
        <v>1</v>
      </c>
      <c r="F5239" s="30">
        <v>12000</v>
      </c>
      <c r="G5239" s="30">
        <f t="shared" si="506"/>
        <v>14400</v>
      </c>
      <c r="H5239" s="30">
        <f t="shared" si="507"/>
        <v>21600</v>
      </c>
      <c r="I5239" s="212"/>
      <c r="J5239" s="212"/>
      <c r="K5239" s="212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  <c r="BA5239" s="10"/>
      <c r="BB5239" s="10"/>
      <c r="BC5239" s="10"/>
      <c r="BD5239" s="10"/>
      <c r="BE5239" s="10"/>
      <c r="BF5239" s="10"/>
      <c r="BG5239" s="10"/>
      <c r="BH5239" s="10"/>
      <c r="BI5239" s="10"/>
      <c r="BJ5239" s="10"/>
      <c r="BK5239" s="10"/>
      <c r="BL5239" s="10"/>
      <c r="BM5239" s="10"/>
      <c r="BN5239" s="10"/>
      <c r="BO5239" s="10"/>
    </row>
    <row r="5240" spans="1:67" s="153" customFormat="1" ht="15.75" customHeight="1">
      <c r="A5240" s="28">
        <v>3404</v>
      </c>
      <c r="B5240" s="28" t="s">
        <v>5503</v>
      </c>
      <c r="C5240" s="29" t="s">
        <v>5504</v>
      </c>
      <c r="D5240" s="28" t="s">
        <v>271</v>
      </c>
      <c r="E5240" s="30">
        <v>1</v>
      </c>
      <c r="F5240" s="30">
        <v>12000</v>
      </c>
      <c r="G5240" s="30">
        <f t="shared" si="506"/>
        <v>14400</v>
      </c>
      <c r="H5240" s="30">
        <f t="shared" si="507"/>
        <v>21600</v>
      </c>
      <c r="I5240" s="212"/>
      <c r="J5240" s="212"/>
      <c r="K5240" s="212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  <c r="BA5240" s="10"/>
      <c r="BB5240" s="10"/>
      <c r="BC5240" s="10"/>
      <c r="BD5240" s="10"/>
      <c r="BE5240" s="10"/>
      <c r="BF5240" s="10"/>
      <c r="BG5240" s="10"/>
      <c r="BH5240" s="10"/>
      <c r="BI5240" s="10"/>
      <c r="BJ5240" s="10"/>
      <c r="BK5240" s="10"/>
      <c r="BL5240" s="10"/>
      <c r="BM5240" s="10"/>
      <c r="BN5240" s="10"/>
      <c r="BO5240" s="10"/>
    </row>
    <row r="5241" spans="1:67" s="153" customFormat="1" ht="15.75" customHeight="1">
      <c r="A5241" s="28">
        <v>3405</v>
      </c>
      <c r="B5241" s="28" t="s">
        <v>5544</v>
      </c>
      <c r="C5241" s="29" t="s">
        <v>5545</v>
      </c>
      <c r="D5241" s="28" t="s">
        <v>271</v>
      </c>
      <c r="E5241" s="30">
        <v>1</v>
      </c>
      <c r="F5241" s="30">
        <v>10000</v>
      </c>
      <c r="G5241" s="30">
        <f t="shared" si="506"/>
        <v>12000</v>
      </c>
      <c r="H5241" s="30">
        <f t="shared" si="507"/>
        <v>18000</v>
      </c>
      <c r="I5241" s="212"/>
      <c r="J5241" s="212"/>
      <c r="K5241" s="212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  <c r="BA5241" s="10"/>
      <c r="BB5241" s="10"/>
      <c r="BC5241" s="10"/>
      <c r="BD5241" s="10"/>
      <c r="BE5241" s="10"/>
      <c r="BF5241" s="10"/>
      <c r="BG5241" s="10"/>
      <c r="BH5241" s="10"/>
      <c r="BI5241" s="10"/>
      <c r="BJ5241" s="10"/>
      <c r="BK5241" s="10"/>
      <c r="BL5241" s="10"/>
      <c r="BM5241" s="10"/>
      <c r="BN5241" s="10"/>
      <c r="BO5241" s="10"/>
    </row>
    <row r="5242" spans="1:67" s="153" customFormat="1" ht="15.75" customHeight="1">
      <c r="A5242" s="28">
        <v>3406</v>
      </c>
      <c r="B5242" s="28" t="s">
        <v>5468</v>
      </c>
      <c r="C5242" s="29" t="s">
        <v>5469</v>
      </c>
      <c r="D5242" s="28" t="s">
        <v>271</v>
      </c>
      <c r="E5242" s="30">
        <v>1</v>
      </c>
      <c r="F5242" s="30">
        <v>10000</v>
      </c>
      <c r="G5242" s="30">
        <f t="shared" si="506"/>
        <v>12000</v>
      </c>
      <c r="H5242" s="30">
        <f t="shared" si="507"/>
        <v>18000</v>
      </c>
      <c r="I5242" s="212"/>
      <c r="J5242" s="212"/>
      <c r="K5242" s="212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  <c r="BA5242" s="10"/>
      <c r="BB5242" s="10"/>
      <c r="BC5242" s="10"/>
      <c r="BD5242" s="10"/>
      <c r="BE5242" s="10"/>
      <c r="BF5242" s="10"/>
      <c r="BG5242" s="10"/>
      <c r="BH5242" s="10"/>
      <c r="BI5242" s="10"/>
      <c r="BJ5242" s="10"/>
      <c r="BK5242" s="10"/>
      <c r="BL5242" s="10"/>
      <c r="BM5242" s="10"/>
      <c r="BN5242" s="10"/>
      <c r="BO5242" s="10"/>
    </row>
    <row r="5243" spans="1:67" s="153" customFormat="1" ht="15.75" customHeight="1">
      <c r="A5243" s="28">
        <v>3407</v>
      </c>
      <c r="B5243" s="28" t="s">
        <v>5398</v>
      </c>
      <c r="C5243" s="29" t="s">
        <v>5399</v>
      </c>
      <c r="D5243" s="28" t="s">
        <v>271</v>
      </c>
      <c r="E5243" s="30">
        <v>1</v>
      </c>
      <c r="F5243" s="30">
        <v>10000</v>
      </c>
      <c r="G5243" s="30">
        <f t="shared" si="506"/>
        <v>12000</v>
      </c>
      <c r="H5243" s="30">
        <f t="shared" si="507"/>
        <v>18000</v>
      </c>
      <c r="I5243" s="212"/>
      <c r="J5243" s="212"/>
      <c r="K5243" s="212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  <c r="BA5243" s="10"/>
      <c r="BB5243" s="10"/>
      <c r="BC5243" s="10"/>
      <c r="BD5243" s="10"/>
      <c r="BE5243" s="10"/>
      <c r="BF5243" s="10"/>
      <c r="BG5243" s="10"/>
      <c r="BH5243" s="10"/>
      <c r="BI5243" s="10"/>
      <c r="BJ5243" s="10"/>
      <c r="BK5243" s="10"/>
      <c r="BL5243" s="10"/>
      <c r="BM5243" s="10"/>
      <c r="BN5243" s="10"/>
      <c r="BO5243" s="10"/>
    </row>
    <row r="5244" spans="1:67" s="153" customFormat="1" ht="15.75" customHeight="1">
      <c r="A5244" s="28">
        <v>3408</v>
      </c>
      <c r="B5244" s="28" t="s">
        <v>5445</v>
      </c>
      <c r="C5244" s="29" t="s">
        <v>5446</v>
      </c>
      <c r="D5244" s="28" t="s">
        <v>271</v>
      </c>
      <c r="E5244" s="30">
        <v>1</v>
      </c>
      <c r="F5244" s="30">
        <v>10000</v>
      </c>
      <c r="G5244" s="30">
        <f t="shared" si="506"/>
        <v>12000</v>
      </c>
      <c r="H5244" s="30">
        <f t="shared" si="507"/>
        <v>18000</v>
      </c>
      <c r="I5244" s="212"/>
      <c r="J5244" s="212"/>
      <c r="K5244" s="212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  <c r="BA5244" s="10"/>
      <c r="BB5244" s="10"/>
      <c r="BC5244" s="10"/>
      <c r="BD5244" s="10"/>
      <c r="BE5244" s="10"/>
      <c r="BF5244" s="10"/>
      <c r="BG5244" s="10"/>
      <c r="BH5244" s="10"/>
      <c r="BI5244" s="10"/>
      <c r="BJ5244" s="10"/>
      <c r="BK5244" s="10"/>
      <c r="BL5244" s="10"/>
      <c r="BM5244" s="10"/>
      <c r="BN5244" s="10"/>
      <c r="BO5244" s="10"/>
    </row>
    <row r="5245" spans="1:67" s="153" customFormat="1" ht="15.75" customHeight="1">
      <c r="A5245" s="28">
        <v>3409</v>
      </c>
      <c r="B5245" s="28" t="s">
        <v>5585</v>
      </c>
      <c r="C5245" s="29" t="s">
        <v>6190</v>
      </c>
      <c r="D5245" s="28" t="s">
        <v>271</v>
      </c>
      <c r="E5245" s="30">
        <v>1</v>
      </c>
      <c r="F5245" s="30">
        <v>10000</v>
      </c>
      <c r="G5245" s="30">
        <f t="shared" si="506"/>
        <v>12000</v>
      </c>
      <c r="H5245" s="30">
        <f t="shared" si="507"/>
        <v>18000</v>
      </c>
      <c r="I5245" s="212"/>
      <c r="J5245" s="212"/>
      <c r="K5245" s="212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  <c r="BA5245" s="10"/>
      <c r="BB5245" s="10"/>
      <c r="BC5245" s="10"/>
      <c r="BD5245" s="10"/>
      <c r="BE5245" s="10"/>
      <c r="BF5245" s="10"/>
      <c r="BG5245" s="10"/>
      <c r="BH5245" s="10"/>
      <c r="BI5245" s="10"/>
      <c r="BJ5245" s="10"/>
      <c r="BK5245" s="10"/>
      <c r="BL5245" s="10"/>
      <c r="BM5245" s="10"/>
      <c r="BN5245" s="10"/>
      <c r="BO5245" s="10"/>
    </row>
    <row r="5246" spans="1:67" s="153" customFormat="1" ht="15.75" customHeight="1">
      <c r="A5246" s="28">
        <v>3410</v>
      </c>
      <c r="B5246" s="28" t="s">
        <v>5457</v>
      </c>
      <c r="C5246" s="29" t="s">
        <v>5458</v>
      </c>
      <c r="D5246" s="28" t="s">
        <v>271</v>
      </c>
      <c r="E5246" s="30">
        <v>1</v>
      </c>
      <c r="F5246" s="30">
        <v>10000</v>
      </c>
      <c r="G5246" s="30">
        <f t="shared" si="506"/>
        <v>12000</v>
      </c>
      <c r="H5246" s="30">
        <f t="shared" si="507"/>
        <v>18000</v>
      </c>
      <c r="I5246" s="212"/>
      <c r="J5246" s="212"/>
      <c r="K5246" s="212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  <c r="BA5246" s="10"/>
      <c r="BB5246" s="10"/>
      <c r="BC5246" s="10"/>
      <c r="BD5246" s="10"/>
      <c r="BE5246" s="10"/>
      <c r="BF5246" s="10"/>
      <c r="BG5246" s="10"/>
      <c r="BH5246" s="10"/>
      <c r="BI5246" s="10"/>
      <c r="BJ5246" s="10"/>
      <c r="BK5246" s="10"/>
      <c r="BL5246" s="10"/>
      <c r="BM5246" s="10"/>
      <c r="BN5246" s="10"/>
      <c r="BO5246" s="10"/>
    </row>
    <row r="5247" spans="1:67" s="153" customFormat="1" ht="15.75" customHeight="1">
      <c r="A5247" s="28">
        <v>3411</v>
      </c>
      <c r="B5247" s="28" t="s">
        <v>5452</v>
      </c>
      <c r="C5247" s="29" t="s">
        <v>5453</v>
      </c>
      <c r="D5247" s="28" t="s">
        <v>271</v>
      </c>
      <c r="E5247" s="30">
        <v>1</v>
      </c>
      <c r="F5247" s="30">
        <v>10000</v>
      </c>
      <c r="G5247" s="30">
        <f t="shared" si="506"/>
        <v>12000</v>
      </c>
      <c r="H5247" s="30">
        <f t="shared" si="507"/>
        <v>18000</v>
      </c>
      <c r="I5247" s="212"/>
      <c r="J5247" s="212"/>
      <c r="K5247" s="212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  <c r="BA5247" s="10"/>
      <c r="BB5247" s="10"/>
      <c r="BC5247" s="10"/>
      <c r="BD5247" s="10"/>
      <c r="BE5247" s="10"/>
      <c r="BF5247" s="10"/>
      <c r="BG5247" s="10"/>
      <c r="BH5247" s="10"/>
      <c r="BI5247" s="10"/>
      <c r="BJ5247" s="10"/>
      <c r="BK5247" s="10"/>
      <c r="BL5247" s="10"/>
      <c r="BM5247" s="10"/>
      <c r="BN5247" s="10"/>
      <c r="BO5247" s="10"/>
    </row>
    <row r="5248" spans="1:67" s="153" customFormat="1" ht="15.75" customHeight="1">
      <c r="A5248" s="28">
        <v>3412</v>
      </c>
      <c r="B5248" s="28" t="s">
        <v>5516</v>
      </c>
      <c r="C5248" s="29" t="s">
        <v>5517</v>
      </c>
      <c r="D5248" s="28" t="s">
        <v>271</v>
      </c>
      <c r="E5248" s="30">
        <v>1</v>
      </c>
      <c r="F5248" s="30">
        <v>10000</v>
      </c>
      <c r="G5248" s="30">
        <f t="shared" si="506"/>
        <v>12000</v>
      </c>
      <c r="H5248" s="30">
        <f t="shared" si="507"/>
        <v>18000</v>
      </c>
      <c r="I5248" s="212"/>
      <c r="J5248" s="212"/>
      <c r="K5248" s="212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  <c r="BA5248" s="10"/>
      <c r="BB5248" s="10"/>
      <c r="BC5248" s="10"/>
      <c r="BD5248" s="10"/>
      <c r="BE5248" s="10"/>
      <c r="BF5248" s="10"/>
      <c r="BG5248" s="10"/>
      <c r="BH5248" s="10"/>
      <c r="BI5248" s="10"/>
      <c r="BJ5248" s="10"/>
      <c r="BK5248" s="10"/>
      <c r="BL5248" s="10"/>
      <c r="BM5248" s="10"/>
      <c r="BN5248" s="10"/>
      <c r="BO5248" s="10"/>
    </row>
    <row r="5249" spans="1:16378" s="153" customFormat="1" ht="15.75" customHeight="1">
      <c r="A5249" s="28">
        <v>3413</v>
      </c>
      <c r="B5249" s="28" t="s">
        <v>5417</v>
      </c>
      <c r="C5249" s="29" t="s">
        <v>5418</v>
      </c>
      <c r="D5249" s="28" t="s">
        <v>271</v>
      </c>
      <c r="E5249" s="30">
        <v>1</v>
      </c>
      <c r="F5249" s="30">
        <v>10000</v>
      </c>
      <c r="G5249" s="30">
        <f t="shared" si="506"/>
        <v>12000</v>
      </c>
      <c r="H5249" s="30">
        <f t="shared" si="507"/>
        <v>18000</v>
      </c>
      <c r="I5249" s="212"/>
      <c r="J5249" s="212"/>
      <c r="K5249" s="212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  <c r="BA5249" s="10"/>
      <c r="BB5249" s="10"/>
      <c r="BC5249" s="10"/>
      <c r="BD5249" s="10"/>
      <c r="BE5249" s="10"/>
      <c r="BF5249" s="10"/>
      <c r="BG5249" s="10"/>
      <c r="BH5249" s="10"/>
      <c r="BI5249" s="10"/>
      <c r="BJ5249" s="10"/>
      <c r="BK5249" s="10"/>
      <c r="BL5249" s="10"/>
      <c r="BM5249" s="10"/>
      <c r="BN5249" s="10"/>
      <c r="BO5249" s="10"/>
    </row>
    <row r="5250" spans="1:16378" s="153" customFormat="1" ht="15.75" customHeight="1">
      <c r="A5250" s="28">
        <v>3414</v>
      </c>
      <c r="B5250" s="28" t="s">
        <v>5547</v>
      </c>
      <c r="C5250" s="29" t="s">
        <v>6726</v>
      </c>
      <c r="D5250" s="28" t="s">
        <v>271</v>
      </c>
      <c r="E5250" s="30">
        <v>1</v>
      </c>
      <c r="F5250" s="30">
        <v>10000</v>
      </c>
      <c r="G5250" s="30">
        <f t="shared" si="506"/>
        <v>12000</v>
      </c>
      <c r="H5250" s="30">
        <f t="shared" si="507"/>
        <v>18000</v>
      </c>
      <c r="I5250" s="212"/>
      <c r="J5250" s="212"/>
      <c r="K5250" s="212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  <c r="BA5250" s="10"/>
      <c r="BB5250" s="10"/>
      <c r="BC5250" s="10"/>
      <c r="BD5250" s="10"/>
      <c r="BE5250" s="10"/>
      <c r="BF5250" s="10"/>
      <c r="BG5250" s="10"/>
      <c r="BH5250" s="10"/>
      <c r="BI5250" s="10"/>
      <c r="BJ5250" s="10"/>
      <c r="BK5250" s="10"/>
      <c r="BL5250" s="10"/>
      <c r="BM5250" s="10"/>
      <c r="BN5250" s="10"/>
      <c r="BO5250" s="10"/>
    </row>
    <row r="5251" spans="1:16378" s="153" customFormat="1" ht="15.75" customHeight="1">
      <c r="A5251" s="28">
        <v>3415</v>
      </c>
      <c r="B5251" s="28" t="s">
        <v>5509</v>
      </c>
      <c r="C5251" s="29" t="s">
        <v>5510</v>
      </c>
      <c r="D5251" s="28" t="s">
        <v>271</v>
      </c>
      <c r="E5251" s="30">
        <v>1</v>
      </c>
      <c r="F5251" s="30">
        <v>10000</v>
      </c>
      <c r="G5251" s="30">
        <f t="shared" si="506"/>
        <v>12000</v>
      </c>
      <c r="H5251" s="30">
        <f t="shared" si="507"/>
        <v>18000</v>
      </c>
      <c r="I5251" s="212"/>
      <c r="J5251" s="212"/>
      <c r="K5251" s="212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  <c r="BA5251" s="10"/>
      <c r="BB5251" s="10"/>
      <c r="BC5251" s="10"/>
      <c r="BD5251" s="10"/>
      <c r="BE5251" s="10"/>
      <c r="BF5251" s="10"/>
      <c r="BG5251" s="10"/>
      <c r="BH5251" s="10"/>
      <c r="BI5251" s="10"/>
      <c r="BJ5251" s="10"/>
      <c r="BK5251" s="10"/>
      <c r="BL5251" s="10"/>
      <c r="BM5251" s="10"/>
      <c r="BN5251" s="10"/>
      <c r="BO5251" s="10"/>
    </row>
    <row r="5252" spans="1:16378" s="153" customFormat="1" ht="15.75" customHeight="1">
      <c r="A5252" s="28">
        <v>3416</v>
      </c>
      <c r="B5252" s="28" t="s">
        <v>6532</v>
      </c>
      <c r="C5252" s="29" t="s">
        <v>6528</v>
      </c>
      <c r="D5252" s="28" t="s">
        <v>271</v>
      </c>
      <c r="E5252" s="30">
        <v>1</v>
      </c>
      <c r="F5252" s="30">
        <v>12000</v>
      </c>
      <c r="G5252" s="30">
        <f>ROUND(F5252*1.2,-2)</f>
        <v>14400</v>
      </c>
      <c r="H5252" s="30">
        <f>ROUND(F5252*1.8,-2)</f>
        <v>21600</v>
      </c>
      <c r="I5252" s="212"/>
      <c r="J5252" s="212"/>
      <c r="K5252" s="212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  <c r="BA5252" s="10"/>
      <c r="BB5252" s="10"/>
      <c r="BC5252" s="10"/>
      <c r="BD5252" s="10"/>
      <c r="BE5252" s="10"/>
      <c r="BF5252" s="10"/>
      <c r="BG5252" s="10"/>
      <c r="BH5252" s="10"/>
      <c r="BI5252" s="10"/>
      <c r="BJ5252" s="10"/>
      <c r="BK5252" s="10"/>
      <c r="BL5252" s="10"/>
      <c r="BM5252" s="10"/>
      <c r="BN5252" s="10"/>
      <c r="BO5252" s="10"/>
    </row>
    <row r="5253" spans="1:16378" s="153" customFormat="1" ht="15.75" customHeight="1">
      <c r="A5253" s="28">
        <v>3417</v>
      </c>
      <c r="B5253" s="28" t="s">
        <v>6531</v>
      </c>
      <c r="C5253" s="29" t="s">
        <v>6533</v>
      </c>
      <c r="D5253" s="49" t="s">
        <v>271</v>
      </c>
      <c r="E5253" s="51">
        <v>1</v>
      </c>
      <c r="F5253" s="30">
        <v>10000</v>
      </c>
      <c r="G5253" s="30">
        <f>ROUND(F5253*1.2,-2)</f>
        <v>12000</v>
      </c>
      <c r="H5253" s="30">
        <f>ROUND(F5253*1.8,-2)</f>
        <v>18000</v>
      </c>
      <c r="I5253" s="212"/>
      <c r="J5253" s="212"/>
      <c r="K5253" s="212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  <c r="BA5253" s="10"/>
      <c r="BB5253" s="10"/>
      <c r="BC5253" s="10"/>
      <c r="BD5253" s="10"/>
      <c r="BE5253" s="10"/>
      <c r="BF5253" s="10"/>
      <c r="BG5253" s="10"/>
      <c r="BH5253" s="10"/>
      <c r="BI5253" s="10"/>
      <c r="BJ5253" s="10"/>
      <c r="BK5253" s="10"/>
      <c r="BL5253" s="10"/>
      <c r="BM5253" s="10"/>
      <c r="BN5253" s="10"/>
      <c r="BO5253" s="10"/>
    </row>
    <row r="5254" spans="1:16378" s="153" customFormat="1" ht="15.75" customHeight="1">
      <c r="A5254" s="28">
        <v>3418</v>
      </c>
      <c r="B5254" s="28" t="s">
        <v>7778</v>
      </c>
      <c r="C5254" s="29" t="s">
        <v>7737</v>
      </c>
      <c r="D5254" s="28" t="s">
        <v>271</v>
      </c>
      <c r="E5254" s="30">
        <v>1</v>
      </c>
      <c r="F5254" s="30">
        <v>12000</v>
      </c>
      <c r="G5254" s="30">
        <v>14400</v>
      </c>
      <c r="H5254" s="30">
        <v>21600</v>
      </c>
      <c r="I5254" s="212"/>
      <c r="J5254" s="212"/>
      <c r="K5254" s="212"/>
      <c r="L5254" s="17"/>
      <c r="M5254" s="17"/>
      <c r="N5254" s="17"/>
      <c r="O5254" s="17"/>
      <c r="P5254" s="17"/>
      <c r="Q5254" s="17"/>
      <c r="R5254" s="17"/>
      <c r="S5254" s="17"/>
      <c r="T5254" s="17"/>
      <c r="U5254" s="17"/>
      <c r="V5254" s="17"/>
      <c r="W5254" s="17"/>
      <c r="X5254" s="17"/>
      <c r="Y5254" s="17"/>
      <c r="Z5254" s="17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7"/>
      <c r="AK5254" s="17"/>
      <c r="AL5254" s="17"/>
      <c r="AM5254" s="17"/>
      <c r="AN5254" s="17"/>
      <c r="AO5254" s="17"/>
      <c r="AP5254" s="17"/>
      <c r="AQ5254" s="17"/>
      <c r="AR5254" s="17"/>
      <c r="AS5254" s="17"/>
      <c r="AT5254" s="17"/>
      <c r="AU5254" s="17"/>
      <c r="AV5254" s="17"/>
      <c r="AW5254" s="17"/>
      <c r="AX5254" s="17"/>
      <c r="AY5254" s="17"/>
      <c r="AZ5254" s="17"/>
      <c r="BA5254" s="17"/>
      <c r="BB5254" s="17"/>
      <c r="BC5254" s="17"/>
      <c r="BD5254" s="17"/>
      <c r="BE5254" s="17"/>
      <c r="BF5254" s="17"/>
      <c r="BG5254" s="17"/>
      <c r="BH5254" s="17"/>
      <c r="BI5254" s="17"/>
      <c r="BJ5254" s="17"/>
      <c r="BK5254" s="17"/>
      <c r="BL5254" s="17"/>
      <c r="BM5254" s="17"/>
      <c r="BN5254" s="17"/>
      <c r="BO5254" s="17"/>
      <c r="BP5254" s="159"/>
      <c r="BQ5254" s="159"/>
      <c r="BR5254" s="159"/>
      <c r="BS5254" s="159"/>
      <c r="BT5254" s="159"/>
      <c r="BU5254" s="159"/>
      <c r="BV5254" s="159"/>
      <c r="BW5254" s="159"/>
      <c r="BX5254" s="159"/>
      <c r="BY5254" s="159"/>
      <c r="BZ5254" s="159"/>
      <c r="CA5254" s="159"/>
      <c r="CB5254" s="159"/>
      <c r="CC5254" s="159"/>
      <c r="CD5254" s="159"/>
      <c r="CE5254" s="159"/>
      <c r="CF5254" s="159"/>
      <c r="CG5254" s="159"/>
      <c r="CH5254" s="159"/>
      <c r="CI5254" s="159"/>
      <c r="CJ5254" s="159"/>
      <c r="CK5254" s="159"/>
      <c r="CL5254" s="159"/>
      <c r="CM5254" s="159"/>
      <c r="CN5254" s="159"/>
      <c r="CO5254" s="159"/>
      <c r="CP5254" s="159"/>
      <c r="CQ5254" s="159"/>
      <c r="CR5254" s="159"/>
      <c r="CS5254" s="159"/>
      <c r="CT5254" s="159"/>
      <c r="CU5254" s="159"/>
      <c r="CV5254" s="159"/>
      <c r="CW5254" s="159"/>
      <c r="CX5254" s="159"/>
      <c r="CY5254" s="159"/>
      <c r="CZ5254" s="159"/>
      <c r="DA5254" s="159"/>
      <c r="DB5254" s="159"/>
      <c r="DC5254" s="159"/>
      <c r="DD5254" s="159"/>
      <c r="DE5254" s="159"/>
      <c r="DF5254" s="159"/>
      <c r="DG5254" s="159"/>
      <c r="DH5254" s="159"/>
      <c r="DI5254" s="159"/>
      <c r="DJ5254" s="159"/>
      <c r="DK5254" s="159"/>
      <c r="DL5254" s="159"/>
      <c r="DM5254" s="159"/>
      <c r="DN5254" s="159"/>
      <c r="DO5254" s="159"/>
      <c r="DP5254" s="159"/>
      <c r="DQ5254" s="159"/>
      <c r="DR5254" s="159"/>
      <c r="DS5254" s="159"/>
      <c r="DT5254" s="159"/>
      <c r="DU5254" s="159"/>
      <c r="DV5254" s="159"/>
      <c r="DW5254" s="159"/>
      <c r="DX5254" s="159"/>
      <c r="DY5254" s="159"/>
      <c r="DZ5254" s="159"/>
      <c r="EA5254" s="159"/>
      <c r="EB5254" s="159"/>
      <c r="EC5254" s="159"/>
      <c r="ED5254" s="159"/>
      <c r="EE5254" s="159"/>
      <c r="EF5254" s="159"/>
      <c r="EG5254" s="159"/>
      <c r="EH5254" s="159"/>
      <c r="EI5254" s="159"/>
      <c r="EJ5254" s="159"/>
      <c r="EK5254" s="159"/>
      <c r="EL5254" s="159"/>
      <c r="EM5254" s="159"/>
      <c r="EN5254" s="159"/>
      <c r="EO5254" s="159"/>
      <c r="EP5254" s="159"/>
      <c r="EQ5254" s="159"/>
      <c r="ER5254" s="159"/>
      <c r="ES5254" s="159"/>
      <c r="ET5254" s="159"/>
      <c r="EU5254" s="159"/>
      <c r="EV5254" s="159"/>
      <c r="EW5254" s="159"/>
      <c r="EX5254" s="159"/>
      <c r="EY5254" s="159"/>
      <c r="EZ5254" s="159"/>
      <c r="FA5254" s="159"/>
      <c r="FB5254" s="159"/>
      <c r="FC5254" s="159"/>
      <c r="FD5254" s="159"/>
      <c r="FE5254" s="159"/>
      <c r="FF5254" s="159"/>
      <c r="FG5254" s="159"/>
      <c r="FH5254" s="159"/>
      <c r="FI5254" s="159"/>
      <c r="FJ5254" s="159"/>
      <c r="FK5254" s="159"/>
      <c r="FL5254" s="159"/>
      <c r="FM5254" s="159"/>
      <c r="FN5254" s="159"/>
      <c r="FO5254" s="159"/>
      <c r="FP5254" s="159"/>
      <c r="FQ5254" s="159"/>
      <c r="FR5254" s="159"/>
      <c r="FS5254" s="159"/>
      <c r="FT5254" s="159"/>
      <c r="FU5254" s="159"/>
      <c r="FV5254" s="159"/>
      <c r="FW5254" s="159"/>
      <c r="FX5254" s="159"/>
      <c r="FY5254" s="159"/>
      <c r="FZ5254" s="159"/>
      <c r="GA5254" s="159"/>
      <c r="GB5254" s="159"/>
      <c r="GC5254" s="159"/>
      <c r="GD5254" s="159"/>
      <c r="GE5254" s="159"/>
      <c r="GF5254" s="159"/>
      <c r="GG5254" s="159"/>
      <c r="GH5254" s="159"/>
      <c r="GI5254" s="159"/>
      <c r="GJ5254" s="159"/>
      <c r="GK5254" s="159"/>
      <c r="GL5254" s="159"/>
      <c r="GM5254" s="159"/>
      <c r="GN5254" s="159"/>
      <c r="GO5254" s="159"/>
      <c r="GP5254" s="159"/>
      <c r="GQ5254" s="159"/>
      <c r="GR5254" s="159"/>
      <c r="GS5254" s="159"/>
      <c r="GT5254" s="159"/>
      <c r="GU5254" s="159"/>
      <c r="GV5254" s="159"/>
      <c r="GW5254" s="159"/>
      <c r="GX5254" s="159"/>
      <c r="GY5254" s="159"/>
      <c r="GZ5254" s="159"/>
      <c r="HA5254" s="159"/>
      <c r="HB5254" s="159"/>
      <c r="HC5254" s="159"/>
      <c r="HD5254" s="159"/>
      <c r="HE5254" s="159"/>
      <c r="HF5254" s="159"/>
      <c r="HG5254" s="159"/>
      <c r="HH5254" s="159"/>
      <c r="HI5254" s="159"/>
      <c r="HJ5254" s="159"/>
      <c r="HK5254" s="159"/>
      <c r="HL5254" s="159"/>
      <c r="HM5254" s="159"/>
      <c r="HN5254" s="159"/>
      <c r="HO5254" s="159"/>
      <c r="HP5254" s="159"/>
      <c r="HQ5254" s="159"/>
      <c r="HR5254" s="159"/>
      <c r="HS5254" s="159"/>
      <c r="HT5254" s="159"/>
      <c r="HU5254" s="159"/>
      <c r="HV5254" s="159"/>
      <c r="HW5254" s="159"/>
      <c r="HX5254" s="159"/>
      <c r="HY5254" s="159"/>
      <c r="HZ5254" s="159"/>
      <c r="IA5254" s="159"/>
      <c r="IB5254" s="159"/>
      <c r="IC5254" s="159"/>
      <c r="ID5254" s="159"/>
      <c r="IE5254" s="159"/>
      <c r="IF5254" s="159"/>
      <c r="IG5254" s="159"/>
      <c r="IH5254" s="159"/>
      <c r="II5254" s="159"/>
      <c r="IJ5254" s="159"/>
      <c r="IK5254" s="159"/>
      <c r="IL5254" s="159"/>
      <c r="IM5254" s="159"/>
      <c r="IN5254" s="159"/>
      <c r="IO5254" s="159"/>
      <c r="IP5254" s="159"/>
      <c r="IQ5254" s="159"/>
      <c r="IR5254" s="159"/>
      <c r="IS5254" s="159"/>
      <c r="IT5254" s="159"/>
      <c r="IU5254" s="159"/>
      <c r="IV5254" s="159"/>
      <c r="IW5254" s="159"/>
      <c r="IX5254" s="159"/>
      <c r="IY5254" s="159"/>
      <c r="IZ5254" s="159"/>
      <c r="JA5254" s="159"/>
      <c r="JB5254" s="159"/>
      <c r="JC5254" s="159"/>
      <c r="JD5254" s="159"/>
      <c r="JE5254" s="159"/>
      <c r="JF5254" s="159"/>
      <c r="JG5254" s="159"/>
      <c r="JH5254" s="159"/>
      <c r="JI5254" s="159"/>
      <c r="JJ5254" s="159"/>
      <c r="JK5254" s="159"/>
      <c r="JL5254" s="159"/>
      <c r="JM5254" s="159"/>
      <c r="JN5254" s="159"/>
      <c r="JO5254" s="159"/>
      <c r="JP5254" s="159"/>
      <c r="JQ5254" s="159"/>
      <c r="JR5254" s="159"/>
      <c r="JS5254" s="159"/>
      <c r="JT5254" s="159"/>
      <c r="JU5254" s="159"/>
      <c r="JV5254" s="159"/>
      <c r="JW5254" s="159"/>
      <c r="JX5254" s="159"/>
      <c r="JY5254" s="159"/>
      <c r="JZ5254" s="159"/>
      <c r="KA5254" s="159"/>
      <c r="KB5254" s="159"/>
      <c r="KC5254" s="159"/>
      <c r="KD5254" s="159"/>
      <c r="KE5254" s="159"/>
      <c r="KF5254" s="159"/>
      <c r="KG5254" s="159"/>
      <c r="KH5254" s="159"/>
      <c r="KI5254" s="159"/>
      <c r="KJ5254" s="159"/>
      <c r="KK5254" s="159"/>
      <c r="KL5254" s="159"/>
      <c r="KM5254" s="159"/>
      <c r="KN5254" s="159"/>
      <c r="KO5254" s="159"/>
      <c r="KP5254" s="159"/>
      <c r="KQ5254" s="159"/>
      <c r="KR5254" s="159"/>
      <c r="KS5254" s="159"/>
      <c r="KT5254" s="159"/>
      <c r="KU5254" s="159"/>
      <c r="KV5254" s="159"/>
      <c r="KW5254" s="159"/>
      <c r="KX5254" s="159"/>
      <c r="KY5254" s="159"/>
      <c r="KZ5254" s="159"/>
      <c r="LA5254" s="159"/>
      <c r="LB5254" s="159"/>
      <c r="LC5254" s="159"/>
      <c r="LD5254" s="159"/>
      <c r="LE5254" s="159"/>
      <c r="LF5254" s="159"/>
      <c r="LG5254" s="159"/>
      <c r="LH5254" s="159"/>
      <c r="LI5254" s="159"/>
      <c r="LJ5254" s="159"/>
      <c r="LK5254" s="159"/>
      <c r="LL5254" s="159"/>
      <c r="LM5254" s="159"/>
      <c r="LN5254" s="159"/>
      <c r="LO5254" s="159"/>
      <c r="LP5254" s="159"/>
      <c r="LQ5254" s="159"/>
      <c r="LR5254" s="159"/>
      <c r="LS5254" s="159"/>
      <c r="LT5254" s="159"/>
      <c r="LU5254" s="159"/>
      <c r="LV5254" s="159"/>
      <c r="LW5254" s="159"/>
      <c r="LX5254" s="159"/>
      <c r="LY5254" s="159"/>
      <c r="LZ5254" s="159"/>
      <c r="MA5254" s="159"/>
      <c r="MB5254" s="159"/>
      <c r="MC5254" s="159"/>
      <c r="MD5254" s="159"/>
      <c r="ME5254" s="159"/>
      <c r="MF5254" s="159"/>
      <c r="MG5254" s="159"/>
      <c r="MH5254" s="159"/>
      <c r="MI5254" s="159"/>
      <c r="MJ5254" s="159"/>
      <c r="MK5254" s="159"/>
      <c r="ML5254" s="159"/>
      <c r="MM5254" s="159"/>
      <c r="MN5254" s="159"/>
      <c r="MO5254" s="159"/>
      <c r="MP5254" s="159"/>
      <c r="MQ5254" s="159"/>
      <c r="MR5254" s="159"/>
      <c r="MS5254" s="159"/>
      <c r="MT5254" s="159"/>
      <c r="MU5254" s="159"/>
      <c r="MV5254" s="159"/>
      <c r="MW5254" s="159"/>
      <c r="MX5254" s="159"/>
      <c r="MY5254" s="159"/>
      <c r="MZ5254" s="159"/>
      <c r="NA5254" s="159"/>
      <c r="NB5254" s="159"/>
      <c r="NC5254" s="159"/>
      <c r="ND5254" s="159"/>
      <c r="NE5254" s="159"/>
      <c r="NF5254" s="159"/>
      <c r="NG5254" s="159"/>
      <c r="NH5254" s="159"/>
      <c r="NI5254" s="159"/>
      <c r="NJ5254" s="159"/>
      <c r="NK5254" s="159"/>
      <c r="NL5254" s="159"/>
      <c r="NM5254" s="159"/>
      <c r="NN5254" s="159"/>
      <c r="NO5254" s="159"/>
      <c r="NP5254" s="159"/>
      <c r="NQ5254" s="159"/>
      <c r="NR5254" s="159"/>
      <c r="NS5254" s="159"/>
      <c r="NT5254" s="159"/>
      <c r="NU5254" s="159"/>
      <c r="NV5254" s="159"/>
      <c r="NW5254" s="159"/>
      <c r="NX5254" s="159"/>
      <c r="NY5254" s="159"/>
      <c r="NZ5254" s="159"/>
      <c r="OA5254" s="159"/>
      <c r="OB5254" s="159"/>
      <c r="OC5254" s="159"/>
      <c r="OD5254" s="159"/>
      <c r="OE5254" s="159"/>
      <c r="OF5254" s="159"/>
      <c r="OG5254" s="159"/>
      <c r="OH5254" s="159"/>
      <c r="OI5254" s="159"/>
      <c r="OJ5254" s="159"/>
      <c r="OK5254" s="159"/>
      <c r="OL5254" s="159"/>
      <c r="OM5254" s="159"/>
      <c r="ON5254" s="159"/>
      <c r="OO5254" s="159"/>
      <c r="OP5254" s="159"/>
      <c r="OQ5254" s="159"/>
      <c r="OR5254" s="159"/>
      <c r="OS5254" s="159"/>
      <c r="OT5254" s="159"/>
      <c r="OU5254" s="159"/>
      <c r="OV5254" s="159"/>
      <c r="OW5254" s="159"/>
      <c r="OX5254" s="159"/>
      <c r="OY5254" s="159"/>
      <c r="OZ5254" s="159"/>
      <c r="PA5254" s="159"/>
      <c r="PB5254" s="159"/>
      <c r="PC5254" s="159"/>
      <c r="PD5254" s="159"/>
      <c r="PE5254" s="159"/>
      <c r="PF5254" s="159"/>
      <c r="PG5254" s="159"/>
      <c r="PH5254" s="159"/>
      <c r="PI5254" s="159"/>
      <c r="PJ5254" s="159"/>
      <c r="PK5254" s="159"/>
      <c r="PL5254" s="159"/>
      <c r="PM5254" s="159"/>
      <c r="PN5254" s="159"/>
      <c r="PO5254" s="159"/>
      <c r="PP5254" s="159"/>
      <c r="PQ5254" s="159"/>
      <c r="PR5254" s="159"/>
      <c r="PS5254" s="159"/>
      <c r="PT5254" s="159"/>
      <c r="PU5254" s="159"/>
      <c r="PV5254" s="159"/>
      <c r="PW5254" s="159"/>
      <c r="PX5254" s="159"/>
      <c r="PY5254" s="159"/>
      <c r="PZ5254" s="159"/>
      <c r="QA5254" s="159"/>
      <c r="QB5254" s="159"/>
      <c r="QC5254" s="159"/>
      <c r="QD5254" s="159"/>
      <c r="QE5254" s="159"/>
      <c r="QF5254" s="159"/>
      <c r="QG5254" s="159"/>
      <c r="QH5254" s="159"/>
      <c r="QI5254" s="159"/>
      <c r="QJ5254" s="159"/>
      <c r="QK5254" s="159"/>
      <c r="QL5254" s="159"/>
      <c r="QM5254" s="159"/>
      <c r="QN5254" s="159"/>
      <c r="QO5254" s="159"/>
      <c r="QP5254" s="159"/>
      <c r="QQ5254" s="159"/>
      <c r="QR5254" s="159"/>
      <c r="QS5254" s="159"/>
      <c r="QT5254" s="159"/>
      <c r="QU5254" s="159"/>
      <c r="QV5254" s="159"/>
      <c r="QW5254" s="159"/>
      <c r="QX5254" s="159"/>
      <c r="QY5254" s="159"/>
      <c r="QZ5254" s="159"/>
      <c r="RA5254" s="159"/>
      <c r="RB5254" s="159"/>
      <c r="RC5254" s="159"/>
      <c r="RD5254" s="159"/>
      <c r="RE5254" s="159"/>
      <c r="RF5254" s="159"/>
      <c r="RG5254" s="159"/>
      <c r="RH5254" s="159"/>
      <c r="RI5254" s="159"/>
      <c r="RJ5254" s="159"/>
      <c r="RK5254" s="159"/>
      <c r="RL5254" s="159"/>
      <c r="RM5254" s="159"/>
      <c r="RN5254" s="159"/>
      <c r="RO5254" s="159"/>
      <c r="RP5254" s="159"/>
      <c r="RQ5254" s="159"/>
      <c r="RR5254" s="159"/>
      <c r="RS5254" s="159"/>
      <c r="RT5254" s="159"/>
      <c r="RU5254" s="159"/>
      <c r="RV5254" s="159"/>
      <c r="RW5254" s="159"/>
      <c r="RX5254" s="159"/>
      <c r="RY5254" s="159"/>
      <c r="RZ5254" s="159"/>
      <c r="SA5254" s="159"/>
      <c r="SB5254" s="159"/>
      <c r="SC5254" s="159"/>
      <c r="SD5254" s="159"/>
      <c r="SE5254" s="159"/>
      <c r="SF5254" s="159"/>
      <c r="SG5254" s="159"/>
      <c r="SH5254" s="159"/>
      <c r="SI5254" s="159"/>
      <c r="SJ5254" s="159"/>
      <c r="SK5254" s="159"/>
      <c r="SL5254" s="159"/>
      <c r="SM5254" s="159"/>
      <c r="SN5254" s="159"/>
      <c r="SO5254" s="159"/>
      <c r="SP5254" s="159"/>
      <c r="SQ5254" s="159"/>
      <c r="SR5254" s="159"/>
      <c r="SS5254" s="159"/>
      <c r="ST5254" s="159"/>
      <c r="SU5254" s="159"/>
      <c r="SV5254" s="159"/>
      <c r="SW5254" s="159"/>
      <c r="SX5254" s="159"/>
      <c r="SY5254" s="159"/>
      <c r="SZ5254" s="159"/>
      <c r="TA5254" s="159"/>
      <c r="TB5254" s="159"/>
      <c r="TC5254" s="159"/>
      <c r="TD5254" s="159"/>
      <c r="TE5254" s="159"/>
      <c r="TF5254" s="159"/>
      <c r="TG5254" s="159"/>
      <c r="TH5254" s="159"/>
      <c r="TI5254" s="159"/>
      <c r="TJ5254" s="159"/>
      <c r="TK5254" s="159"/>
      <c r="TL5254" s="159"/>
      <c r="TM5254" s="159"/>
      <c r="TN5254" s="159"/>
      <c r="TO5254" s="159"/>
      <c r="TP5254" s="159"/>
      <c r="TQ5254" s="159"/>
      <c r="TR5254" s="159"/>
      <c r="TS5254" s="159"/>
      <c r="TT5254" s="159"/>
      <c r="TU5254" s="159"/>
      <c r="TV5254" s="159"/>
      <c r="TW5254" s="159"/>
      <c r="TX5254" s="159"/>
      <c r="TY5254" s="159"/>
      <c r="TZ5254" s="159"/>
      <c r="UA5254" s="159"/>
      <c r="UB5254" s="159"/>
      <c r="UC5254" s="159"/>
      <c r="UD5254" s="159"/>
      <c r="UE5254" s="159"/>
      <c r="UF5254" s="159"/>
      <c r="UG5254" s="159"/>
      <c r="UH5254" s="159"/>
      <c r="UI5254" s="159"/>
      <c r="UJ5254" s="159"/>
      <c r="UK5254" s="159"/>
      <c r="UL5254" s="159"/>
      <c r="UM5254" s="159"/>
      <c r="UN5254" s="159"/>
      <c r="UO5254" s="159"/>
      <c r="UP5254" s="159"/>
      <c r="UQ5254" s="159"/>
      <c r="UR5254" s="159"/>
      <c r="US5254" s="159"/>
      <c r="UT5254" s="159"/>
      <c r="UU5254" s="159"/>
      <c r="UV5254" s="159"/>
      <c r="UW5254" s="159"/>
      <c r="UX5254" s="159"/>
      <c r="UY5254" s="159"/>
      <c r="UZ5254" s="159"/>
      <c r="VA5254" s="159"/>
      <c r="VB5254" s="159"/>
      <c r="VC5254" s="159"/>
      <c r="VD5254" s="159"/>
      <c r="VE5254" s="159"/>
      <c r="VF5254" s="159"/>
      <c r="VG5254" s="159"/>
      <c r="VH5254" s="159"/>
      <c r="VI5254" s="159"/>
      <c r="VJ5254" s="159"/>
      <c r="VK5254" s="159"/>
      <c r="VL5254" s="159"/>
      <c r="VM5254" s="159"/>
      <c r="VN5254" s="159"/>
      <c r="VO5254" s="159"/>
      <c r="VP5254" s="159"/>
      <c r="VQ5254" s="159"/>
      <c r="VR5254" s="159"/>
      <c r="VS5254" s="159"/>
      <c r="VT5254" s="159"/>
      <c r="VU5254" s="159"/>
      <c r="VV5254" s="159"/>
      <c r="VW5254" s="159"/>
      <c r="VX5254" s="159"/>
      <c r="VY5254" s="159"/>
      <c r="VZ5254" s="159"/>
      <c r="WA5254" s="159"/>
      <c r="WB5254" s="159"/>
      <c r="WC5254" s="159"/>
      <c r="WD5254" s="159"/>
      <c r="WE5254" s="159"/>
      <c r="WF5254" s="159"/>
      <c r="WG5254" s="159"/>
      <c r="WH5254" s="159"/>
      <c r="WI5254" s="159"/>
      <c r="WJ5254" s="159"/>
      <c r="WK5254" s="159"/>
      <c r="WL5254" s="159"/>
      <c r="WM5254" s="159"/>
      <c r="WN5254" s="159"/>
      <c r="WO5254" s="159"/>
      <c r="WP5254" s="159"/>
      <c r="WQ5254" s="159"/>
      <c r="WR5254" s="159"/>
      <c r="WS5254" s="159"/>
      <c r="WT5254" s="159"/>
      <c r="WU5254" s="159"/>
      <c r="WV5254" s="159"/>
      <c r="WW5254" s="159"/>
      <c r="WX5254" s="159"/>
      <c r="WY5254" s="159"/>
      <c r="WZ5254" s="159"/>
      <c r="XA5254" s="159"/>
      <c r="XB5254" s="159"/>
      <c r="XC5254" s="159"/>
      <c r="XD5254" s="159"/>
      <c r="XE5254" s="159"/>
      <c r="XF5254" s="159"/>
      <c r="XG5254" s="159"/>
      <c r="XH5254" s="159"/>
      <c r="XI5254" s="159"/>
      <c r="XJ5254" s="159"/>
      <c r="XK5254" s="159"/>
      <c r="XL5254" s="159"/>
      <c r="XM5254" s="159"/>
      <c r="XN5254" s="159"/>
      <c r="XO5254" s="159"/>
      <c r="XP5254" s="159"/>
      <c r="XQ5254" s="159"/>
      <c r="XR5254" s="159"/>
      <c r="XS5254" s="159"/>
      <c r="XT5254" s="159"/>
      <c r="XU5254" s="159"/>
      <c r="XV5254" s="159"/>
      <c r="XW5254" s="159"/>
      <c r="XX5254" s="159"/>
      <c r="XY5254" s="159"/>
      <c r="XZ5254" s="159"/>
      <c r="YA5254" s="159"/>
      <c r="YB5254" s="159"/>
      <c r="YC5254" s="159"/>
      <c r="YD5254" s="159"/>
      <c r="YE5254" s="159"/>
      <c r="YF5254" s="159"/>
      <c r="YG5254" s="159"/>
      <c r="YH5254" s="159"/>
      <c r="YI5254" s="159"/>
      <c r="YJ5254" s="159"/>
      <c r="YK5254" s="159"/>
      <c r="YL5254" s="159"/>
      <c r="YM5254" s="159"/>
      <c r="YN5254" s="159"/>
      <c r="YO5254" s="159"/>
      <c r="YP5254" s="159"/>
      <c r="YQ5254" s="159"/>
      <c r="YR5254" s="159"/>
      <c r="YS5254" s="159"/>
      <c r="YT5254" s="159"/>
      <c r="YU5254" s="159"/>
      <c r="YV5254" s="159"/>
      <c r="YW5254" s="159"/>
      <c r="YX5254" s="159"/>
      <c r="YY5254" s="159"/>
      <c r="YZ5254" s="159"/>
      <c r="ZA5254" s="159"/>
      <c r="ZB5254" s="159"/>
      <c r="ZC5254" s="159"/>
      <c r="ZD5254" s="159"/>
      <c r="ZE5254" s="159"/>
      <c r="ZF5254" s="159"/>
      <c r="ZG5254" s="159"/>
      <c r="ZH5254" s="159"/>
      <c r="ZI5254" s="159"/>
      <c r="ZJ5254" s="159"/>
      <c r="ZK5254" s="159"/>
      <c r="ZL5254" s="159"/>
      <c r="ZM5254" s="159"/>
      <c r="ZN5254" s="159"/>
      <c r="ZO5254" s="159"/>
      <c r="ZP5254" s="159"/>
      <c r="ZQ5254" s="159"/>
      <c r="ZR5254" s="159"/>
      <c r="ZS5254" s="159"/>
      <c r="ZT5254" s="159"/>
      <c r="ZU5254" s="159"/>
      <c r="ZV5254" s="159"/>
      <c r="ZW5254" s="159"/>
      <c r="ZX5254" s="159"/>
      <c r="ZY5254" s="159"/>
      <c r="ZZ5254" s="159"/>
      <c r="AAA5254" s="159"/>
      <c r="AAB5254" s="159"/>
      <c r="AAC5254" s="159"/>
      <c r="AAD5254" s="159"/>
      <c r="AAE5254" s="159"/>
      <c r="AAF5254" s="159"/>
      <c r="AAG5254" s="159"/>
      <c r="AAH5254" s="159"/>
      <c r="AAI5254" s="159"/>
      <c r="AAJ5254" s="159"/>
      <c r="AAK5254" s="159"/>
      <c r="AAL5254" s="159"/>
      <c r="AAM5254" s="159"/>
      <c r="AAN5254" s="159"/>
      <c r="AAO5254" s="159"/>
      <c r="AAP5254" s="159"/>
      <c r="AAQ5254" s="159"/>
      <c r="AAR5254" s="159"/>
      <c r="AAS5254" s="159"/>
      <c r="AAT5254" s="159"/>
      <c r="AAU5254" s="159"/>
      <c r="AAV5254" s="159"/>
      <c r="AAW5254" s="159"/>
      <c r="AAX5254" s="159"/>
      <c r="AAY5254" s="159"/>
      <c r="AAZ5254" s="159"/>
      <c r="ABA5254" s="159"/>
      <c r="ABB5254" s="159"/>
      <c r="ABC5254" s="159"/>
      <c r="ABD5254" s="159"/>
      <c r="ABE5254" s="159"/>
      <c r="ABF5254" s="159"/>
      <c r="ABG5254" s="159"/>
      <c r="ABH5254" s="159"/>
      <c r="ABI5254" s="159"/>
      <c r="ABJ5254" s="159"/>
      <c r="ABK5254" s="159"/>
      <c r="ABL5254" s="159"/>
      <c r="ABM5254" s="159"/>
      <c r="ABN5254" s="159"/>
      <c r="ABO5254" s="159"/>
      <c r="ABP5254" s="159"/>
      <c r="ABQ5254" s="159"/>
      <c r="ABR5254" s="159"/>
      <c r="ABS5254" s="159"/>
      <c r="ABT5254" s="159"/>
      <c r="ABU5254" s="159"/>
      <c r="ABV5254" s="159"/>
      <c r="ABW5254" s="159"/>
      <c r="ABX5254" s="159"/>
      <c r="ABY5254" s="159"/>
      <c r="ABZ5254" s="159"/>
      <c r="ACA5254" s="159"/>
      <c r="ACB5254" s="159"/>
      <c r="ACC5254" s="159"/>
      <c r="ACD5254" s="159"/>
      <c r="ACE5254" s="159"/>
      <c r="ACF5254" s="159"/>
      <c r="ACG5254" s="159"/>
      <c r="ACH5254" s="159"/>
      <c r="ACI5254" s="159"/>
      <c r="ACJ5254" s="159"/>
      <c r="ACK5254" s="159"/>
      <c r="ACL5254" s="159"/>
      <c r="ACM5254" s="159"/>
      <c r="ACN5254" s="159"/>
      <c r="ACO5254" s="159"/>
      <c r="ACP5254" s="159"/>
      <c r="ACQ5254" s="159"/>
      <c r="ACR5254" s="159"/>
      <c r="ACS5254" s="159"/>
      <c r="ACT5254" s="159"/>
      <c r="ACU5254" s="159"/>
      <c r="ACV5254" s="159"/>
      <c r="ACW5254" s="159"/>
      <c r="ACX5254" s="159"/>
      <c r="ACY5254" s="159"/>
      <c r="ACZ5254" s="159"/>
      <c r="ADA5254" s="159"/>
      <c r="ADB5254" s="159"/>
      <c r="ADC5254" s="159"/>
      <c r="ADD5254" s="159"/>
      <c r="ADE5254" s="159"/>
      <c r="ADF5254" s="159"/>
      <c r="ADG5254" s="159"/>
      <c r="ADH5254" s="159"/>
      <c r="ADI5254" s="159"/>
      <c r="ADJ5254" s="159"/>
      <c r="ADK5254" s="159"/>
      <c r="ADL5254" s="159"/>
      <c r="ADM5254" s="159"/>
      <c r="ADN5254" s="159"/>
      <c r="ADO5254" s="159"/>
      <c r="ADP5254" s="159"/>
      <c r="ADQ5254" s="159"/>
      <c r="ADR5254" s="159"/>
      <c r="ADS5254" s="159"/>
      <c r="ADT5254" s="159"/>
      <c r="ADU5254" s="159"/>
      <c r="ADV5254" s="159"/>
      <c r="ADW5254" s="159"/>
      <c r="ADX5254" s="159"/>
      <c r="ADY5254" s="159"/>
      <c r="ADZ5254" s="159"/>
      <c r="AEA5254" s="159"/>
      <c r="AEB5254" s="159"/>
      <c r="AEC5254" s="159"/>
      <c r="AED5254" s="159"/>
      <c r="AEE5254" s="159"/>
      <c r="AEF5254" s="159"/>
      <c r="AEG5254" s="159"/>
      <c r="AEH5254" s="159"/>
      <c r="AEI5254" s="159"/>
      <c r="AEJ5254" s="159"/>
      <c r="AEK5254" s="159"/>
      <c r="AEL5254" s="159"/>
      <c r="AEM5254" s="159"/>
      <c r="AEN5254" s="159"/>
      <c r="AEO5254" s="159"/>
      <c r="AEP5254" s="159"/>
      <c r="AEQ5254" s="159"/>
      <c r="AER5254" s="159"/>
      <c r="AES5254" s="159"/>
      <c r="AET5254" s="159"/>
      <c r="AEU5254" s="159"/>
      <c r="AEV5254" s="159"/>
      <c r="AEW5254" s="159"/>
      <c r="AEX5254" s="159"/>
      <c r="AEY5254" s="159"/>
      <c r="AEZ5254" s="159"/>
      <c r="AFA5254" s="159"/>
      <c r="AFB5254" s="159"/>
      <c r="AFC5254" s="159"/>
      <c r="AFD5254" s="159"/>
      <c r="AFE5254" s="159"/>
      <c r="AFF5254" s="159"/>
      <c r="AFG5254" s="159"/>
      <c r="AFH5254" s="159"/>
      <c r="AFI5254" s="159"/>
      <c r="AFJ5254" s="159"/>
      <c r="AFK5254" s="159"/>
      <c r="AFL5254" s="159"/>
      <c r="AFM5254" s="159"/>
      <c r="AFN5254" s="159"/>
      <c r="AFO5254" s="159"/>
      <c r="AFP5254" s="159"/>
      <c r="AFQ5254" s="159"/>
      <c r="AFR5254" s="159"/>
      <c r="AFS5254" s="159"/>
      <c r="AFT5254" s="159"/>
      <c r="AFU5254" s="159"/>
      <c r="AFV5254" s="159"/>
      <c r="AFW5254" s="159"/>
      <c r="AFX5254" s="159"/>
      <c r="AFY5254" s="159"/>
      <c r="AFZ5254" s="159"/>
      <c r="AGA5254" s="159"/>
      <c r="AGB5254" s="159"/>
      <c r="AGC5254" s="159"/>
      <c r="AGD5254" s="159"/>
      <c r="AGE5254" s="159"/>
      <c r="AGF5254" s="159"/>
      <c r="AGG5254" s="159"/>
      <c r="AGH5254" s="159"/>
      <c r="AGI5254" s="159"/>
      <c r="AGJ5254" s="159"/>
      <c r="AGK5254" s="159"/>
      <c r="AGL5254" s="159"/>
      <c r="AGM5254" s="159"/>
      <c r="AGN5254" s="159"/>
      <c r="AGO5254" s="159"/>
      <c r="AGP5254" s="159"/>
      <c r="AGQ5254" s="159"/>
      <c r="AGR5254" s="159"/>
      <c r="AGS5254" s="159"/>
      <c r="AGT5254" s="159"/>
      <c r="AGU5254" s="159"/>
      <c r="AGV5254" s="159"/>
      <c r="AGW5254" s="159"/>
      <c r="AGX5254" s="159"/>
      <c r="AGY5254" s="159"/>
      <c r="AGZ5254" s="159"/>
      <c r="AHA5254" s="159"/>
      <c r="AHB5254" s="159"/>
      <c r="AHC5254" s="159"/>
      <c r="AHD5254" s="159"/>
      <c r="AHE5254" s="159"/>
      <c r="AHF5254" s="159"/>
      <c r="AHG5254" s="159"/>
      <c r="AHH5254" s="159"/>
      <c r="AHI5254" s="159"/>
      <c r="AHJ5254" s="159"/>
      <c r="AHK5254" s="159"/>
      <c r="AHL5254" s="159"/>
      <c r="AHM5254" s="159"/>
      <c r="AHN5254" s="159"/>
      <c r="AHO5254" s="159"/>
      <c r="AHP5254" s="159"/>
      <c r="AHQ5254" s="159"/>
      <c r="AHR5254" s="159"/>
      <c r="AHS5254" s="159"/>
      <c r="AHT5254" s="159"/>
      <c r="AHU5254" s="159"/>
      <c r="AHV5254" s="159"/>
      <c r="AHW5254" s="159"/>
      <c r="AHX5254" s="159"/>
      <c r="AHY5254" s="159"/>
      <c r="AHZ5254" s="159"/>
      <c r="AIA5254" s="159"/>
      <c r="AIB5254" s="159"/>
      <c r="AIC5254" s="159"/>
      <c r="AID5254" s="159"/>
      <c r="AIE5254" s="159"/>
      <c r="AIF5254" s="159"/>
      <c r="AIG5254" s="159"/>
      <c r="AIH5254" s="159"/>
      <c r="AII5254" s="159"/>
      <c r="AIJ5254" s="159"/>
      <c r="AIK5254" s="159"/>
      <c r="AIL5254" s="159"/>
      <c r="AIM5254" s="159"/>
      <c r="AIN5254" s="159"/>
      <c r="AIO5254" s="159"/>
      <c r="AIP5254" s="159"/>
      <c r="AIQ5254" s="159"/>
      <c r="AIR5254" s="159"/>
      <c r="AIS5254" s="159"/>
      <c r="AIT5254" s="159"/>
      <c r="AIU5254" s="159"/>
      <c r="AIV5254" s="159"/>
      <c r="AIW5254" s="159"/>
      <c r="AIX5254" s="159"/>
      <c r="AIY5254" s="159"/>
      <c r="AIZ5254" s="159"/>
      <c r="AJA5254" s="159"/>
      <c r="AJB5254" s="159"/>
      <c r="AJC5254" s="159"/>
      <c r="AJD5254" s="159"/>
      <c r="AJE5254" s="159"/>
      <c r="AJF5254" s="159"/>
      <c r="AJG5254" s="159"/>
      <c r="AJH5254" s="159"/>
      <c r="AJI5254" s="159"/>
      <c r="AJJ5254" s="159"/>
      <c r="AJK5254" s="159"/>
      <c r="AJL5254" s="159"/>
      <c r="AJM5254" s="159"/>
      <c r="AJN5254" s="159"/>
      <c r="AJO5254" s="159"/>
      <c r="AJP5254" s="159"/>
      <c r="AJQ5254" s="159"/>
      <c r="AJR5254" s="159"/>
      <c r="AJS5254" s="159"/>
      <c r="AJT5254" s="159"/>
      <c r="AJU5254" s="159"/>
      <c r="AJV5254" s="159"/>
      <c r="AJW5254" s="159"/>
      <c r="AJX5254" s="159"/>
      <c r="AJY5254" s="159"/>
      <c r="AJZ5254" s="159"/>
      <c r="AKA5254" s="159"/>
      <c r="AKB5254" s="159"/>
      <c r="AKC5254" s="159"/>
      <c r="AKD5254" s="159"/>
      <c r="AKE5254" s="159"/>
      <c r="AKF5254" s="159"/>
      <c r="AKG5254" s="159"/>
      <c r="AKH5254" s="159"/>
      <c r="AKI5254" s="159"/>
      <c r="AKJ5254" s="159"/>
      <c r="AKK5254" s="159"/>
      <c r="AKL5254" s="159"/>
      <c r="AKM5254" s="159"/>
      <c r="AKN5254" s="159"/>
      <c r="AKO5254" s="159"/>
      <c r="AKP5254" s="159"/>
      <c r="AKQ5254" s="159"/>
      <c r="AKR5254" s="159"/>
      <c r="AKS5254" s="159"/>
      <c r="AKT5254" s="159"/>
      <c r="AKU5254" s="159"/>
      <c r="AKV5254" s="159"/>
      <c r="AKW5254" s="159"/>
      <c r="AKX5254" s="159"/>
      <c r="AKY5254" s="159"/>
      <c r="AKZ5254" s="159"/>
      <c r="ALA5254" s="159"/>
      <c r="ALB5254" s="159"/>
      <c r="ALC5254" s="159"/>
      <c r="ALD5254" s="159"/>
      <c r="ALE5254" s="159"/>
      <c r="ALF5254" s="159"/>
      <c r="ALG5254" s="159"/>
      <c r="ALH5254" s="159"/>
      <c r="ALI5254" s="159"/>
      <c r="ALJ5254" s="159"/>
      <c r="ALK5254" s="159"/>
      <c r="ALL5254" s="159"/>
      <c r="ALM5254" s="159"/>
      <c r="ALN5254" s="159"/>
      <c r="ALO5254" s="159"/>
      <c r="ALP5254" s="159"/>
      <c r="ALQ5254" s="159"/>
      <c r="ALR5254" s="159"/>
      <c r="ALS5254" s="159"/>
      <c r="ALT5254" s="159"/>
      <c r="ALU5254" s="159"/>
      <c r="ALV5254" s="159"/>
      <c r="ALW5254" s="159"/>
      <c r="ALX5254" s="159"/>
      <c r="ALY5254" s="159"/>
      <c r="ALZ5254" s="159"/>
      <c r="AMA5254" s="159"/>
      <c r="AMB5254" s="159"/>
      <c r="AMC5254" s="159"/>
      <c r="AMD5254" s="159"/>
      <c r="AME5254" s="159"/>
      <c r="AMF5254" s="159"/>
      <c r="AMG5254" s="159"/>
      <c r="AMH5254" s="159"/>
      <c r="AMI5254" s="159"/>
      <c r="AMJ5254" s="159"/>
      <c r="AMK5254" s="159"/>
      <c r="AML5254" s="159"/>
      <c r="AMM5254" s="159"/>
      <c r="AMN5254" s="159"/>
      <c r="AMO5254" s="159"/>
      <c r="AMP5254" s="159"/>
      <c r="AMQ5254" s="159"/>
      <c r="AMR5254" s="159"/>
      <c r="AMS5254" s="159"/>
      <c r="AMT5254" s="159"/>
      <c r="AMU5254" s="159"/>
      <c r="AMV5254" s="159"/>
      <c r="AMW5254" s="159"/>
      <c r="AMX5254" s="159"/>
      <c r="AMY5254" s="159"/>
      <c r="AMZ5254" s="159"/>
      <c r="ANA5254" s="159"/>
      <c r="ANB5254" s="159"/>
      <c r="ANC5254" s="159"/>
      <c r="AND5254" s="159"/>
      <c r="ANE5254" s="159"/>
      <c r="ANF5254" s="159"/>
      <c r="ANG5254" s="159"/>
      <c r="ANH5254" s="159"/>
      <c r="ANI5254" s="159"/>
      <c r="ANJ5254" s="159"/>
      <c r="ANK5254" s="159"/>
      <c r="ANL5254" s="159"/>
      <c r="ANM5254" s="159"/>
      <c r="ANN5254" s="159"/>
      <c r="ANO5254" s="159"/>
      <c r="ANP5254" s="159"/>
      <c r="ANQ5254" s="159"/>
      <c r="ANR5254" s="159"/>
      <c r="ANS5254" s="159"/>
      <c r="ANT5254" s="159"/>
      <c r="ANU5254" s="159"/>
      <c r="ANV5254" s="159"/>
      <c r="ANW5254" s="159"/>
      <c r="ANX5254" s="159"/>
      <c r="ANY5254" s="159"/>
      <c r="ANZ5254" s="159"/>
      <c r="AOA5254" s="159"/>
      <c r="AOB5254" s="159"/>
      <c r="AOC5254" s="159"/>
      <c r="AOD5254" s="159"/>
      <c r="AOE5254" s="159"/>
      <c r="AOF5254" s="159"/>
      <c r="AOG5254" s="159"/>
      <c r="AOH5254" s="159"/>
      <c r="AOI5254" s="159"/>
      <c r="AOJ5254" s="159"/>
      <c r="AOK5254" s="159"/>
      <c r="AOL5254" s="159"/>
      <c r="AOM5254" s="159"/>
      <c r="AON5254" s="159"/>
      <c r="AOO5254" s="159"/>
      <c r="AOP5254" s="159"/>
      <c r="AOQ5254" s="159"/>
      <c r="AOR5254" s="159"/>
      <c r="AOS5254" s="159"/>
      <c r="AOT5254" s="159"/>
      <c r="AOU5254" s="159"/>
      <c r="AOV5254" s="159"/>
      <c r="AOW5254" s="159"/>
      <c r="AOX5254" s="159"/>
      <c r="AOY5254" s="159"/>
      <c r="AOZ5254" s="159"/>
      <c r="APA5254" s="159"/>
      <c r="APB5254" s="159"/>
      <c r="APC5254" s="159"/>
      <c r="APD5254" s="159"/>
      <c r="APE5254" s="159"/>
      <c r="APF5254" s="159"/>
      <c r="APG5254" s="159"/>
      <c r="APH5254" s="159"/>
      <c r="API5254" s="159"/>
      <c r="APJ5254" s="159"/>
      <c r="APK5254" s="159"/>
      <c r="APL5254" s="159"/>
      <c r="APM5254" s="159"/>
      <c r="APN5254" s="159"/>
      <c r="APO5254" s="159"/>
      <c r="APP5254" s="159"/>
      <c r="APQ5254" s="159"/>
      <c r="APR5254" s="159"/>
      <c r="APS5254" s="159"/>
      <c r="APT5254" s="159"/>
      <c r="APU5254" s="159"/>
      <c r="APV5254" s="159"/>
      <c r="APW5254" s="159"/>
      <c r="APX5254" s="159"/>
      <c r="APY5254" s="159"/>
      <c r="APZ5254" s="159"/>
      <c r="AQA5254" s="159"/>
      <c r="AQB5254" s="159"/>
      <c r="AQC5254" s="159"/>
      <c r="AQD5254" s="159"/>
      <c r="AQE5254" s="159"/>
      <c r="AQF5254" s="159"/>
      <c r="AQG5254" s="159"/>
      <c r="AQH5254" s="159"/>
      <c r="AQI5254" s="159"/>
      <c r="AQJ5254" s="159"/>
      <c r="AQK5254" s="159"/>
      <c r="AQL5254" s="159"/>
      <c r="AQM5254" s="159"/>
      <c r="AQN5254" s="159"/>
      <c r="AQO5254" s="159"/>
      <c r="AQP5254" s="159"/>
      <c r="AQQ5254" s="159"/>
      <c r="AQR5254" s="159"/>
      <c r="AQS5254" s="159"/>
      <c r="AQT5254" s="159"/>
      <c r="AQU5254" s="159"/>
      <c r="AQV5254" s="159"/>
      <c r="AQW5254" s="159"/>
      <c r="AQX5254" s="159"/>
      <c r="AQY5254" s="159"/>
      <c r="AQZ5254" s="159"/>
      <c r="ARA5254" s="159"/>
      <c r="ARB5254" s="159"/>
      <c r="ARC5254" s="159"/>
      <c r="ARD5254" s="159"/>
      <c r="ARE5254" s="159"/>
      <c r="ARF5254" s="159"/>
      <c r="ARG5254" s="159"/>
      <c r="ARH5254" s="159"/>
      <c r="ARI5254" s="159"/>
      <c r="ARJ5254" s="159"/>
      <c r="ARK5254" s="159"/>
      <c r="ARL5254" s="159"/>
      <c r="ARM5254" s="159"/>
      <c r="ARN5254" s="159"/>
      <c r="ARO5254" s="159"/>
      <c r="ARP5254" s="159"/>
      <c r="ARQ5254" s="159"/>
      <c r="ARR5254" s="159"/>
      <c r="ARS5254" s="159"/>
      <c r="ART5254" s="159"/>
      <c r="ARU5254" s="159"/>
      <c r="ARV5254" s="159"/>
      <c r="ARW5254" s="159"/>
      <c r="ARX5254" s="159"/>
      <c r="ARY5254" s="159"/>
      <c r="ARZ5254" s="159"/>
      <c r="ASA5254" s="159"/>
      <c r="ASB5254" s="159"/>
      <c r="ASC5254" s="159"/>
      <c r="ASD5254" s="159"/>
      <c r="ASE5254" s="159"/>
      <c r="ASF5254" s="159"/>
      <c r="ASG5254" s="159"/>
      <c r="ASH5254" s="159"/>
      <c r="ASI5254" s="159"/>
      <c r="ASJ5254" s="159"/>
      <c r="ASK5254" s="159"/>
      <c r="ASL5254" s="159"/>
      <c r="ASM5254" s="159"/>
      <c r="ASN5254" s="159"/>
      <c r="ASO5254" s="159"/>
      <c r="ASP5254" s="159"/>
      <c r="ASQ5254" s="159"/>
      <c r="ASR5254" s="159"/>
      <c r="ASS5254" s="159"/>
      <c r="AST5254" s="159"/>
      <c r="ASU5254" s="159"/>
      <c r="ASV5254" s="159"/>
      <c r="ASW5254" s="159"/>
      <c r="ASX5254" s="159"/>
      <c r="ASY5254" s="159"/>
      <c r="ASZ5254" s="159"/>
      <c r="ATA5254" s="159"/>
      <c r="ATB5254" s="159"/>
      <c r="ATC5254" s="159"/>
      <c r="ATD5254" s="159"/>
      <c r="ATE5254" s="159"/>
      <c r="ATF5254" s="159"/>
      <c r="ATG5254" s="159"/>
      <c r="ATH5254" s="159"/>
      <c r="ATI5254" s="159"/>
      <c r="ATJ5254" s="159"/>
      <c r="ATK5254" s="159"/>
      <c r="ATL5254" s="159"/>
      <c r="ATM5254" s="159"/>
      <c r="ATN5254" s="159"/>
      <c r="ATO5254" s="159"/>
      <c r="ATP5254" s="159"/>
      <c r="ATQ5254" s="159"/>
      <c r="ATR5254" s="159"/>
      <c r="ATS5254" s="159"/>
      <c r="ATT5254" s="159"/>
      <c r="ATU5254" s="159"/>
      <c r="ATV5254" s="159"/>
      <c r="ATW5254" s="159"/>
      <c r="ATX5254" s="159"/>
      <c r="ATY5254" s="159"/>
      <c r="ATZ5254" s="159"/>
      <c r="AUA5254" s="159"/>
      <c r="AUB5254" s="159"/>
      <c r="AUC5254" s="159"/>
      <c r="AUD5254" s="159"/>
      <c r="AUE5254" s="159"/>
      <c r="AUF5254" s="159"/>
      <c r="AUG5254" s="159"/>
      <c r="AUH5254" s="159"/>
      <c r="AUI5254" s="159"/>
      <c r="AUJ5254" s="159"/>
      <c r="AUK5254" s="159"/>
      <c r="AUL5254" s="159"/>
      <c r="AUM5254" s="159"/>
      <c r="AUN5254" s="159"/>
      <c r="AUO5254" s="159"/>
      <c r="AUP5254" s="159"/>
      <c r="AUQ5254" s="159"/>
      <c r="AUR5254" s="159"/>
      <c r="AUS5254" s="159"/>
      <c r="AUT5254" s="159"/>
      <c r="AUU5254" s="159"/>
      <c r="AUV5254" s="159"/>
      <c r="AUW5254" s="159"/>
      <c r="AUX5254" s="159"/>
      <c r="AUY5254" s="159"/>
      <c r="AUZ5254" s="159"/>
      <c r="AVA5254" s="159"/>
      <c r="AVB5254" s="159"/>
      <c r="AVC5254" s="159"/>
      <c r="AVD5254" s="159"/>
      <c r="AVE5254" s="159"/>
      <c r="AVF5254" s="159"/>
      <c r="AVG5254" s="159"/>
      <c r="AVH5254" s="159"/>
      <c r="AVI5254" s="159"/>
      <c r="AVJ5254" s="159"/>
      <c r="AVK5254" s="159"/>
      <c r="AVL5254" s="159"/>
      <c r="AVM5254" s="159"/>
      <c r="AVN5254" s="159"/>
      <c r="AVO5254" s="159"/>
      <c r="AVP5254" s="159"/>
      <c r="AVQ5254" s="159"/>
      <c r="AVR5254" s="159"/>
      <c r="AVS5254" s="159"/>
      <c r="AVT5254" s="159"/>
      <c r="AVU5254" s="159"/>
      <c r="AVV5254" s="159"/>
      <c r="AVW5254" s="159"/>
      <c r="AVX5254" s="159"/>
      <c r="AVY5254" s="159"/>
      <c r="AVZ5254" s="159"/>
      <c r="AWA5254" s="159"/>
      <c r="AWB5254" s="159"/>
      <c r="AWC5254" s="159"/>
      <c r="AWD5254" s="159"/>
      <c r="AWE5254" s="159"/>
      <c r="AWF5254" s="159"/>
      <c r="AWG5254" s="159"/>
      <c r="AWH5254" s="159"/>
      <c r="AWI5254" s="159"/>
      <c r="AWJ5254" s="159"/>
      <c r="AWK5254" s="159"/>
      <c r="AWL5254" s="159"/>
      <c r="AWM5254" s="159"/>
      <c r="AWN5254" s="159"/>
      <c r="AWO5254" s="159"/>
      <c r="AWP5254" s="159"/>
      <c r="AWQ5254" s="159"/>
      <c r="AWR5254" s="159"/>
      <c r="AWS5254" s="159"/>
      <c r="AWT5254" s="159"/>
      <c r="AWU5254" s="159"/>
      <c r="AWV5254" s="159"/>
      <c r="AWW5254" s="159"/>
      <c r="AWX5254" s="159"/>
      <c r="AWY5254" s="159"/>
      <c r="AWZ5254" s="159"/>
      <c r="AXA5254" s="159"/>
      <c r="AXB5254" s="159"/>
      <c r="AXC5254" s="159"/>
      <c r="AXD5254" s="159"/>
      <c r="AXE5254" s="159"/>
      <c r="AXF5254" s="159"/>
      <c r="AXG5254" s="159"/>
      <c r="AXH5254" s="159"/>
      <c r="AXI5254" s="159"/>
      <c r="AXJ5254" s="159"/>
      <c r="AXK5254" s="159"/>
      <c r="AXL5254" s="159"/>
      <c r="AXM5254" s="159"/>
      <c r="AXN5254" s="159"/>
      <c r="AXO5254" s="159"/>
      <c r="AXP5254" s="159"/>
      <c r="AXQ5254" s="159"/>
      <c r="AXR5254" s="159"/>
      <c r="AXS5254" s="159"/>
      <c r="AXT5254" s="159"/>
      <c r="AXU5254" s="159"/>
      <c r="AXV5254" s="159"/>
      <c r="AXW5254" s="159"/>
      <c r="AXX5254" s="159"/>
      <c r="AXY5254" s="159"/>
      <c r="AXZ5254" s="159"/>
      <c r="AYA5254" s="159"/>
      <c r="AYB5254" s="159"/>
      <c r="AYC5254" s="159"/>
      <c r="AYD5254" s="159"/>
      <c r="AYE5254" s="159"/>
      <c r="AYF5254" s="159"/>
      <c r="AYG5254" s="159"/>
      <c r="AYH5254" s="159"/>
      <c r="AYI5254" s="159"/>
      <c r="AYJ5254" s="159"/>
      <c r="AYK5254" s="159"/>
      <c r="AYL5254" s="159"/>
      <c r="AYM5254" s="159"/>
      <c r="AYN5254" s="159"/>
      <c r="AYO5254" s="159"/>
      <c r="AYP5254" s="159"/>
      <c r="AYQ5254" s="159"/>
      <c r="AYR5254" s="159"/>
      <c r="AYS5254" s="159"/>
      <c r="AYT5254" s="159"/>
      <c r="AYU5254" s="159"/>
      <c r="AYV5254" s="159"/>
      <c r="AYW5254" s="159"/>
      <c r="AYX5254" s="159"/>
      <c r="AYY5254" s="159"/>
      <c r="AYZ5254" s="159"/>
      <c r="AZA5254" s="159"/>
      <c r="AZB5254" s="159"/>
      <c r="AZC5254" s="159"/>
      <c r="AZD5254" s="159"/>
      <c r="AZE5254" s="159"/>
      <c r="AZF5254" s="159"/>
      <c r="AZG5254" s="159"/>
      <c r="AZH5254" s="159"/>
      <c r="AZI5254" s="159"/>
      <c r="AZJ5254" s="159"/>
      <c r="AZK5254" s="159"/>
      <c r="AZL5254" s="159"/>
      <c r="AZM5254" s="159"/>
      <c r="AZN5254" s="159"/>
      <c r="AZO5254" s="159"/>
      <c r="AZP5254" s="159"/>
      <c r="AZQ5254" s="159"/>
      <c r="AZR5254" s="159"/>
      <c r="AZS5254" s="159"/>
      <c r="AZT5254" s="159"/>
      <c r="AZU5254" s="159"/>
      <c r="AZV5254" s="159"/>
      <c r="AZW5254" s="159"/>
      <c r="AZX5254" s="159"/>
      <c r="AZY5254" s="159"/>
      <c r="AZZ5254" s="159"/>
      <c r="BAA5254" s="159"/>
      <c r="BAB5254" s="159"/>
      <c r="BAC5254" s="159"/>
      <c r="BAD5254" s="159"/>
      <c r="BAE5254" s="159"/>
      <c r="BAF5254" s="159"/>
      <c r="BAG5254" s="159"/>
      <c r="BAH5254" s="159"/>
      <c r="BAI5254" s="159"/>
      <c r="BAJ5254" s="159"/>
      <c r="BAK5254" s="159"/>
      <c r="BAL5254" s="159"/>
      <c r="BAM5254" s="159"/>
      <c r="BAN5254" s="159"/>
      <c r="BAO5254" s="159"/>
      <c r="BAP5254" s="159"/>
      <c r="BAQ5254" s="159"/>
      <c r="BAR5254" s="159"/>
      <c r="BAS5254" s="159"/>
      <c r="BAT5254" s="159"/>
      <c r="BAU5254" s="159"/>
      <c r="BAV5254" s="159"/>
      <c r="BAW5254" s="159"/>
      <c r="BAX5254" s="159"/>
      <c r="BAY5254" s="159"/>
      <c r="BAZ5254" s="159"/>
      <c r="BBA5254" s="159"/>
      <c r="BBB5254" s="159"/>
      <c r="BBC5254" s="159"/>
      <c r="BBD5254" s="159"/>
      <c r="BBE5254" s="159"/>
      <c r="BBF5254" s="159"/>
      <c r="BBG5254" s="159"/>
      <c r="BBH5254" s="159"/>
      <c r="BBI5254" s="159"/>
      <c r="BBJ5254" s="159"/>
      <c r="BBK5254" s="159"/>
      <c r="BBL5254" s="159"/>
      <c r="BBM5254" s="159"/>
      <c r="BBN5254" s="159"/>
      <c r="BBO5254" s="159"/>
      <c r="BBP5254" s="159"/>
      <c r="BBQ5254" s="159"/>
      <c r="BBR5254" s="159"/>
      <c r="BBS5254" s="159"/>
      <c r="BBT5254" s="159"/>
      <c r="BBU5254" s="159"/>
      <c r="BBV5254" s="159"/>
      <c r="BBW5254" s="159"/>
      <c r="BBX5254" s="159"/>
      <c r="BBY5254" s="159"/>
      <c r="BBZ5254" s="159"/>
      <c r="BCA5254" s="159"/>
      <c r="BCB5254" s="159"/>
      <c r="BCC5254" s="159"/>
      <c r="BCD5254" s="159"/>
      <c r="BCE5254" s="159"/>
      <c r="BCF5254" s="159"/>
      <c r="BCG5254" s="159"/>
      <c r="BCH5254" s="159"/>
      <c r="BCI5254" s="159"/>
      <c r="BCJ5254" s="159"/>
      <c r="BCK5254" s="159"/>
      <c r="BCL5254" s="159"/>
      <c r="BCM5254" s="159"/>
      <c r="BCN5254" s="159"/>
      <c r="BCO5254" s="159"/>
      <c r="BCP5254" s="159"/>
      <c r="BCQ5254" s="159"/>
      <c r="BCR5254" s="159"/>
      <c r="BCS5254" s="159"/>
      <c r="BCT5254" s="159"/>
      <c r="BCU5254" s="159"/>
      <c r="BCV5254" s="159"/>
      <c r="BCW5254" s="159"/>
      <c r="BCX5254" s="159"/>
      <c r="BCY5254" s="159"/>
      <c r="BCZ5254" s="159"/>
      <c r="BDA5254" s="159"/>
      <c r="BDB5254" s="159"/>
      <c r="BDC5254" s="159"/>
      <c r="BDD5254" s="159"/>
      <c r="BDE5254" s="159"/>
      <c r="BDF5254" s="159"/>
      <c r="BDG5254" s="159"/>
      <c r="BDH5254" s="159"/>
      <c r="BDI5254" s="159"/>
      <c r="BDJ5254" s="159"/>
      <c r="BDK5254" s="159"/>
      <c r="BDL5254" s="159"/>
      <c r="BDM5254" s="159"/>
      <c r="BDN5254" s="159"/>
      <c r="BDO5254" s="159"/>
      <c r="BDP5254" s="159"/>
      <c r="BDQ5254" s="159"/>
      <c r="BDR5254" s="159"/>
      <c r="BDS5254" s="159"/>
      <c r="BDT5254" s="159"/>
      <c r="BDU5254" s="159"/>
      <c r="BDV5254" s="159"/>
      <c r="BDW5254" s="159"/>
      <c r="BDX5254" s="159"/>
      <c r="BDY5254" s="159"/>
      <c r="BDZ5254" s="159"/>
      <c r="BEA5254" s="159"/>
      <c r="BEB5254" s="159"/>
      <c r="BEC5254" s="159"/>
      <c r="BED5254" s="159"/>
      <c r="BEE5254" s="159"/>
      <c r="BEF5254" s="159"/>
      <c r="BEG5254" s="159"/>
      <c r="BEH5254" s="159"/>
      <c r="BEI5254" s="159"/>
      <c r="BEJ5254" s="159"/>
      <c r="BEK5254" s="159"/>
      <c r="BEL5254" s="159"/>
      <c r="BEM5254" s="159"/>
      <c r="BEN5254" s="159"/>
      <c r="BEO5254" s="159"/>
      <c r="BEP5254" s="159"/>
      <c r="BEQ5254" s="159"/>
      <c r="BER5254" s="159"/>
      <c r="BES5254" s="159"/>
      <c r="BET5254" s="159"/>
      <c r="BEU5254" s="159"/>
      <c r="BEV5254" s="159"/>
      <c r="BEW5254" s="159"/>
      <c r="BEX5254" s="159"/>
      <c r="BEY5254" s="159"/>
      <c r="BEZ5254" s="159"/>
      <c r="BFA5254" s="159"/>
      <c r="BFB5254" s="159"/>
      <c r="BFC5254" s="159"/>
      <c r="BFD5254" s="159"/>
      <c r="BFE5254" s="159"/>
      <c r="BFF5254" s="159"/>
      <c r="BFG5254" s="159"/>
      <c r="BFH5254" s="159"/>
      <c r="BFI5254" s="159"/>
      <c r="BFJ5254" s="159"/>
      <c r="BFK5254" s="159"/>
      <c r="BFL5254" s="159"/>
      <c r="BFM5254" s="159"/>
      <c r="BFN5254" s="159"/>
      <c r="BFO5254" s="159"/>
      <c r="BFP5254" s="159"/>
      <c r="BFQ5254" s="159"/>
      <c r="BFR5254" s="159"/>
      <c r="BFS5254" s="159"/>
      <c r="BFT5254" s="159"/>
      <c r="BFU5254" s="159"/>
      <c r="BFV5254" s="159"/>
      <c r="BFW5254" s="159"/>
      <c r="BFX5254" s="159"/>
      <c r="BFY5254" s="159"/>
      <c r="BFZ5254" s="159"/>
      <c r="BGA5254" s="159"/>
      <c r="BGB5254" s="159"/>
      <c r="BGC5254" s="159"/>
      <c r="BGD5254" s="159"/>
      <c r="BGE5254" s="159"/>
      <c r="BGF5254" s="159"/>
      <c r="BGG5254" s="159"/>
      <c r="BGH5254" s="159"/>
      <c r="BGI5254" s="159"/>
      <c r="BGJ5254" s="159"/>
      <c r="BGK5254" s="159"/>
      <c r="BGL5254" s="159"/>
      <c r="BGM5254" s="159"/>
      <c r="BGN5254" s="159"/>
      <c r="BGO5254" s="159"/>
      <c r="BGP5254" s="159"/>
      <c r="BGQ5254" s="159"/>
      <c r="BGR5254" s="159"/>
      <c r="BGS5254" s="159"/>
      <c r="BGT5254" s="159"/>
      <c r="BGU5254" s="159"/>
      <c r="BGV5254" s="159"/>
      <c r="BGW5254" s="159"/>
      <c r="BGX5254" s="159"/>
      <c r="BGY5254" s="159"/>
      <c r="BGZ5254" s="159"/>
      <c r="BHA5254" s="159"/>
      <c r="BHB5254" s="159"/>
      <c r="BHC5254" s="159"/>
      <c r="BHD5254" s="159"/>
      <c r="BHE5254" s="159"/>
      <c r="BHF5254" s="159"/>
      <c r="BHG5254" s="159"/>
      <c r="BHH5254" s="159"/>
      <c r="BHI5254" s="159"/>
      <c r="BHJ5254" s="159"/>
      <c r="BHK5254" s="159"/>
      <c r="BHL5254" s="159"/>
      <c r="BHM5254" s="159"/>
      <c r="BHN5254" s="159"/>
      <c r="BHO5254" s="159"/>
      <c r="BHP5254" s="159"/>
      <c r="BHQ5254" s="159"/>
      <c r="BHR5254" s="159"/>
      <c r="BHS5254" s="159"/>
      <c r="BHT5254" s="159"/>
      <c r="BHU5254" s="159"/>
      <c r="BHV5254" s="159"/>
      <c r="BHW5254" s="159"/>
      <c r="BHX5254" s="159"/>
      <c r="BHY5254" s="159"/>
      <c r="BHZ5254" s="159"/>
      <c r="BIA5254" s="159"/>
      <c r="BIB5254" s="159"/>
      <c r="BIC5254" s="159"/>
      <c r="BID5254" s="159"/>
      <c r="BIE5254" s="159"/>
      <c r="BIF5254" s="159"/>
      <c r="BIG5254" s="159"/>
      <c r="BIH5254" s="159"/>
      <c r="BII5254" s="159"/>
      <c r="BIJ5254" s="159"/>
      <c r="BIK5254" s="159"/>
      <c r="BIL5254" s="159"/>
      <c r="BIM5254" s="159"/>
      <c r="BIN5254" s="159"/>
      <c r="BIO5254" s="159"/>
      <c r="BIP5254" s="159"/>
      <c r="BIQ5254" s="159"/>
      <c r="BIR5254" s="159"/>
      <c r="BIS5254" s="159"/>
      <c r="BIT5254" s="159"/>
      <c r="BIU5254" s="159"/>
      <c r="BIV5254" s="159"/>
      <c r="BIW5254" s="159"/>
      <c r="BIX5254" s="159"/>
      <c r="BIY5254" s="159"/>
      <c r="BIZ5254" s="159"/>
      <c r="BJA5254" s="159"/>
      <c r="BJB5254" s="159"/>
      <c r="BJC5254" s="159"/>
      <c r="BJD5254" s="159"/>
      <c r="BJE5254" s="159"/>
      <c r="BJF5254" s="159"/>
      <c r="BJG5254" s="159"/>
      <c r="BJH5254" s="159"/>
      <c r="BJI5254" s="159"/>
      <c r="BJJ5254" s="159"/>
      <c r="BJK5254" s="159"/>
      <c r="BJL5254" s="159"/>
      <c r="BJM5254" s="159"/>
      <c r="BJN5254" s="159"/>
      <c r="BJO5254" s="159"/>
      <c r="BJP5254" s="159"/>
      <c r="BJQ5254" s="159"/>
      <c r="BJR5254" s="159"/>
      <c r="BJS5254" s="159"/>
      <c r="BJT5254" s="159"/>
      <c r="BJU5254" s="159"/>
      <c r="BJV5254" s="159"/>
      <c r="BJW5254" s="159"/>
      <c r="BJX5254" s="159"/>
      <c r="BJY5254" s="159"/>
      <c r="BJZ5254" s="159"/>
      <c r="BKA5254" s="159"/>
      <c r="BKB5254" s="159"/>
      <c r="BKC5254" s="159"/>
      <c r="BKD5254" s="159"/>
      <c r="BKE5254" s="159"/>
      <c r="BKF5254" s="159"/>
      <c r="BKG5254" s="159"/>
      <c r="BKH5254" s="159"/>
      <c r="BKI5254" s="159"/>
      <c r="BKJ5254" s="159"/>
      <c r="BKK5254" s="159"/>
      <c r="BKL5254" s="159"/>
      <c r="BKM5254" s="159"/>
      <c r="BKN5254" s="159"/>
      <c r="BKO5254" s="159"/>
      <c r="BKP5254" s="159"/>
      <c r="BKQ5254" s="159"/>
      <c r="BKR5254" s="159"/>
      <c r="BKS5254" s="159"/>
      <c r="BKT5254" s="159"/>
      <c r="BKU5254" s="159"/>
      <c r="BKV5254" s="159"/>
      <c r="BKW5254" s="159"/>
      <c r="BKX5254" s="159"/>
      <c r="BKY5254" s="159"/>
      <c r="BKZ5254" s="159"/>
      <c r="BLA5254" s="159"/>
      <c r="BLB5254" s="159"/>
      <c r="BLC5254" s="159"/>
      <c r="BLD5254" s="159"/>
      <c r="BLE5254" s="159"/>
      <c r="BLF5254" s="159"/>
      <c r="BLG5254" s="159"/>
      <c r="BLH5254" s="159"/>
      <c r="BLI5254" s="159"/>
      <c r="BLJ5254" s="159"/>
      <c r="BLK5254" s="159"/>
      <c r="BLL5254" s="159"/>
      <c r="BLM5254" s="159"/>
      <c r="BLN5254" s="159"/>
      <c r="BLO5254" s="159"/>
      <c r="BLP5254" s="159"/>
      <c r="BLQ5254" s="159"/>
      <c r="BLR5254" s="159"/>
      <c r="BLS5254" s="159"/>
      <c r="BLT5254" s="159"/>
      <c r="BLU5254" s="159"/>
      <c r="BLV5254" s="159"/>
      <c r="BLW5254" s="159"/>
      <c r="BLX5254" s="159"/>
      <c r="BLY5254" s="159"/>
      <c r="BLZ5254" s="159"/>
      <c r="BMA5254" s="159"/>
      <c r="BMB5254" s="159"/>
      <c r="BMC5254" s="159"/>
      <c r="BMD5254" s="159"/>
      <c r="BME5254" s="159"/>
      <c r="BMF5254" s="159"/>
      <c r="BMG5254" s="159"/>
      <c r="BMH5254" s="159"/>
      <c r="BMI5254" s="159"/>
      <c r="BMJ5254" s="159"/>
      <c r="BMK5254" s="159"/>
      <c r="BML5254" s="159"/>
      <c r="BMM5254" s="159"/>
      <c r="BMN5254" s="159"/>
      <c r="BMO5254" s="159"/>
      <c r="BMP5254" s="159"/>
      <c r="BMQ5254" s="159"/>
      <c r="BMR5254" s="159"/>
      <c r="BMS5254" s="159"/>
      <c r="BMT5254" s="159"/>
      <c r="BMU5254" s="159"/>
      <c r="BMV5254" s="159"/>
      <c r="BMW5254" s="159"/>
      <c r="BMX5254" s="159"/>
      <c r="BMY5254" s="159"/>
      <c r="BMZ5254" s="159"/>
      <c r="BNA5254" s="159"/>
      <c r="BNB5254" s="159"/>
      <c r="BNC5254" s="159"/>
      <c r="BND5254" s="159"/>
      <c r="BNE5254" s="159"/>
      <c r="BNF5254" s="159"/>
      <c r="BNG5254" s="159"/>
      <c r="BNH5254" s="159"/>
      <c r="BNI5254" s="159"/>
      <c r="BNJ5254" s="159"/>
      <c r="BNK5254" s="159"/>
      <c r="BNL5254" s="159"/>
      <c r="BNM5254" s="159"/>
      <c r="BNN5254" s="159"/>
      <c r="BNO5254" s="159"/>
      <c r="BNP5254" s="159"/>
      <c r="BNQ5254" s="159"/>
      <c r="BNR5254" s="159"/>
      <c r="BNS5254" s="159"/>
      <c r="BNT5254" s="159"/>
      <c r="BNU5254" s="159"/>
      <c r="BNV5254" s="159"/>
      <c r="BNW5254" s="159"/>
      <c r="BNX5254" s="159"/>
      <c r="BNY5254" s="159"/>
      <c r="BNZ5254" s="159"/>
      <c r="BOA5254" s="159"/>
      <c r="BOB5254" s="159"/>
      <c r="BOC5254" s="159"/>
      <c r="BOD5254" s="159"/>
      <c r="BOE5254" s="159"/>
      <c r="BOF5254" s="159"/>
      <c r="BOG5254" s="159"/>
      <c r="BOH5254" s="159"/>
      <c r="BOI5254" s="159"/>
      <c r="BOJ5254" s="159"/>
      <c r="BOK5254" s="159"/>
      <c r="BOL5254" s="159"/>
      <c r="BOM5254" s="159"/>
      <c r="BON5254" s="159"/>
      <c r="BOO5254" s="159"/>
      <c r="BOP5254" s="159"/>
      <c r="BOQ5254" s="159"/>
      <c r="BOR5254" s="159"/>
      <c r="BOS5254" s="159"/>
      <c r="BOT5254" s="159"/>
      <c r="BOU5254" s="159"/>
      <c r="BOV5254" s="159"/>
      <c r="BOW5254" s="159"/>
      <c r="BOX5254" s="159"/>
      <c r="BOY5254" s="159"/>
      <c r="BOZ5254" s="159"/>
      <c r="BPA5254" s="159"/>
      <c r="BPB5254" s="159"/>
      <c r="BPC5254" s="159"/>
      <c r="BPD5254" s="159"/>
      <c r="BPE5254" s="159"/>
      <c r="BPF5254" s="159"/>
      <c r="BPG5254" s="159"/>
      <c r="BPH5254" s="159"/>
      <c r="BPI5254" s="159"/>
      <c r="BPJ5254" s="159"/>
      <c r="BPK5254" s="159"/>
      <c r="BPL5254" s="159"/>
      <c r="BPM5254" s="159"/>
      <c r="BPN5254" s="159"/>
      <c r="BPO5254" s="159"/>
      <c r="BPP5254" s="159"/>
      <c r="BPQ5254" s="159"/>
      <c r="BPR5254" s="159"/>
      <c r="BPS5254" s="159"/>
      <c r="BPT5254" s="159"/>
      <c r="BPU5254" s="159"/>
      <c r="BPV5254" s="159"/>
      <c r="BPW5254" s="159"/>
      <c r="BPX5254" s="159"/>
      <c r="BPY5254" s="159"/>
      <c r="BPZ5254" s="159"/>
      <c r="BQA5254" s="159"/>
      <c r="BQB5254" s="159"/>
      <c r="BQC5254" s="159"/>
      <c r="BQD5254" s="159"/>
      <c r="BQE5254" s="159"/>
      <c r="BQF5254" s="159"/>
      <c r="BQG5254" s="159"/>
      <c r="BQH5254" s="159"/>
      <c r="BQI5254" s="159"/>
      <c r="BQJ5254" s="159"/>
      <c r="BQK5254" s="159"/>
      <c r="BQL5254" s="159"/>
      <c r="BQM5254" s="159"/>
      <c r="BQN5254" s="159"/>
      <c r="BQO5254" s="159"/>
      <c r="BQP5254" s="159"/>
      <c r="BQQ5254" s="159"/>
      <c r="BQR5254" s="159"/>
      <c r="BQS5254" s="159"/>
      <c r="BQT5254" s="159"/>
      <c r="BQU5254" s="159"/>
      <c r="BQV5254" s="159"/>
      <c r="BQW5254" s="159"/>
      <c r="BQX5254" s="159"/>
      <c r="BQY5254" s="159"/>
      <c r="BQZ5254" s="159"/>
      <c r="BRA5254" s="159"/>
      <c r="BRB5254" s="159"/>
      <c r="BRC5254" s="159"/>
      <c r="BRD5254" s="159"/>
      <c r="BRE5254" s="159"/>
      <c r="BRF5254" s="159"/>
      <c r="BRG5254" s="159"/>
      <c r="BRH5254" s="159"/>
      <c r="BRI5254" s="159"/>
      <c r="BRJ5254" s="159"/>
      <c r="BRK5254" s="159"/>
      <c r="BRL5254" s="159"/>
      <c r="BRM5254" s="159"/>
      <c r="BRN5254" s="159"/>
      <c r="BRO5254" s="159"/>
      <c r="BRP5254" s="159"/>
      <c r="BRQ5254" s="159"/>
      <c r="BRR5254" s="159"/>
      <c r="BRS5254" s="159"/>
      <c r="BRT5254" s="159"/>
      <c r="BRU5254" s="159"/>
      <c r="BRV5254" s="159"/>
      <c r="BRW5254" s="159"/>
      <c r="BRX5254" s="159"/>
      <c r="BRY5254" s="159"/>
      <c r="BRZ5254" s="159"/>
      <c r="BSA5254" s="159"/>
      <c r="BSB5254" s="159"/>
      <c r="BSC5254" s="159"/>
      <c r="BSD5254" s="159"/>
      <c r="BSE5254" s="159"/>
      <c r="BSF5254" s="159"/>
      <c r="BSG5254" s="159"/>
      <c r="BSH5254" s="159"/>
      <c r="BSI5254" s="159"/>
      <c r="BSJ5254" s="159"/>
      <c r="BSK5254" s="159"/>
      <c r="BSL5254" s="159"/>
      <c r="BSM5254" s="159"/>
      <c r="BSN5254" s="159"/>
      <c r="BSO5254" s="159"/>
      <c r="BSP5254" s="159"/>
      <c r="BSQ5254" s="159"/>
      <c r="BSR5254" s="159"/>
      <c r="BSS5254" s="159"/>
      <c r="BST5254" s="159"/>
      <c r="BSU5254" s="159"/>
      <c r="BSV5254" s="159"/>
      <c r="BSW5254" s="159"/>
      <c r="BSX5254" s="159"/>
      <c r="BSY5254" s="159"/>
      <c r="BSZ5254" s="159"/>
      <c r="BTA5254" s="159"/>
      <c r="BTB5254" s="159"/>
      <c r="BTC5254" s="159"/>
      <c r="BTD5254" s="159"/>
      <c r="BTE5254" s="159"/>
      <c r="BTF5254" s="159"/>
      <c r="BTG5254" s="159"/>
      <c r="BTH5254" s="159"/>
      <c r="BTI5254" s="159"/>
      <c r="BTJ5254" s="159"/>
      <c r="BTK5254" s="159"/>
      <c r="BTL5254" s="159"/>
      <c r="BTM5254" s="159"/>
      <c r="BTN5254" s="159"/>
      <c r="BTO5254" s="159"/>
      <c r="BTP5254" s="159"/>
      <c r="BTQ5254" s="159"/>
      <c r="BTR5254" s="159"/>
      <c r="BTS5254" s="159"/>
      <c r="BTT5254" s="159"/>
      <c r="BTU5254" s="159"/>
      <c r="BTV5254" s="159"/>
      <c r="BTW5254" s="159"/>
      <c r="BTX5254" s="159"/>
      <c r="BTY5254" s="159"/>
      <c r="BTZ5254" s="159"/>
      <c r="BUA5254" s="159"/>
      <c r="BUB5254" s="159"/>
      <c r="BUC5254" s="159"/>
      <c r="BUD5254" s="159"/>
      <c r="BUE5254" s="159"/>
      <c r="BUF5254" s="159"/>
      <c r="BUG5254" s="159"/>
      <c r="BUH5254" s="159"/>
      <c r="BUI5254" s="159"/>
      <c r="BUJ5254" s="159"/>
      <c r="BUK5254" s="159"/>
      <c r="BUL5254" s="159"/>
      <c r="BUM5254" s="159"/>
      <c r="BUN5254" s="159"/>
      <c r="BUO5254" s="159"/>
      <c r="BUP5254" s="159"/>
      <c r="BUQ5254" s="159"/>
      <c r="BUR5254" s="159"/>
      <c r="BUS5254" s="159"/>
      <c r="BUT5254" s="159"/>
      <c r="BUU5254" s="159"/>
      <c r="BUV5254" s="159"/>
      <c r="BUW5254" s="159"/>
      <c r="BUX5254" s="159"/>
      <c r="BUY5254" s="159"/>
      <c r="BUZ5254" s="159"/>
      <c r="BVA5254" s="159"/>
      <c r="BVB5254" s="159"/>
      <c r="BVC5254" s="159"/>
      <c r="BVD5254" s="159"/>
      <c r="BVE5254" s="159"/>
      <c r="BVF5254" s="159"/>
      <c r="BVG5254" s="159"/>
      <c r="BVH5254" s="159"/>
      <c r="BVI5254" s="159"/>
      <c r="BVJ5254" s="159"/>
      <c r="BVK5254" s="159"/>
      <c r="BVL5254" s="159"/>
      <c r="BVM5254" s="159"/>
      <c r="BVN5254" s="159"/>
      <c r="BVO5254" s="159"/>
      <c r="BVP5254" s="159"/>
      <c r="BVQ5254" s="159"/>
      <c r="BVR5254" s="159"/>
      <c r="BVS5254" s="159"/>
      <c r="BVT5254" s="159"/>
      <c r="BVU5254" s="159"/>
      <c r="BVV5254" s="159"/>
      <c r="BVW5254" s="159"/>
      <c r="BVX5254" s="159"/>
      <c r="BVY5254" s="159"/>
      <c r="BVZ5254" s="159"/>
      <c r="BWA5254" s="159"/>
      <c r="BWB5254" s="159"/>
      <c r="BWC5254" s="159"/>
      <c r="BWD5254" s="159"/>
      <c r="BWE5254" s="159"/>
      <c r="BWF5254" s="159"/>
      <c r="BWG5254" s="159"/>
      <c r="BWH5254" s="159"/>
      <c r="BWI5254" s="159"/>
      <c r="BWJ5254" s="159"/>
      <c r="BWK5254" s="159"/>
      <c r="BWL5254" s="159"/>
      <c r="BWM5254" s="159"/>
      <c r="BWN5254" s="159"/>
      <c r="BWO5254" s="159"/>
      <c r="BWP5254" s="159"/>
      <c r="BWQ5254" s="159"/>
      <c r="BWR5254" s="159"/>
      <c r="BWS5254" s="159"/>
      <c r="BWT5254" s="159"/>
      <c r="BWU5254" s="159"/>
      <c r="BWV5254" s="159"/>
      <c r="BWW5254" s="159"/>
      <c r="BWX5254" s="159"/>
      <c r="BWY5254" s="159"/>
      <c r="BWZ5254" s="159"/>
      <c r="BXA5254" s="159"/>
      <c r="BXB5254" s="159"/>
      <c r="BXC5254" s="159"/>
      <c r="BXD5254" s="159"/>
      <c r="BXE5254" s="159"/>
      <c r="BXF5254" s="159"/>
      <c r="BXG5254" s="159"/>
      <c r="BXH5254" s="159"/>
      <c r="BXI5254" s="159"/>
      <c r="BXJ5254" s="159"/>
      <c r="BXK5254" s="159"/>
      <c r="BXL5254" s="159"/>
      <c r="BXM5254" s="159"/>
      <c r="BXN5254" s="159"/>
      <c r="BXO5254" s="159"/>
      <c r="BXP5254" s="159"/>
      <c r="BXQ5254" s="159"/>
      <c r="BXR5254" s="159"/>
      <c r="BXS5254" s="159"/>
      <c r="BXT5254" s="159"/>
      <c r="BXU5254" s="159"/>
      <c r="BXV5254" s="159"/>
      <c r="BXW5254" s="159"/>
      <c r="BXX5254" s="159"/>
      <c r="BXY5254" s="159"/>
      <c r="BXZ5254" s="159"/>
      <c r="BYA5254" s="159"/>
      <c r="BYB5254" s="159"/>
      <c r="BYC5254" s="159"/>
      <c r="BYD5254" s="159"/>
      <c r="BYE5254" s="159"/>
      <c r="BYF5254" s="159"/>
      <c r="BYG5254" s="159"/>
      <c r="BYH5254" s="159"/>
      <c r="BYI5254" s="159"/>
      <c r="BYJ5254" s="159"/>
      <c r="BYK5254" s="159"/>
      <c r="BYL5254" s="159"/>
      <c r="BYM5254" s="159"/>
      <c r="BYN5254" s="159"/>
      <c r="BYO5254" s="159"/>
      <c r="BYP5254" s="159"/>
      <c r="BYQ5254" s="159"/>
      <c r="BYR5254" s="159"/>
      <c r="BYS5254" s="159"/>
      <c r="BYT5254" s="159"/>
      <c r="BYU5254" s="159"/>
      <c r="BYV5254" s="159"/>
      <c r="BYW5254" s="159"/>
      <c r="BYX5254" s="159"/>
      <c r="BYY5254" s="159"/>
      <c r="BYZ5254" s="159"/>
      <c r="BZA5254" s="159"/>
      <c r="BZB5254" s="159"/>
      <c r="BZC5254" s="159"/>
      <c r="BZD5254" s="159"/>
      <c r="BZE5254" s="159"/>
      <c r="BZF5254" s="159"/>
      <c r="BZG5254" s="159"/>
      <c r="BZH5254" s="159"/>
      <c r="BZI5254" s="159"/>
      <c r="BZJ5254" s="159"/>
      <c r="BZK5254" s="159"/>
      <c r="BZL5254" s="159"/>
      <c r="BZM5254" s="159"/>
      <c r="BZN5254" s="159"/>
      <c r="BZO5254" s="159"/>
      <c r="BZP5254" s="159"/>
      <c r="BZQ5254" s="159"/>
      <c r="BZR5254" s="159"/>
      <c r="BZS5254" s="159"/>
      <c r="BZT5254" s="159"/>
      <c r="BZU5254" s="159"/>
      <c r="BZV5254" s="159"/>
      <c r="BZW5254" s="159"/>
      <c r="BZX5254" s="159"/>
      <c r="BZY5254" s="159"/>
      <c r="BZZ5254" s="159"/>
      <c r="CAA5254" s="159"/>
      <c r="CAB5254" s="159"/>
      <c r="CAC5254" s="159"/>
      <c r="CAD5254" s="159"/>
      <c r="CAE5254" s="159"/>
      <c r="CAF5254" s="159"/>
      <c r="CAG5254" s="159"/>
      <c r="CAH5254" s="159"/>
      <c r="CAI5254" s="159"/>
      <c r="CAJ5254" s="159"/>
      <c r="CAK5254" s="159"/>
      <c r="CAL5254" s="159"/>
      <c r="CAM5254" s="159"/>
      <c r="CAN5254" s="159"/>
      <c r="CAO5254" s="159"/>
      <c r="CAP5254" s="159"/>
      <c r="CAQ5254" s="159"/>
      <c r="CAR5254" s="159"/>
      <c r="CAS5254" s="159"/>
      <c r="CAT5254" s="159"/>
      <c r="CAU5254" s="159"/>
      <c r="CAV5254" s="159"/>
      <c r="CAW5254" s="159"/>
      <c r="CAX5254" s="159"/>
      <c r="CAY5254" s="159"/>
      <c r="CAZ5254" s="159"/>
      <c r="CBA5254" s="159"/>
      <c r="CBB5254" s="159"/>
      <c r="CBC5254" s="159"/>
      <c r="CBD5254" s="159"/>
      <c r="CBE5254" s="159"/>
      <c r="CBF5254" s="159"/>
      <c r="CBG5254" s="159"/>
      <c r="CBH5254" s="159"/>
      <c r="CBI5254" s="159"/>
      <c r="CBJ5254" s="159"/>
      <c r="CBK5254" s="159"/>
      <c r="CBL5254" s="159"/>
      <c r="CBM5254" s="159"/>
      <c r="CBN5254" s="159"/>
      <c r="CBO5254" s="159"/>
      <c r="CBP5254" s="159"/>
      <c r="CBQ5254" s="159"/>
      <c r="CBR5254" s="159"/>
      <c r="CBS5254" s="159"/>
      <c r="CBT5254" s="159"/>
      <c r="CBU5254" s="159"/>
      <c r="CBV5254" s="159"/>
      <c r="CBW5254" s="159"/>
      <c r="CBX5254" s="159"/>
      <c r="CBY5254" s="159"/>
      <c r="CBZ5254" s="159"/>
      <c r="CCA5254" s="159"/>
      <c r="CCB5254" s="159"/>
      <c r="CCC5254" s="159"/>
      <c r="CCD5254" s="159"/>
      <c r="CCE5254" s="159"/>
      <c r="CCF5254" s="159"/>
      <c r="CCG5254" s="159"/>
      <c r="CCH5254" s="159"/>
      <c r="CCI5254" s="159"/>
      <c r="CCJ5254" s="159"/>
      <c r="CCK5254" s="159"/>
      <c r="CCL5254" s="159"/>
      <c r="CCM5254" s="159"/>
      <c r="CCN5254" s="159"/>
      <c r="CCO5254" s="159"/>
      <c r="CCP5254" s="159"/>
      <c r="CCQ5254" s="159"/>
      <c r="CCR5254" s="159"/>
      <c r="CCS5254" s="159"/>
      <c r="CCT5254" s="159"/>
      <c r="CCU5254" s="159"/>
      <c r="CCV5254" s="159"/>
      <c r="CCW5254" s="159"/>
      <c r="CCX5254" s="159"/>
      <c r="CCY5254" s="159"/>
      <c r="CCZ5254" s="159"/>
      <c r="CDA5254" s="159"/>
      <c r="CDB5254" s="159"/>
      <c r="CDC5254" s="159"/>
      <c r="CDD5254" s="159"/>
      <c r="CDE5254" s="159"/>
      <c r="CDF5254" s="159"/>
      <c r="CDG5254" s="159"/>
      <c r="CDH5254" s="159"/>
      <c r="CDI5254" s="159"/>
      <c r="CDJ5254" s="159"/>
      <c r="CDK5254" s="159"/>
      <c r="CDL5254" s="159"/>
      <c r="CDM5254" s="159"/>
      <c r="CDN5254" s="159"/>
      <c r="CDO5254" s="159"/>
      <c r="CDP5254" s="159"/>
      <c r="CDQ5254" s="159"/>
      <c r="CDR5254" s="159"/>
      <c r="CDS5254" s="159"/>
      <c r="CDT5254" s="159"/>
      <c r="CDU5254" s="159"/>
      <c r="CDV5254" s="159"/>
      <c r="CDW5254" s="159"/>
      <c r="CDX5254" s="159"/>
      <c r="CDY5254" s="159"/>
      <c r="CDZ5254" s="159"/>
      <c r="CEA5254" s="159"/>
      <c r="CEB5254" s="159"/>
      <c r="CEC5254" s="159"/>
      <c r="CED5254" s="159"/>
      <c r="CEE5254" s="159"/>
      <c r="CEF5254" s="159"/>
      <c r="CEG5254" s="159"/>
      <c r="CEH5254" s="159"/>
      <c r="CEI5254" s="159"/>
      <c r="CEJ5254" s="159"/>
      <c r="CEK5254" s="159"/>
      <c r="CEL5254" s="159"/>
      <c r="CEM5254" s="159"/>
      <c r="CEN5254" s="159"/>
      <c r="CEO5254" s="159"/>
      <c r="CEP5254" s="159"/>
      <c r="CEQ5254" s="159"/>
      <c r="CER5254" s="159"/>
      <c r="CES5254" s="159"/>
      <c r="CET5254" s="159"/>
      <c r="CEU5254" s="159"/>
      <c r="CEV5254" s="159"/>
      <c r="CEW5254" s="159"/>
      <c r="CEX5254" s="159"/>
      <c r="CEY5254" s="159"/>
      <c r="CEZ5254" s="159"/>
      <c r="CFA5254" s="159"/>
      <c r="CFB5254" s="159"/>
      <c r="CFC5254" s="159"/>
      <c r="CFD5254" s="159"/>
      <c r="CFE5254" s="159"/>
      <c r="CFF5254" s="159"/>
      <c r="CFG5254" s="159"/>
      <c r="CFH5254" s="159"/>
      <c r="CFI5254" s="159"/>
      <c r="CFJ5254" s="159"/>
      <c r="CFK5254" s="159"/>
      <c r="CFL5254" s="159"/>
      <c r="CFM5254" s="159"/>
      <c r="CFN5254" s="159"/>
      <c r="CFO5254" s="159"/>
      <c r="CFP5254" s="159"/>
      <c r="CFQ5254" s="159"/>
      <c r="CFR5254" s="159"/>
      <c r="CFS5254" s="159"/>
      <c r="CFT5254" s="159"/>
      <c r="CFU5254" s="159"/>
      <c r="CFV5254" s="159"/>
      <c r="CFW5254" s="159"/>
      <c r="CFX5254" s="159"/>
      <c r="CFY5254" s="159"/>
      <c r="CFZ5254" s="159"/>
      <c r="CGA5254" s="159"/>
      <c r="CGB5254" s="159"/>
      <c r="CGC5254" s="159"/>
      <c r="CGD5254" s="159"/>
      <c r="CGE5254" s="159"/>
      <c r="CGF5254" s="159"/>
      <c r="CGG5254" s="159"/>
      <c r="CGH5254" s="159"/>
      <c r="CGI5254" s="159"/>
      <c r="CGJ5254" s="159"/>
      <c r="CGK5254" s="159"/>
      <c r="CGL5254" s="159"/>
      <c r="CGM5254" s="159"/>
      <c r="CGN5254" s="159"/>
      <c r="CGO5254" s="159"/>
      <c r="CGP5254" s="159"/>
      <c r="CGQ5254" s="159"/>
      <c r="CGR5254" s="159"/>
      <c r="CGS5254" s="159"/>
      <c r="CGT5254" s="159"/>
      <c r="CGU5254" s="159"/>
      <c r="CGV5254" s="159"/>
      <c r="CGW5254" s="159"/>
      <c r="CGX5254" s="159"/>
      <c r="CGY5254" s="159"/>
      <c r="CGZ5254" s="159"/>
      <c r="CHA5254" s="159"/>
      <c r="CHB5254" s="159"/>
      <c r="CHC5254" s="159"/>
      <c r="CHD5254" s="159"/>
      <c r="CHE5254" s="159"/>
      <c r="CHF5254" s="159"/>
      <c r="CHG5254" s="159"/>
      <c r="CHH5254" s="159"/>
      <c r="CHI5254" s="159"/>
      <c r="CHJ5254" s="159"/>
      <c r="CHK5254" s="159"/>
      <c r="CHL5254" s="159"/>
      <c r="CHM5254" s="159"/>
      <c r="CHN5254" s="159"/>
      <c r="CHO5254" s="159"/>
      <c r="CHP5254" s="159"/>
      <c r="CHQ5254" s="159"/>
      <c r="CHR5254" s="159"/>
      <c r="CHS5254" s="159"/>
      <c r="CHT5254" s="159"/>
      <c r="CHU5254" s="159"/>
      <c r="CHV5254" s="159"/>
      <c r="CHW5254" s="159"/>
      <c r="CHX5254" s="159"/>
      <c r="CHY5254" s="159"/>
      <c r="CHZ5254" s="159"/>
      <c r="CIA5254" s="159"/>
      <c r="CIB5254" s="159"/>
      <c r="CIC5254" s="159"/>
      <c r="CID5254" s="159"/>
      <c r="CIE5254" s="159"/>
      <c r="CIF5254" s="159"/>
      <c r="CIG5254" s="159"/>
      <c r="CIH5254" s="159"/>
      <c r="CII5254" s="159"/>
      <c r="CIJ5254" s="159"/>
      <c r="CIK5254" s="159"/>
      <c r="CIL5254" s="159"/>
      <c r="CIM5254" s="159"/>
      <c r="CIN5254" s="159"/>
      <c r="CIO5254" s="159"/>
      <c r="CIP5254" s="159"/>
      <c r="CIQ5254" s="159"/>
      <c r="CIR5254" s="159"/>
      <c r="CIS5254" s="159"/>
      <c r="CIT5254" s="159"/>
      <c r="CIU5254" s="159"/>
      <c r="CIV5254" s="159"/>
      <c r="CIW5254" s="159"/>
      <c r="CIX5254" s="159"/>
      <c r="CIY5254" s="159"/>
      <c r="CIZ5254" s="159"/>
      <c r="CJA5254" s="159"/>
      <c r="CJB5254" s="159"/>
      <c r="CJC5254" s="159"/>
      <c r="CJD5254" s="159"/>
      <c r="CJE5254" s="159"/>
      <c r="CJF5254" s="159"/>
      <c r="CJG5254" s="159"/>
      <c r="CJH5254" s="159"/>
      <c r="CJI5254" s="159"/>
      <c r="CJJ5254" s="159"/>
      <c r="CJK5254" s="159"/>
      <c r="CJL5254" s="159"/>
      <c r="CJM5254" s="159"/>
      <c r="CJN5254" s="159"/>
      <c r="CJO5254" s="159"/>
      <c r="CJP5254" s="159"/>
      <c r="CJQ5254" s="159"/>
      <c r="CJR5254" s="159"/>
      <c r="CJS5254" s="159"/>
      <c r="CJT5254" s="159"/>
      <c r="CJU5254" s="159"/>
      <c r="CJV5254" s="159"/>
      <c r="CJW5254" s="159"/>
      <c r="CJX5254" s="159"/>
      <c r="CJY5254" s="159"/>
      <c r="CJZ5254" s="159"/>
      <c r="CKA5254" s="159"/>
      <c r="CKB5254" s="159"/>
      <c r="CKC5254" s="159"/>
      <c r="CKD5254" s="159"/>
      <c r="CKE5254" s="159"/>
      <c r="CKF5254" s="159"/>
      <c r="CKG5254" s="159"/>
      <c r="CKH5254" s="159"/>
      <c r="CKI5254" s="159"/>
      <c r="CKJ5254" s="159"/>
      <c r="CKK5254" s="159"/>
      <c r="CKL5254" s="159"/>
      <c r="CKM5254" s="159"/>
      <c r="CKN5254" s="159"/>
      <c r="CKO5254" s="159"/>
      <c r="CKP5254" s="159"/>
      <c r="CKQ5254" s="159"/>
      <c r="CKR5254" s="159"/>
      <c r="CKS5254" s="159"/>
      <c r="CKT5254" s="159"/>
      <c r="CKU5254" s="159"/>
      <c r="CKV5254" s="159"/>
      <c r="CKW5254" s="159"/>
      <c r="CKX5254" s="159"/>
      <c r="CKY5254" s="159"/>
      <c r="CKZ5254" s="159"/>
      <c r="CLA5254" s="159"/>
      <c r="CLB5254" s="159"/>
      <c r="CLC5254" s="159"/>
      <c r="CLD5254" s="159"/>
      <c r="CLE5254" s="159"/>
      <c r="CLF5254" s="159"/>
      <c r="CLG5254" s="159"/>
      <c r="CLH5254" s="159"/>
      <c r="CLI5254" s="159"/>
      <c r="CLJ5254" s="159"/>
      <c r="CLK5254" s="159"/>
      <c r="CLL5254" s="159"/>
      <c r="CLM5254" s="159"/>
      <c r="CLN5254" s="159"/>
      <c r="CLO5254" s="159"/>
      <c r="CLP5254" s="159"/>
      <c r="CLQ5254" s="159"/>
      <c r="CLR5254" s="159"/>
      <c r="CLS5254" s="159"/>
      <c r="CLT5254" s="159"/>
      <c r="CLU5254" s="159"/>
      <c r="CLV5254" s="159"/>
      <c r="CLW5254" s="159"/>
      <c r="CLX5254" s="159"/>
      <c r="CLY5254" s="159"/>
      <c r="CLZ5254" s="159"/>
      <c r="CMA5254" s="159"/>
      <c r="CMB5254" s="159"/>
      <c r="CMC5254" s="159"/>
      <c r="CMD5254" s="159"/>
      <c r="CME5254" s="159"/>
      <c r="CMF5254" s="159"/>
      <c r="CMG5254" s="159"/>
      <c r="CMH5254" s="159"/>
      <c r="CMI5254" s="159"/>
      <c r="CMJ5254" s="159"/>
      <c r="CMK5254" s="159"/>
      <c r="CML5254" s="159"/>
      <c r="CMM5254" s="159"/>
      <c r="CMN5254" s="159"/>
      <c r="CMO5254" s="159"/>
      <c r="CMP5254" s="159"/>
      <c r="CMQ5254" s="159"/>
      <c r="CMR5254" s="159"/>
      <c r="CMS5254" s="159"/>
      <c r="CMT5254" s="159"/>
      <c r="CMU5254" s="159"/>
      <c r="CMV5254" s="159"/>
      <c r="CMW5254" s="159"/>
      <c r="CMX5254" s="159"/>
      <c r="CMY5254" s="159"/>
      <c r="CMZ5254" s="159"/>
      <c r="CNA5254" s="159"/>
      <c r="CNB5254" s="159"/>
      <c r="CNC5254" s="159"/>
      <c r="CND5254" s="159"/>
      <c r="CNE5254" s="159"/>
      <c r="CNF5254" s="159"/>
      <c r="CNG5254" s="159"/>
      <c r="CNH5254" s="159"/>
      <c r="CNI5254" s="159"/>
      <c r="CNJ5254" s="159"/>
      <c r="CNK5254" s="159"/>
      <c r="CNL5254" s="159"/>
      <c r="CNM5254" s="159"/>
      <c r="CNN5254" s="159"/>
      <c r="CNO5254" s="159"/>
      <c r="CNP5254" s="159"/>
      <c r="CNQ5254" s="159"/>
      <c r="CNR5254" s="159"/>
      <c r="CNS5254" s="159"/>
      <c r="CNT5254" s="159"/>
      <c r="CNU5254" s="159"/>
      <c r="CNV5254" s="159"/>
      <c r="CNW5254" s="159"/>
      <c r="CNX5254" s="159"/>
      <c r="CNY5254" s="159"/>
      <c r="CNZ5254" s="159"/>
      <c r="COA5254" s="159"/>
      <c r="COB5254" s="159"/>
      <c r="COC5254" s="159"/>
      <c r="COD5254" s="159"/>
      <c r="COE5254" s="159"/>
      <c r="COF5254" s="159"/>
      <c r="COG5254" s="159"/>
      <c r="COH5254" s="159"/>
      <c r="COI5254" s="159"/>
      <c r="COJ5254" s="159"/>
      <c r="COK5254" s="159"/>
      <c r="COL5254" s="159"/>
      <c r="COM5254" s="159"/>
      <c r="CON5254" s="159"/>
      <c r="COO5254" s="159"/>
      <c r="COP5254" s="159"/>
      <c r="COQ5254" s="159"/>
      <c r="COR5254" s="159"/>
      <c r="COS5254" s="159"/>
      <c r="COT5254" s="159"/>
      <c r="COU5254" s="159"/>
      <c r="COV5254" s="159"/>
      <c r="COW5254" s="159"/>
      <c r="COX5254" s="159"/>
      <c r="COY5254" s="159"/>
      <c r="COZ5254" s="159"/>
      <c r="CPA5254" s="159"/>
      <c r="CPB5254" s="159"/>
      <c r="CPC5254" s="159"/>
      <c r="CPD5254" s="159"/>
      <c r="CPE5254" s="159"/>
      <c r="CPF5254" s="159"/>
      <c r="CPG5254" s="159"/>
      <c r="CPH5254" s="159"/>
      <c r="CPI5254" s="159"/>
      <c r="CPJ5254" s="159"/>
      <c r="CPK5254" s="159"/>
      <c r="CPL5254" s="159"/>
      <c r="CPM5254" s="159"/>
      <c r="CPN5254" s="159"/>
      <c r="CPO5254" s="159"/>
      <c r="CPP5254" s="159"/>
      <c r="CPQ5254" s="159"/>
      <c r="CPR5254" s="159"/>
      <c r="CPS5254" s="159"/>
      <c r="CPT5254" s="159"/>
      <c r="CPU5254" s="159"/>
      <c r="CPV5254" s="159"/>
      <c r="CPW5254" s="159"/>
      <c r="CPX5254" s="159"/>
      <c r="CPY5254" s="159"/>
      <c r="CPZ5254" s="159"/>
      <c r="CQA5254" s="159"/>
      <c r="CQB5254" s="159"/>
      <c r="CQC5254" s="159"/>
      <c r="CQD5254" s="159"/>
      <c r="CQE5254" s="159"/>
      <c r="CQF5254" s="159"/>
      <c r="CQG5254" s="159"/>
      <c r="CQH5254" s="159"/>
      <c r="CQI5254" s="159"/>
      <c r="CQJ5254" s="159"/>
      <c r="CQK5254" s="159"/>
      <c r="CQL5254" s="159"/>
      <c r="CQM5254" s="159"/>
      <c r="CQN5254" s="159"/>
      <c r="CQO5254" s="159"/>
      <c r="CQP5254" s="159"/>
      <c r="CQQ5254" s="159"/>
      <c r="CQR5254" s="159"/>
      <c r="CQS5254" s="159"/>
      <c r="CQT5254" s="159"/>
      <c r="CQU5254" s="159"/>
      <c r="CQV5254" s="159"/>
      <c r="CQW5254" s="159"/>
      <c r="CQX5254" s="159"/>
      <c r="CQY5254" s="159"/>
      <c r="CQZ5254" s="159"/>
      <c r="CRA5254" s="159"/>
      <c r="CRB5254" s="159"/>
      <c r="CRC5254" s="159"/>
      <c r="CRD5254" s="159"/>
      <c r="CRE5254" s="159"/>
      <c r="CRF5254" s="159"/>
      <c r="CRG5254" s="159"/>
      <c r="CRH5254" s="159"/>
      <c r="CRI5254" s="159"/>
      <c r="CRJ5254" s="159"/>
      <c r="CRK5254" s="159"/>
      <c r="CRL5254" s="159"/>
      <c r="CRM5254" s="159"/>
      <c r="CRN5254" s="159"/>
      <c r="CRO5254" s="159"/>
      <c r="CRP5254" s="159"/>
      <c r="CRQ5254" s="159"/>
      <c r="CRR5254" s="159"/>
      <c r="CRS5254" s="159"/>
      <c r="CRT5254" s="159"/>
      <c r="CRU5254" s="159"/>
      <c r="CRV5254" s="159"/>
      <c r="CRW5254" s="159"/>
      <c r="CRX5254" s="159"/>
      <c r="CRY5254" s="159"/>
      <c r="CRZ5254" s="159"/>
      <c r="CSA5254" s="159"/>
      <c r="CSB5254" s="159"/>
      <c r="CSC5254" s="159"/>
      <c r="CSD5254" s="159"/>
      <c r="CSE5254" s="159"/>
      <c r="CSF5254" s="159"/>
      <c r="CSG5254" s="159"/>
      <c r="CSH5254" s="159"/>
      <c r="CSI5254" s="159"/>
      <c r="CSJ5254" s="159"/>
      <c r="CSK5254" s="159"/>
      <c r="CSL5254" s="159"/>
      <c r="CSM5254" s="159"/>
      <c r="CSN5254" s="159"/>
      <c r="CSO5254" s="159"/>
      <c r="CSP5254" s="159"/>
      <c r="CSQ5254" s="159"/>
      <c r="CSR5254" s="159"/>
      <c r="CSS5254" s="159"/>
      <c r="CST5254" s="159"/>
      <c r="CSU5254" s="159"/>
      <c r="CSV5254" s="159"/>
      <c r="CSW5254" s="159"/>
      <c r="CSX5254" s="159"/>
      <c r="CSY5254" s="159"/>
      <c r="CSZ5254" s="159"/>
      <c r="CTA5254" s="159"/>
      <c r="CTB5254" s="159"/>
      <c r="CTC5254" s="159"/>
      <c r="CTD5254" s="159"/>
      <c r="CTE5254" s="159"/>
      <c r="CTF5254" s="159"/>
      <c r="CTG5254" s="159"/>
      <c r="CTH5254" s="159"/>
      <c r="CTI5254" s="159"/>
      <c r="CTJ5254" s="159"/>
      <c r="CTK5254" s="159"/>
      <c r="CTL5254" s="159"/>
      <c r="CTM5254" s="159"/>
      <c r="CTN5254" s="159"/>
      <c r="CTO5254" s="159"/>
      <c r="CTP5254" s="159"/>
      <c r="CTQ5254" s="159"/>
      <c r="CTR5254" s="159"/>
      <c r="CTS5254" s="159"/>
      <c r="CTT5254" s="159"/>
      <c r="CTU5254" s="159"/>
      <c r="CTV5254" s="159"/>
      <c r="CTW5254" s="159"/>
      <c r="CTX5254" s="159"/>
      <c r="CTY5254" s="159"/>
      <c r="CTZ5254" s="159"/>
      <c r="CUA5254" s="159"/>
      <c r="CUB5254" s="159"/>
      <c r="CUC5254" s="159"/>
      <c r="CUD5254" s="159"/>
      <c r="CUE5254" s="159"/>
      <c r="CUF5254" s="159"/>
      <c r="CUG5254" s="159"/>
      <c r="CUH5254" s="159"/>
      <c r="CUI5254" s="159"/>
      <c r="CUJ5254" s="159"/>
      <c r="CUK5254" s="159"/>
      <c r="CUL5254" s="159"/>
      <c r="CUM5254" s="159"/>
      <c r="CUN5254" s="159"/>
      <c r="CUO5254" s="159"/>
      <c r="CUP5254" s="159"/>
      <c r="CUQ5254" s="159"/>
      <c r="CUR5254" s="159"/>
      <c r="CUS5254" s="159"/>
      <c r="CUT5254" s="159"/>
      <c r="CUU5254" s="159"/>
      <c r="CUV5254" s="159"/>
      <c r="CUW5254" s="159"/>
      <c r="CUX5254" s="159"/>
      <c r="CUY5254" s="159"/>
      <c r="CUZ5254" s="159"/>
      <c r="CVA5254" s="159"/>
      <c r="CVB5254" s="159"/>
      <c r="CVC5254" s="159"/>
      <c r="CVD5254" s="159"/>
      <c r="CVE5254" s="159"/>
      <c r="CVF5254" s="159"/>
      <c r="CVG5254" s="159"/>
      <c r="CVH5254" s="159"/>
      <c r="CVI5254" s="159"/>
      <c r="CVJ5254" s="159"/>
      <c r="CVK5254" s="159"/>
      <c r="CVL5254" s="159"/>
      <c r="CVM5254" s="159"/>
      <c r="CVN5254" s="159"/>
      <c r="CVO5254" s="159"/>
      <c r="CVP5254" s="159"/>
      <c r="CVQ5254" s="159"/>
      <c r="CVR5254" s="159"/>
      <c r="CVS5254" s="159"/>
      <c r="CVT5254" s="159"/>
      <c r="CVU5254" s="159"/>
      <c r="CVV5254" s="159"/>
      <c r="CVW5254" s="159"/>
      <c r="CVX5254" s="159"/>
      <c r="CVY5254" s="159"/>
      <c r="CVZ5254" s="159"/>
      <c r="CWA5254" s="159"/>
      <c r="CWB5254" s="159"/>
      <c r="CWC5254" s="159"/>
      <c r="CWD5254" s="159"/>
      <c r="CWE5254" s="159"/>
      <c r="CWF5254" s="159"/>
      <c r="CWG5254" s="159"/>
      <c r="CWH5254" s="159"/>
      <c r="CWI5254" s="159"/>
      <c r="CWJ5254" s="159"/>
      <c r="CWK5254" s="159"/>
      <c r="CWL5254" s="159"/>
      <c r="CWM5254" s="159"/>
      <c r="CWN5254" s="159"/>
      <c r="CWO5254" s="159"/>
      <c r="CWP5254" s="159"/>
      <c r="CWQ5254" s="159"/>
      <c r="CWR5254" s="159"/>
      <c r="CWS5254" s="159"/>
      <c r="CWT5254" s="159"/>
      <c r="CWU5254" s="159"/>
      <c r="CWV5254" s="159"/>
      <c r="CWW5254" s="159"/>
      <c r="CWX5254" s="159"/>
      <c r="CWY5254" s="159"/>
      <c r="CWZ5254" s="159"/>
      <c r="CXA5254" s="159"/>
      <c r="CXB5254" s="159"/>
      <c r="CXC5254" s="159"/>
      <c r="CXD5254" s="159"/>
      <c r="CXE5254" s="159"/>
      <c r="CXF5254" s="159"/>
      <c r="CXG5254" s="159"/>
      <c r="CXH5254" s="159"/>
      <c r="CXI5254" s="159"/>
      <c r="CXJ5254" s="159"/>
      <c r="CXK5254" s="159"/>
      <c r="CXL5254" s="159"/>
      <c r="CXM5254" s="159"/>
      <c r="CXN5254" s="159"/>
      <c r="CXO5254" s="159"/>
      <c r="CXP5254" s="159"/>
      <c r="CXQ5254" s="159"/>
      <c r="CXR5254" s="159"/>
      <c r="CXS5254" s="159"/>
      <c r="CXT5254" s="159"/>
      <c r="CXU5254" s="159"/>
      <c r="CXV5254" s="159"/>
      <c r="CXW5254" s="159"/>
      <c r="CXX5254" s="159"/>
      <c r="CXY5254" s="159"/>
      <c r="CXZ5254" s="159"/>
      <c r="CYA5254" s="159"/>
      <c r="CYB5254" s="159"/>
      <c r="CYC5254" s="159"/>
      <c r="CYD5254" s="159"/>
      <c r="CYE5254" s="159"/>
      <c r="CYF5254" s="159"/>
      <c r="CYG5254" s="159"/>
      <c r="CYH5254" s="159"/>
      <c r="CYI5254" s="159"/>
      <c r="CYJ5254" s="159"/>
      <c r="CYK5254" s="159"/>
      <c r="CYL5254" s="159"/>
      <c r="CYM5254" s="159"/>
      <c r="CYN5254" s="159"/>
      <c r="CYO5254" s="159"/>
      <c r="CYP5254" s="159"/>
      <c r="CYQ5254" s="159"/>
      <c r="CYR5254" s="159"/>
      <c r="CYS5254" s="159"/>
      <c r="CYT5254" s="159"/>
      <c r="CYU5254" s="159"/>
      <c r="CYV5254" s="159"/>
      <c r="CYW5254" s="159"/>
      <c r="CYX5254" s="159"/>
      <c r="CYY5254" s="159"/>
      <c r="CYZ5254" s="159"/>
      <c r="CZA5254" s="159"/>
      <c r="CZB5254" s="159"/>
      <c r="CZC5254" s="159"/>
      <c r="CZD5254" s="159"/>
      <c r="CZE5254" s="159"/>
      <c r="CZF5254" s="159"/>
      <c r="CZG5254" s="159"/>
      <c r="CZH5254" s="159"/>
      <c r="CZI5254" s="159"/>
      <c r="CZJ5254" s="159"/>
      <c r="CZK5254" s="159"/>
      <c r="CZL5254" s="159"/>
      <c r="CZM5254" s="159"/>
      <c r="CZN5254" s="159"/>
      <c r="CZO5254" s="159"/>
      <c r="CZP5254" s="159"/>
      <c r="CZQ5254" s="159"/>
      <c r="CZR5254" s="159"/>
      <c r="CZS5254" s="159"/>
      <c r="CZT5254" s="159"/>
      <c r="CZU5254" s="159"/>
      <c r="CZV5254" s="159"/>
      <c r="CZW5254" s="159"/>
      <c r="CZX5254" s="159"/>
      <c r="CZY5254" s="159"/>
      <c r="CZZ5254" s="159"/>
      <c r="DAA5254" s="159"/>
      <c r="DAB5254" s="159"/>
      <c r="DAC5254" s="159"/>
      <c r="DAD5254" s="159"/>
      <c r="DAE5254" s="159"/>
      <c r="DAF5254" s="159"/>
      <c r="DAG5254" s="159"/>
      <c r="DAH5254" s="159"/>
      <c r="DAI5254" s="159"/>
      <c r="DAJ5254" s="159"/>
      <c r="DAK5254" s="159"/>
      <c r="DAL5254" s="159"/>
      <c r="DAM5254" s="159"/>
      <c r="DAN5254" s="159"/>
      <c r="DAO5254" s="159"/>
      <c r="DAP5254" s="159"/>
      <c r="DAQ5254" s="159"/>
      <c r="DAR5254" s="159"/>
      <c r="DAS5254" s="159"/>
      <c r="DAT5254" s="159"/>
      <c r="DAU5254" s="159"/>
      <c r="DAV5254" s="159"/>
      <c r="DAW5254" s="159"/>
      <c r="DAX5254" s="159"/>
      <c r="DAY5254" s="159"/>
      <c r="DAZ5254" s="159"/>
      <c r="DBA5254" s="159"/>
      <c r="DBB5254" s="159"/>
      <c r="DBC5254" s="159"/>
      <c r="DBD5254" s="159"/>
      <c r="DBE5254" s="159"/>
      <c r="DBF5254" s="159"/>
      <c r="DBG5254" s="159"/>
      <c r="DBH5254" s="159"/>
      <c r="DBI5254" s="159"/>
      <c r="DBJ5254" s="159"/>
      <c r="DBK5254" s="159"/>
      <c r="DBL5254" s="159"/>
      <c r="DBM5254" s="159"/>
      <c r="DBN5254" s="159"/>
      <c r="DBO5254" s="159"/>
      <c r="DBP5254" s="159"/>
      <c r="DBQ5254" s="159"/>
      <c r="DBR5254" s="159"/>
      <c r="DBS5254" s="159"/>
      <c r="DBT5254" s="159"/>
      <c r="DBU5254" s="159"/>
      <c r="DBV5254" s="159"/>
      <c r="DBW5254" s="159"/>
      <c r="DBX5254" s="159"/>
      <c r="DBY5254" s="159"/>
      <c r="DBZ5254" s="159"/>
      <c r="DCA5254" s="159"/>
      <c r="DCB5254" s="159"/>
      <c r="DCC5254" s="159"/>
      <c r="DCD5254" s="159"/>
      <c r="DCE5254" s="159"/>
      <c r="DCF5254" s="159"/>
      <c r="DCG5254" s="159"/>
      <c r="DCH5254" s="159"/>
      <c r="DCI5254" s="159"/>
      <c r="DCJ5254" s="159"/>
      <c r="DCK5254" s="159"/>
      <c r="DCL5254" s="159"/>
      <c r="DCM5254" s="159"/>
      <c r="DCN5254" s="159"/>
      <c r="DCO5254" s="159"/>
      <c r="DCP5254" s="159"/>
      <c r="DCQ5254" s="159"/>
      <c r="DCR5254" s="159"/>
      <c r="DCS5254" s="159"/>
      <c r="DCT5254" s="159"/>
      <c r="DCU5254" s="159"/>
      <c r="DCV5254" s="159"/>
      <c r="DCW5254" s="159"/>
      <c r="DCX5254" s="159"/>
      <c r="DCY5254" s="159"/>
      <c r="DCZ5254" s="159"/>
      <c r="DDA5254" s="159"/>
      <c r="DDB5254" s="159"/>
      <c r="DDC5254" s="159"/>
      <c r="DDD5254" s="159"/>
      <c r="DDE5254" s="159"/>
      <c r="DDF5254" s="159"/>
      <c r="DDG5254" s="159"/>
      <c r="DDH5254" s="159"/>
      <c r="DDI5254" s="159"/>
      <c r="DDJ5254" s="159"/>
      <c r="DDK5254" s="159"/>
      <c r="DDL5254" s="159"/>
      <c r="DDM5254" s="159"/>
      <c r="DDN5254" s="159"/>
      <c r="DDO5254" s="159"/>
      <c r="DDP5254" s="159"/>
      <c r="DDQ5254" s="159"/>
      <c r="DDR5254" s="159"/>
      <c r="DDS5254" s="159"/>
      <c r="DDT5254" s="159"/>
      <c r="DDU5254" s="159"/>
      <c r="DDV5254" s="159"/>
      <c r="DDW5254" s="159"/>
      <c r="DDX5254" s="159"/>
      <c r="DDY5254" s="159"/>
      <c r="DDZ5254" s="159"/>
      <c r="DEA5254" s="159"/>
      <c r="DEB5254" s="159"/>
      <c r="DEC5254" s="159"/>
      <c r="DED5254" s="159"/>
      <c r="DEE5254" s="159"/>
      <c r="DEF5254" s="159"/>
      <c r="DEG5254" s="159"/>
      <c r="DEH5254" s="159"/>
      <c r="DEI5254" s="159"/>
      <c r="DEJ5254" s="159"/>
      <c r="DEK5254" s="159"/>
      <c r="DEL5254" s="159"/>
      <c r="DEM5254" s="159"/>
      <c r="DEN5254" s="159"/>
      <c r="DEO5254" s="159"/>
      <c r="DEP5254" s="159"/>
      <c r="DEQ5254" s="159"/>
      <c r="DER5254" s="159"/>
      <c r="DES5254" s="159"/>
      <c r="DET5254" s="159"/>
      <c r="DEU5254" s="159"/>
      <c r="DEV5254" s="159"/>
      <c r="DEW5254" s="159"/>
      <c r="DEX5254" s="159"/>
      <c r="DEY5254" s="159"/>
      <c r="DEZ5254" s="159"/>
      <c r="DFA5254" s="159"/>
      <c r="DFB5254" s="159"/>
      <c r="DFC5254" s="159"/>
      <c r="DFD5254" s="159"/>
      <c r="DFE5254" s="159"/>
      <c r="DFF5254" s="159"/>
      <c r="DFG5254" s="159"/>
      <c r="DFH5254" s="159"/>
      <c r="DFI5254" s="159"/>
      <c r="DFJ5254" s="159"/>
      <c r="DFK5254" s="159"/>
      <c r="DFL5254" s="159"/>
      <c r="DFM5254" s="159"/>
      <c r="DFN5254" s="159"/>
      <c r="DFO5254" s="159"/>
      <c r="DFP5254" s="159"/>
      <c r="DFQ5254" s="159"/>
      <c r="DFR5254" s="159"/>
      <c r="DFS5254" s="159"/>
      <c r="DFT5254" s="159"/>
      <c r="DFU5254" s="159"/>
      <c r="DFV5254" s="159"/>
      <c r="DFW5254" s="159"/>
      <c r="DFX5254" s="159"/>
      <c r="DFY5254" s="159"/>
      <c r="DFZ5254" s="159"/>
      <c r="DGA5254" s="159"/>
      <c r="DGB5254" s="159"/>
      <c r="DGC5254" s="159"/>
      <c r="DGD5254" s="159"/>
      <c r="DGE5254" s="159"/>
      <c r="DGF5254" s="159"/>
      <c r="DGG5254" s="159"/>
      <c r="DGH5254" s="159"/>
      <c r="DGI5254" s="159"/>
      <c r="DGJ5254" s="159"/>
      <c r="DGK5254" s="159"/>
      <c r="DGL5254" s="159"/>
      <c r="DGM5254" s="159"/>
      <c r="DGN5254" s="159"/>
      <c r="DGO5254" s="159"/>
      <c r="DGP5254" s="159"/>
      <c r="DGQ5254" s="159"/>
      <c r="DGR5254" s="159"/>
      <c r="DGS5254" s="159"/>
      <c r="DGT5254" s="159"/>
      <c r="DGU5254" s="159"/>
      <c r="DGV5254" s="159"/>
      <c r="DGW5254" s="159"/>
      <c r="DGX5254" s="159"/>
      <c r="DGY5254" s="159"/>
      <c r="DGZ5254" s="159"/>
      <c r="DHA5254" s="159"/>
      <c r="DHB5254" s="159"/>
      <c r="DHC5254" s="159"/>
      <c r="DHD5254" s="159"/>
      <c r="DHE5254" s="159"/>
      <c r="DHF5254" s="159"/>
      <c r="DHG5254" s="159"/>
      <c r="DHH5254" s="159"/>
      <c r="DHI5254" s="159"/>
      <c r="DHJ5254" s="159"/>
      <c r="DHK5254" s="159"/>
      <c r="DHL5254" s="159"/>
      <c r="DHM5254" s="159"/>
      <c r="DHN5254" s="159"/>
      <c r="DHO5254" s="159"/>
      <c r="DHP5254" s="159"/>
      <c r="DHQ5254" s="159"/>
      <c r="DHR5254" s="159"/>
      <c r="DHS5254" s="159"/>
      <c r="DHT5254" s="159"/>
      <c r="DHU5254" s="159"/>
      <c r="DHV5254" s="159"/>
      <c r="DHW5254" s="159"/>
      <c r="DHX5254" s="159"/>
      <c r="DHY5254" s="159"/>
      <c r="DHZ5254" s="159"/>
      <c r="DIA5254" s="159"/>
      <c r="DIB5254" s="159"/>
      <c r="DIC5254" s="159"/>
      <c r="DID5254" s="159"/>
      <c r="DIE5254" s="159"/>
      <c r="DIF5254" s="159"/>
      <c r="DIG5254" s="159"/>
      <c r="DIH5254" s="159"/>
      <c r="DII5254" s="159"/>
      <c r="DIJ5254" s="159"/>
      <c r="DIK5254" s="159"/>
      <c r="DIL5254" s="159"/>
      <c r="DIM5254" s="159"/>
      <c r="DIN5254" s="159"/>
      <c r="DIO5254" s="159"/>
      <c r="DIP5254" s="159"/>
      <c r="DIQ5254" s="159"/>
      <c r="DIR5254" s="159"/>
      <c r="DIS5254" s="159"/>
      <c r="DIT5254" s="159"/>
      <c r="DIU5254" s="159"/>
      <c r="DIV5254" s="159"/>
      <c r="DIW5254" s="159"/>
      <c r="DIX5254" s="159"/>
      <c r="DIY5254" s="159"/>
      <c r="DIZ5254" s="159"/>
      <c r="DJA5254" s="159"/>
      <c r="DJB5254" s="159"/>
      <c r="DJC5254" s="159"/>
      <c r="DJD5254" s="159"/>
      <c r="DJE5254" s="159"/>
      <c r="DJF5254" s="159"/>
      <c r="DJG5254" s="159"/>
      <c r="DJH5254" s="159"/>
      <c r="DJI5254" s="159"/>
      <c r="DJJ5254" s="159"/>
      <c r="DJK5254" s="159"/>
      <c r="DJL5254" s="159"/>
      <c r="DJM5254" s="159"/>
      <c r="DJN5254" s="159"/>
      <c r="DJO5254" s="159"/>
      <c r="DJP5254" s="159"/>
      <c r="DJQ5254" s="159"/>
      <c r="DJR5254" s="159"/>
      <c r="DJS5254" s="159"/>
      <c r="DJT5254" s="159"/>
      <c r="DJU5254" s="159"/>
      <c r="DJV5254" s="159"/>
      <c r="DJW5254" s="159"/>
      <c r="DJX5254" s="159"/>
      <c r="DJY5254" s="159"/>
      <c r="DJZ5254" s="159"/>
      <c r="DKA5254" s="159"/>
      <c r="DKB5254" s="159"/>
      <c r="DKC5254" s="159"/>
      <c r="DKD5254" s="159"/>
      <c r="DKE5254" s="159"/>
      <c r="DKF5254" s="159"/>
      <c r="DKG5254" s="159"/>
      <c r="DKH5254" s="159"/>
      <c r="DKI5254" s="159"/>
      <c r="DKJ5254" s="159"/>
      <c r="DKK5254" s="159"/>
      <c r="DKL5254" s="159"/>
      <c r="DKM5254" s="159"/>
      <c r="DKN5254" s="159"/>
      <c r="DKO5254" s="159"/>
      <c r="DKP5254" s="159"/>
      <c r="DKQ5254" s="159"/>
      <c r="DKR5254" s="159"/>
      <c r="DKS5254" s="159"/>
      <c r="DKT5254" s="159"/>
      <c r="DKU5254" s="159"/>
      <c r="DKV5254" s="159"/>
      <c r="DKW5254" s="159"/>
      <c r="DKX5254" s="159"/>
      <c r="DKY5254" s="159"/>
      <c r="DKZ5254" s="159"/>
      <c r="DLA5254" s="159"/>
      <c r="DLB5254" s="159"/>
      <c r="DLC5254" s="159"/>
      <c r="DLD5254" s="159"/>
      <c r="DLE5254" s="159"/>
      <c r="DLF5254" s="159"/>
      <c r="DLG5254" s="159"/>
      <c r="DLH5254" s="159"/>
      <c r="DLI5254" s="159"/>
      <c r="DLJ5254" s="159"/>
      <c r="DLK5254" s="159"/>
      <c r="DLL5254" s="159"/>
      <c r="DLM5254" s="159"/>
      <c r="DLN5254" s="159"/>
      <c r="DLO5254" s="159"/>
      <c r="DLP5254" s="159"/>
      <c r="DLQ5254" s="159"/>
      <c r="DLR5254" s="159"/>
      <c r="DLS5254" s="159"/>
      <c r="DLT5254" s="159"/>
      <c r="DLU5254" s="159"/>
      <c r="DLV5254" s="159"/>
      <c r="DLW5254" s="159"/>
      <c r="DLX5254" s="159"/>
      <c r="DLY5254" s="159"/>
      <c r="DLZ5254" s="159"/>
      <c r="DMA5254" s="159"/>
      <c r="DMB5254" s="159"/>
      <c r="DMC5254" s="159"/>
      <c r="DMD5254" s="159"/>
      <c r="DME5254" s="159"/>
      <c r="DMF5254" s="159"/>
      <c r="DMG5254" s="159"/>
      <c r="DMH5254" s="159"/>
      <c r="DMI5254" s="159"/>
      <c r="DMJ5254" s="159"/>
      <c r="DMK5254" s="159"/>
      <c r="DML5254" s="159"/>
      <c r="DMM5254" s="159"/>
      <c r="DMN5254" s="159"/>
      <c r="DMO5254" s="159"/>
      <c r="DMP5254" s="159"/>
      <c r="DMQ5254" s="159"/>
      <c r="DMR5254" s="159"/>
      <c r="DMS5254" s="159"/>
      <c r="DMT5254" s="159"/>
      <c r="DMU5254" s="159"/>
      <c r="DMV5254" s="159"/>
      <c r="DMW5254" s="159"/>
      <c r="DMX5254" s="159"/>
      <c r="DMY5254" s="159"/>
      <c r="DMZ5254" s="159"/>
      <c r="DNA5254" s="159"/>
      <c r="DNB5254" s="159"/>
      <c r="DNC5254" s="159"/>
      <c r="DND5254" s="159"/>
      <c r="DNE5254" s="159"/>
      <c r="DNF5254" s="159"/>
      <c r="DNG5254" s="159"/>
      <c r="DNH5254" s="159"/>
      <c r="DNI5254" s="159"/>
      <c r="DNJ5254" s="159"/>
      <c r="DNK5254" s="159"/>
      <c r="DNL5254" s="159"/>
      <c r="DNM5254" s="159"/>
      <c r="DNN5254" s="159"/>
      <c r="DNO5254" s="159"/>
      <c r="DNP5254" s="159"/>
      <c r="DNQ5254" s="159"/>
      <c r="DNR5254" s="159"/>
      <c r="DNS5254" s="159"/>
      <c r="DNT5254" s="159"/>
      <c r="DNU5254" s="159"/>
      <c r="DNV5254" s="159"/>
      <c r="DNW5254" s="159"/>
      <c r="DNX5254" s="159"/>
      <c r="DNY5254" s="159"/>
      <c r="DNZ5254" s="159"/>
      <c r="DOA5254" s="159"/>
      <c r="DOB5254" s="159"/>
      <c r="DOC5254" s="159"/>
      <c r="DOD5254" s="159"/>
      <c r="DOE5254" s="159"/>
      <c r="DOF5254" s="159"/>
      <c r="DOG5254" s="159"/>
      <c r="DOH5254" s="159"/>
      <c r="DOI5254" s="159"/>
      <c r="DOJ5254" s="159"/>
      <c r="DOK5254" s="159"/>
      <c r="DOL5254" s="159"/>
      <c r="DOM5254" s="159"/>
      <c r="DON5254" s="159"/>
      <c r="DOO5254" s="159"/>
      <c r="DOP5254" s="159"/>
      <c r="DOQ5254" s="159"/>
      <c r="DOR5254" s="159"/>
      <c r="DOS5254" s="159"/>
      <c r="DOT5254" s="159"/>
      <c r="DOU5254" s="159"/>
      <c r="DOV5254" s="159"/>
      <c r="DOW5254" s="159"/>
      <c r="DOX5254" s="159"/>
      <c r="DOY5254" s="159"/>
      <c r="DOZ5254" s="159"/>
      <c r="DPA5254" s="159"/>
      <c r="DPB5254" s="159"/>
      <c r="DPC5254" s="159"/>
      <c r="DPD5254" s="159"/>
      <c r="DPE5254" s="159"/>
      <c r="DPF5254" s="159"/>
      <c r="DPG5254" s="159"/>
      <c r="DPH5254" s="159"/>
      <c r="DPI5254" s="159"/>
      <c r="DPJ5254" s="159"/>
      <c r="DPK5254" s="159"/>
      <c r="DPL5254" s="159"/>
      <c r="DPM5254" s="159"/>
      <c r="DPN5254" s="159"/>
      <c r="DPO5254" s="159"/>
      <c r="DPP5254" s="159"/>
      <c r="DPQ5254" s="159"/>
      <c r="DPR5254" s="159"/>
      <c r="DPS5254" s="159"/>
      <c r="DPT5254" s="159"/>
      <c r="DPU5254" s="159"/>
      <c r="DPV5254" s="159"/>
      <c r="DPW5254" s="159"/>
      <c r="DPX5254" s="159"/>
      <c r="DPY5254" s="159"/>
      <c r="DPZ5254" s="159"/>
      <c r="DQA5254" s="159"/>
      <c r="DQB5254" s="159"/>
      <c r="DQC5254" s="159"/>
      <c r="DQD5254" s="159"/>
      <c r="DQE5254" s="159"/>
      <c r="DQF5254" s="159"/>
      <c r="DQG5254" s="159"/>
      <c r="DQH5254" s="159"/>
      <c r="DQI5254" s="159"/>
      <c r="DQJ5254" s="159"/>
      <c r="DQK5254" s="159"/>
      <c r="DQL5254" s="159"/>
      <c r="DQM5254" s="159"/>
      <c r="DQN5254" s="159"/>
      <c r="DQO5254" s="159"/>
      <c r="DQP5254" s="159"/>
      <c r="DQQ5254" s="159"/>
      <c r="DQR5254" s="159"/>
      <c r="DQS5254" s="159"/>
      <c r="DQT5254" s="159"/>
      <c r="DQU5254" s="159"/>
      <c r="DQV5254" s="159"/>
      <c r="DQW5254" s="159"/>
      <c r="DQX5254" s="159"/>
      <c r="DQY5254" s="159"/>
      <c r="DQZ5254" s="159"/>
      <c r="DRA5254" s="159"/>
      <c r="DRB5254" s="159"/>
      <c r="DRC5254" s="159"/>
      <c r="DRD5254" s="159"/>
      <c r="DRE5254" s="159"/>
      <c r="DRF5254" s="159"/>
      <c r="DRG5254" s="159"/>
      <c r="DRH5254" s="159"/>
      <c r="DRI5254" s="159"/>
      <c r="DRJ5254" s="159"/>
      <c r="DRK5254" s="159"/>
      <c r="DRL5254" s="159"/>
      <c r="DRM5254" s="159"/>
      <c r="DRN5254" s="159"/>
      <c r="DRO5254" s="159"/>
      <c r="DRP5254" s="159"/>
      <c r="DRQ5254" s="159"/>
      <c r="DRR5254" s="159"/>
      <c r="DRS5254" s="159"/>
      <c r="DRT5254" s="159"/>
      <c r="DRU5254" s="159"/>
      <c r="DRV5254" s="159"/>
      <c r="DRW5254" s="159"/>
      <c r="DRX5254" s="159"/>
      <c r="DRY5254" s="159"/>
      <c r="DRZ5254" s="159"/>
      <c r="DSA5254" s="159"/>
      <c r="DSB5254" s="159"/>
      <c r="DSC5254" s="159"/>
      <c r="DSD5254" s="159"/>
      <c r="DSE5254" s="159"/>
      <c r="DSF5254" s="159"/>
      <c r="DSG5254" s="159"/>
      <c r="DSH5254" s="159"/>
      <c r="DSI5254" s="159"/>
      <c r="DSJ5254" s="159"/>
      <c r="DSK5254" s="159"/>
      <c r="DSL5254" s="159"/>
      <c r="DSM5254" s="159"/>
      <c r="DSN5254" s="159"/>
      <c r="DSO5254" s="159"/>
      <c r="DSP5254" s="159"/>
      <c r="DSQ5254" s="159"/>
      <c r="DSR5254" s="159"/>
      <c r="DSS5254" s="159"/>
      <c r="DST5254" s="159"/>
      <c r="DSU5254" s="159"/>
      <c r="DSV5254" s="159"/>
      <c r="DSW5254" s="159"/>
      <c r="DSX5254" s="159"/>
      <c r="DSY5254" s="159"/>
      <c r="DSZ5254" s="159"/>
      <c r="DTA5254" s="159"/>
      <c r="DTB5254" s="159"/>
      <c r="DTC5254" s="159"/>
      <c r="DTD5254" s="159"/>
      <c r="DTE5254" s="159"/>
      <c r="DTF5254" s="159"/>
      <c r="DTG5254" s="159"/>
      <c r="DTH5254" s="159"/>
      <c r="DTI5254" s="159"/>
      <c r="DTJ5254" s="159"/>
      <c r="DTK5254" s="159"/>
      <c r="DTL5254" s="159"/>
      <c r="DTM5254" s="159"/>
      <c r="DTN5254" s="159"/>
      <c r="DTO5254" s="159"/>
      <c r="DTP5254" s="159"/>
      <c r="DTQ5254" s="159"/>
      <c r="DTR5254" s="159"/>
      <c r="DTS5254" s="159"/>
      <c r="DTT5254" s="159"/>
      <c r="DTU5254" s="159"/>
      <c r="DTV5254" s="159"/>
      <c r="DTW5254" s="159"/>
      <c r="DTX5254" s="159"/>
      <c r="DTY5254" s="159"/>
      <c r="DTZ5254" s="159"/>
      <c r="DUA5254" s="159"/>
      <c r="DUB5254" s="159"/>
      <c r="DUC5254" s="159"/>
      <c r="DUD5254" s="159"/>
      <c r="DUE5254" s="159"/>
      <c r="DUF5254" s="159"/>
      <c r="DUG5254" s="159"/>
      <c r="DUH5254" s="159"/>
      <c r="DUI5254" s="159"/>
      <c r="DUJ5254" s="159"/>
      <c r="DUK5254" s="159"/>
      <c r="DUL5254" s="159"/>
      <c r="DUM5254" s="159"/>
      <c r="DUN5254" s="159"/>
      <c r="DUO5254" s="159"/>
      <c r="DUP5254" s="159"/>
      <c r="DUQ5254" s="159"/>
      <c r="DUR5254" s="159"/>
      <c r="DUS5254" s="159"/>
      <c r="DUT5254" s="159"/>
      <c r="DUU5254" s="159"/>
      <c r="DUV5254" s="159"/>
      <c r="DUW5254" s="159"/>
      <c r="DUX5254" s="159"/>
      <c r="DUY5254" s="159"/>
      <c r="DUZ5254" s="159"/>
      <c r="DVA5254" s="159"/>
      <c r="DVB5254" s="159"/>
      <c r="DVC5254" s="159"/>
      <c r="DVD5254" s="159"/>
      <c r="DVE5254" s="159"/>
      <c r="DVF5254" s="159"/>
      <c r="DVG5254" s="159"/>
      <c r="DVH5254" s="159"/>
      <c r="DVI5254" s="159"/>
      <c r="DVJ5254" s="159"/>
      <c r="DVK5254" s="159"/>
      <c r="DVL5254" s="159"/>
      <c r="DVM5254" s="159"/>
      <c r="DVN5254" s="159"/>
      <c r="DVO5254" s="159"/>
      <c r="DVP5254" s="159"/>
      <c r="DVQ5254" s="159"/>
      <c r="DVR5254" s="159"/>
      <c r="DVS5254" s="159"/>
      <c r="DVT5254" s="159"/>
      <c r="DVU5254" s="159"/>
      <c r="DVV5254" s="159"/>
      <c r="DVW5254" s="159"/>
      <c r="DVX5254" s="159"/>
      <c r="DVY5254" s="159"/>
      <c r="DVZ5254" s="159"/>
      <c r="DWA5254" s="159"/>
      <c r="DWB5254" s="159"/>
      <c r="DWC5254" s="159"/>
      <c r="DWD5254" s="159"/>
      <c r="DWE5254" s="159"/>
      <c r="DWF5254" s="159"/>
      <c r="DWG5254" s="159"/>
      <c r="DWH5254" s="159"/>
      <c r="DWI5254" s="159"/>
      <c r="DWJ5254" s="159"/>
      <c r="DWK5254" s="159"/>
      <c r="DWL5254" s="159"/>
      <c r="DWM5254" s="159"/>
      <c r="DWN5254" s="159"/>
      <c r="DWO5254" s="159"/>
      <c r="DWP5254" s="159"/>
      <c r="DWQ5254" s="159"/>
      <c r="DWR5254" s="159"/>
      <c r="DWS5254" s="159"/>
      <c r="DWT5254" s="159"/>
      <c r="DWU5254" s="159"/>
      <c r="DWV5254" s="159"/>
      <c r="DWW5254" s="159"/>
      <c r="DWX5254" s="159"/>
      <c r="DWY5254" s="159"/>
      <c r="DWZ5254" s="159"/>
      <c r="DXA5254" s="159"/>
      <c r="DXB5254" s="159"/>
      <c r="DXC5254" s="159"/>
      <c r="DXD5254" s="159"/>
      <c r="DXE5254" s="159"/>
      <c r="DXF5254" s="159"/>
      <c r="DXG5254" s="159"/>
      <c r="DXH5254" s="159"/>
      <c r="DXI5254" s="159"/>
      <c r="DXJ5254" s="159"/>
      <c r="DXK5254" s="159"/>
      <c r="DXL5254" s="159"/>
      <c r="DXM5254" s="159"/>
      <c r="DXN5254" s="159"/>
      <c r="DXO5254" s="159"/>
      <c r="DXP5254" s="159"/>
      <c r="DXQ5254" s="159"/>
      <c r="DXR5254" s="159"/>
      <c r="DXS5254" s="159"/>
      <c r="DXT5254" s="159"/>
      <c r="DXU5254" s="159"/>
      <c r="DXV5254" s="159"/>
      <c r="DXW5254" s="159"/>
      <c r="DXX5254" s="159"/>
      <c r="DXY5254" s="159"/>
      <c r="DXZ5254" s="159"/>
      <c r="DYA5254" s="159"/>
      <c r="DYB5254" s="159"/>
      <c r="DYC5254" s="159"/>
      <c r="DYD5254" s="159"/>
      <c r="DYE5254" s="159"/>
      <c r="DYF5254" s="159"/>
      <c r="DYG5254" s="159"/>
      <c r="DYH5254" s="159"/>
      <c r="DYI5254" s="159"/>
      <c r="DYJ5254" s="159"/>
      <c r="DYK5254" s="159"/>
      <c r="DYL5254" s="159"/>
      <c r="DYM5254" s="159"/>
      <c r="DYN5254" s="159"/>
      <c r="DYO5254" s="159"/>
      <c r="DYP5254" s="159"/>
      <c r="DYQ5254" s="159"/>
      <c r="DYR5254" s="159"/>
      <c r="DYS5254" s="159"/>
      <c r="DYT5254" s="159"/>
      <c r="DYU5254" s="159"/>
      <c r="DYV5254" s="159"/>
      <c r="DYW5254" s="159"/>
      <c r="DYX5254" s="159"/>
      <c r="DYY5254" s="159"/>
      <c r="DYZ5254" s="159"/>
      <c r="DZA5254" s="159"/>
      <c r="DZB5254" s="159"/>
      <c r="DZC5254" s="159"/>
      <c r="DZD5254" s="159"/>
      <c r="DZE5254" s="159"/>
      <c r="DZF5254" s="159"/>
      <c r="DZG5254" s="159"/>
      <c r="DZH5254" s="159"/>
      <c r="DZI5254" s="159"/>
      <c r="DZJ5254" s="159"/>
      <c r="DZK5254" s="159"/>
      <c r="DZL5254" s="159"/>
      <c r="DZM5254" s="159"/>
      <c r="DZN5254" s="159"/>
      <c r="DZO5254" s="159"/>
      <c r="DZP5254" s="159"/>
      <c r="DZQ5254" s="159"/>
      <c r="DZR5254" s="159"/>
      <c r="DZS5254" s="159"/>
      <c r="DZT5254" s="159"/>
      <c r="DZU5254" s="159"/>
      <c r="DZV5254" s="159"/>
      <c r="DZW5254" s="159"/>
      <c r="DZX5254" s="159"/>
      <c r="DZY5254" s="159"/>
      <c r="DZZ5254" s="159"/>
      <c r="EAA5254" s="159"/>
      <c r="EAB5254" s="159"/>
      <c r="EAC5254" s="159"/>
      <c r="EAD5254" s="159"/>
      <c r="EAE5254" s="159"/>
      <c r="EAF5254" s="159"/>
      <c r="EAG5254" s="159"/>
      <c r="EAH5254" s="159"/>
      <c r="EAI5254" s="159"/>
      <c r="EAJ5254" s="159"/>
      <c r="EAK5254" s="159"/>
      <c r="EAL5254" s="159"/>
      <c r="EAM5254" s="159"/>
      <c r="EAN5254" s="159"/>
      <c r="EAO5254" s="159"/>
      <c r="EAP5254" s="159"/>
      <c r="EAQ5254" s="159"/>
      <c r="EAR5254" s="159"/>
      <c r="EAS5254" s="159"/>
      <c r="EAT5254" s="159"/>
      <c r="EAU5254" s="159"/>
      <c r="EAV5254" s="159"/>
      <c r="EAW5254" s="159"/>
      <c r="EAX5254" s="159"/>
      <c r="EAY5254" s="159"/>
      <c r="EAZ5254" s="159"/>
      <c r="EBA5254" s="159"/>
      <c r="EBB5254" s="159"/>
      <c r="EBC5254" s="159"/>
      <c r="EBD5254" s="159"/>
      <c r="EBE5254" s="159"/>
      <c r="EBF5254" s="159"/>
      <c r="EBG5254" s="159"/>
      <c r="EBH5254" s="159"/>
      <c r="EBI5254" s="159"/>
      <c r="EBJ5254" s="159"/>
      <c r="EBK5254" s="159"/>
      <c r="EBL5254" s="159"/>
      <c r="EBM5254" s="159"/>
      <c r="EBN5254" s="159"/>
      <c r="EBO5254" s="159"/>
      <c r="EBP5254" s="159"/>
      <c r="EBQ5254" s="159"/>
      <c r="EBR5254" s="159"/>
      <c r="EBS5254" s="159"/>
      <c r="EBT5254" s="159"/>
      <c r="EBU5254" s="159"/>
      <c r="EBV5254" s="159"/>
      <c r="EBW5254" s="159"/>
      <c r="EBX5254" s="159"/>
      <c r="EBY5254" s="159"/>
      <c r="EBZ5254" s="159"/>
      <c r="ECA5254" s="159"/>
      <c r="ECB5254" s="159"/>
      <c r="ECC5254" s="159"/>
      <c r="ECD5254" s="159"/>
      <c r="ECE5254" s="159"/>
      <c r="ECF5254" s="159"/>
      <c r="ECG5254" s="159"/>
      <c r="ECH5254" s="159"/>
      <c r="ECI5254" s="159"/>
      <c r="ECJ5254" s="159"/>
      <c r="ECK5254" s="159"/>
      <c r="ECL5254" s="159"/>
      <c r="ECM5254" s="159"/>
      <c r="ECN5254" s="159"/>
      <c r="ECO5254" s="159"/>
      <c r="ECP5254" s="159"/>
      <c r="ECQ5254" s="159"/>
      <c r="ECR5254" s="159"/>
      <c r="ECS5254" s="159"/>
      <c r="ECT5254" s="159"/>
      <c r="ECU5254" s="159"/>
      <c r="ECV5254" s="159"/>
      <c r="ECW5254" s="159"/>
      <c r="ECX5254" s="159"/>
      <c r="ECY5254" s="159"/>
      <c r="ECZ5254" s="159"/>
      <c r="EDA5254" s="159"/>
      <c r="EDB5254" s="159"/>
      <c r="EDC5254" s="159"/>
      <c r="EDD5254" s="159"/>
      <c r="EDE5254" s="159"/>
      <c r="EDF5254" s="159"/>
      <c r="EDG5254" s="159"/>
      <c r="EDH5254" s="159"/>
      <c r="EDI5254" s="159"/>
      <c r="EDJ5254" s="159"/>
      <c r="EDK5254" s="159"/>
      <c r="EDL5254" s="159"/>
      <c r="EDM5254" s="159"/>
      <c r="EDN5254" s="159"/>
      <c r="EDO5254" s="159"/>
      <c r="EDP5254" s="159"/>
      <c r="EDQ5254" s="159"/>
      <c r="EDR5254" s="159"/>
      <c r="EDS5254" s="159"/>
      <c r="EDT5254" s="159"/>
      <c r="EDU5254" s="159"/>
      <c r="EDV5254" s="159"/>
      <c r="EDW5254" s="159"/>
      <c r="EDX5254" s="159"/>
      <c r="EDY5254" s="159"/>
      <c r="EDZ5254" s="159"/>
      <c r="EEA5254" s="159"/>
      <c r="EEB5254" s="159"/>
      <c r="EEC5254" s="159"/>
      <c r="EED5254" s="159"/>
      <c r="EEE5254" s="159"/>
      <c r="EEF5254" s="159"/>
      <c r="EEG5254" s="159"/>
      <c r="EEH5254" s="159"/>
      <c r="EEI5254" s="159"/>
      <c r="EEJ5254" s="159"/>
      <c r="EEK5254" s="159"/>
      <c r="EEL5254" s="159"/>
      <c r="EEM5254" s="159"/>
      <c r="EEN5254" s="159"/>
      <c r="EEO5254" s="159"/>
      <c r="EEP5254" s="159"/>
      <c r="EEQ5254" s="159"/>
      <c r="EER5254" s="159"/>
      <c r="EES5254" s="159"/>
      <c r="EET5254" s="159"/>
      <c r="EEU5254" s="159"/>
      <c r="EEV5254" s="159"/>
      <c r="EEW5254" s="159"/>
      <c r="EEX5254" s="159"/>
      <c r="EEY5254" s="159"/>
      <c r="EEZ5254" s="159"/>
      <c r="EFA5254" s="159"/>
      <c r="EFB5254" s="159"/>
      <c r="EFC5254" s="159"/>
      <c r="EFD5254" s="159"/>
      <c r="EFE5254" s="159"/>
      <c r="EFF5254" s="159"/>
      <c r="EFG5254" s="159"/>
      <c r="EFH5254" s="159"/>
      <c r="EFI5254" s="159"/>
      <c r="EFJ5254" s="159"/>
      <c r="EFK5254" s="159"/>
      <c r="EFL5254" s="159"/>
      <c r="EFM5254" s="159"/>
      <c r="EFN5254" s="159"/>
      <c r="EFO5254" s="159"/>
      <c r="EFP5254" s="159"/>
      <c r="EFQ5254" s="159"/>
      <c r="EFR5254" s="159"/>
      <c r="EFS5254" s="159"/>
      <c r="EFT5254" s="159"/>
      <c r="EFU5254" s="159"/>
      <c r="EFV5254" s="159"/>
      <c r="EFW5254" s="159"/>
      <c r="EFX5254" s="159"/>
      <c r="EFY5254" s="159"/>
      <c r="EFZ5254" s="159"/>
      <c r="EGA5254" s="159"/>
      <c r="EGB5254" s="159"/>
      <c r="EGC5254" s="159"/>
      <c r="EGD5254" s="159"/>
      <c r="EGE5254" s="159"/>
      <c r="EGF5254" s="159"/>
      <c r="EGG5254" s="159"/>
      <c r="EGH5254" s="159"/>
      <c r="EGI5254" s="159"/>
      <c r="EGJ5254" s="159"/>
      <c r="EGK5254" s="159"/>
      <c r="EGL5254" s="159"/>
      <c r="EGM5254" s="159"/>
      <c r="EGN5254" s="159"/>
      <c r="EGO5254" s="159"/>
      <c r="EGP5254" s="159"/>
      <c r="EGQ5254" s="159"/>
      <c r="EGR5254" s="159"/>
      <c r="EGS5254" s="159"/>
      <c r="EGT5254" s="159"/>
      <c r="EGU5254" s="159"/>
      <c r="EGV5254" s="159"/>
      <c r="EGW5254" s="159"/>
      <c r="EGX5254" s="159"/>
      <c r="EGY5254" s="159"/>
      <c r="EGZ5254" s="159"/>
      <c r="EHA5254" s="159"/>
      <c r="EHB5254" s="159"/>
      <c r="EHC5254" s="159"/>
      <c r="EHD5254" s="159"/>
      <c r="EHE5254" s="159"/>
      <c r="EHF5254" s="159"/>
      <c r="EHG5254" s="159"/>
      <c r="EHH5254" s="159"/>
      <c r="EHI5254" s="159"/>
      <c r="EHJ5254" s="159"/>
      <c r="EHK5254" s="159"/>
      <c r="EHL5254" s="159"/>
      <c r="EHM5254" s="159"/>
      <c r="EHN5254" s="159"/>
      <c r="EHO5254" s="159"/>
      <c r="EHP5254" s="159"/>
      <c r="EHQ5254" s="159"/>
      <c r="EHR5254" s="159"/>
      <c r="EHS5254" s="159"/>
      <c r="EHT5254" s="159"/>
      <c r="EHU5254" s="159"/>
      <c r="EHV5254" s="159"/>
      <c r="EHW5254" s="159"/>
      <c r="EHX5254" s="159"/>
      <c r="EHY5254" s="159"/>
      <c r="EHZ5254" s="159"/>
      <c r="EIA5254" s="159"/>
      <c r="EIB5254" s="159"/>
      <c r="EIC5254" s="159"/>
      <c r="EID5254" s="159"/>
      <c r="EIE5254" s="159"/>
      <c r="EIF5254" s="159"/>
      <c r="EIG5254" s="159"/>
      <c r="EIH5254" s="159"/>
      <c r="EII5254" s="159"/>
      <c r="EIJ5254" s="159"/>
      <c r="EIK5254" s="159"/>
      <c r="EIL5254" s="159"/>
      <c r="EIM5254" s="159"/>
      <c r="EIN5254" s="159"/>
      <c r="EIO5254" s="159"/>
      <c r="EIP5254" s="159"/>
      <c r="EIQ5254" s="159"/>
      <c r="EIR5254" s="159"/>
      <c r="EIS5254" s="159"/>
      <c r="EIT5254" s="159"/>
      <c r="EIU5254" s="159"/>
      <c r="EIV5254" s="159"/>
      <c r="EIW5254" s="159"/>
      <c r="EIX5254" s="159"/>
      <c r="EIY5254" s="159"/>
      <c r="EIZ5254" s="159"/>
      <c r="EJA5254" s="159"/>
      <c r="EJB5254" s="159"/>
      <c r="EJC5254" s="159"/>
      <c r="EJD5254" s="159"/>
      <c r="EJE5254" s="159"/>
      <c r="EJF5254" s="159"/>
      <c r="EJG5254" s="159"/>
      <c r="EJH5254" s="159"/>
      <c r="EJI5254" s="159"/>
      <c r="EJJ5254" s="159"/>
      <c r="EJK5254" s="159"/>
      <c r="EJL5254" s="159"/>
      <c r="EJM5254" s="159"/>
      <c r="EJN5254" s="159"/>
      <c r="EJO5254" s="159"/>
      <c r="EJP5254" s="159"/>
      <c r="EJQ5254" s="159"/>
      <c r="EJR5254" s="159"/>
      <c r="EJS5254" s="159"/>
      <c r="EJT5254" s="159"/>
      <c r="EJU5254" s="159"/>
      <c r="EJV5254" s="159"/>
      <c r="EJW5254" s="159"/>
      <c r="EJX5254" s="159"/>
      <c r="EJY5254" s="159"/>
      <c r="EJZ5254" s="159"/>
      <c r="EKA5254" s="159"/>
      <c r="EKB5254" s="159"/>
      <c r="EKC5254" s="159"/>
      <c r="EKD5254" s="159"/>
      <c r="EKE5254" s="159"/>
      <c r="EKF5254" s="159"/>
      <c r="EKG5254" s="159"/>
      <c r="EKH5254" s="159"/>
      <c r="EKI5254" s="159"/>
      <c r="EKJ5254" s="159"/>
      <c r="EKK5254" s="159"/>
      <c r="EKL5254" s="159"/>
      <c r="EKM5254" s="159"/>
      <c r="EKN5254" s="159"/>
      <c r="EKO5254" s="159"/>
      <c r="EKP5254" s="159"/>
      <c r="EKQ5254" s="159"/>
      <c r="EKR5254" s="159"/>
      <c r="EKS5254" s="159"/>
      <c r="EKT5254" s="159"/>
      <c r="EKU5254" s="159"/>
      <c r="EKV5254" s="159"/>
      <c r="EKW5254" s="159"/>
      <c r="EKX5254" s="159"/>
      <c r="EKY5254" s="159"/>
      <c r="EKZ5254" s="159"/>
      <c r="ELA5254" s="159"/>
      <c r="ELB5254" s="159"/>
      <c r="ELC5254" s="159"/>
      <c r="ELD5254" s="159"/>
      <c r="ELE5254" s="159"/>
      <c r="ELF5254" s="159"/>
      <c r="ELG5254" s="159"/>
      <c r="ELH5254" s="159"/>
      <c r="ELI5254" s="159"/>
      <c r="ELJ5254" s="159"/>
      <c r="ELK5254" s="159"/>
      <c r="ELL5254" s="159"/>
      <c r="ELM5254" s="159"/>
      <c r="ELN5254" s="159"/>
      <c r="ELO5254" s="159"/>
      <c r="ELP5254" s="159"/>
      <c r="ELQ5254" s="159"/>
      <c r="ELR5254" s="159"/>
      <c r="ELS5254" s="159"/>
      <c r="ELT5254" s="159"/>
      <c r="ELU5254" s="159"/>
      <c r="ELV5254" s="159"/>
      <c r="ELW5254" s="159"/>
      <c r="ELX5254" s="159"/>
      <c r="ELY5254" s="159"/>
      <c r="ELZ5254" s="159"/>
      <c r="EMA5254" s="159"/>
      <c r="EMB5254" s="159"/>
      <c r="EMC5254" s="159"/>
      <c r="EMD5254" s="159"/>
      <c r="EME5254" s="159"/>
      <c r="EMF5254" s="159"/>
      <c r="EMG5254" s="159"/>
      <c r="EMH5254" s="159"/>
      <c r="EMI5254" s="159"/>
      <c r="EMJ5254" s="159"/>
      <c r="EMK5254" s="159"/>
      <c r="EML5254" s="159"/>
      <c r="EMM5254" s="159"/>
      <c r="EMN5254" s="159"/>
      <c r="EMO5254" s="159"/>
      <c r="EMP5254" s="159"/>
      <c r="EMQ5254" s="159"/>
      <c r="EMR5254" s="159"/>
      <c r="EMS5254" s="159"/>
      <c r="EMT5254" s="159"/>
      <c r="EMU5254" s="159"/>
      <c r="EMV5254" s="159"/>
      <c r="EMW5254" s="159"/>
      <c r="EMX5254" s="159"/>
      <c r="EMY5254" s="159"/>
      <c r="EMZ5254" s="159"/>
      <c r="ENA5254" s="159"/>
      <c r="ENB5254" s="159"/>
      <c r="ENC5254" s="159"/>
      <c r="END5254" s="159"/>
      <c r="ENE5254" s="159"/>
      <c r="ENF5254" s="159"/>
      <c r="ENG5254" s="159"/>
      <c r="ENH5254" s="159"/>
      <c r="ENI5254" s="159"/>
      <c r="ENJ5254" s="159"/>
      <c r="ENK5254" s="159"/>
      <c r="ENL5254" s="159"/>
      <c r="ENM5254" s="159"/>
      <c r="ENN5254" s="159"/>
      <c r="ENO5254" s="159"/>
      <c r="ENP5254" s="159"/>
      <c r="ENQ5254" s="159"/>
      <c r="ENR5254" s="159"/>
      <c r="ENS5254" s="159"/>
      <c r="ENT5254" s="159"/>
      <c r="ENU5254" s="159"/>
      <c r="ENV5254" s="159"/>
      <c r="ENW5254" s="159"/>
      <c r="ENX5254" s="159"/>
      <c r="ENY5254" s="159"/>
      <c r="ENZ5254" s="159"/>
      <c r="EOA5254" s="159"/>
      <c r="EOB5254" s="159"/>
      <c r="EOC5254" s="159"/>
      <c r="EOD5254" s="159"/>
      <c r="EOE5254" s="159"/>
      <c r="EOF5254" s="159"/>
      <c r="EOG5254" s="159"/>
      <c r="EOH5254" s="159"/>
      <c r="EOI5254" s="159"/>
      <c r="EOJ5254" s="159"/>
      <c r="EOK5254" s="159"/>
      <c r="EOL5254" s="159"/>
      <c r="EOM5254" s="159"/>
      <c r="EON5254" s="159"/>
      <c r="EOO5254" s="159"/>
      <c r="EOP5254" s="159"/>
      <c r="EOQ5254" s="159"/>
      <c r="EOR5254" s="159"/>
      <c r="EOS5254" s="159"/>
      <c r="EOT5254" s="159"/>
      <c r="EOU5254" s="159"/>
      <c r="EOV5254" s="159"/>
      <c r="EOW5254" s="159"/>
      <c r="EOX5254" s="159"/>
      <c r="EOY5254" s="159"/>
      <c r="EOZ5254" s="159"/>
      <c r="EPA5254" s="159"/>
      <c r="EPB5254" s="159"/>
      <c r="EPC5254" s="159"/>
      <c r="EPD5254" s="159"/>
      <c r="EPE5254" s="159"/>
      <c r="EPF5254" s="159"/>
      <c r="EPG5254" s="159"/>
      <c r="EPH5254" s="159"/>
      <c r="EPI5254" s="159"/>
      <c r="EPJ5254" s="159"/>
      <c r="EPK5254" s="159"/>
      <c r="EPL5254" s="159"/>
      <c r="EPM5254" s="159"/>
      <c r="EPN5254" s="159"/>
      <c r="EPO5254" s="159"/>
      <c r="EPP5254" s="159"/>
      <c r="EPQ5254" s="159"/>
      <c r="EPR5254" s="159"/>
      <c r="EPS5254" s="159"/>
      <c r="EPT5254" s="159"/>
      <c r="EPU5254" s="159"/>
      <c r="EPV5254" s="159"/>
      <c r="EPW5254" s="159"/>
      <c r="EPX5254" s="159"/>
      <c r="EPY5254" s="159"/>
      <c r="EPZ5254" s="159"/>
      <c r="EQA5254" s="159"/>
      <c r="EQB5254" s="159"/>
      <c r="EQC5254" s="159"/>
      <c r="EQD5254" s="159"/>
      <c r="EQE5254" s="159"/>
      <c r="EQF5254" s="159"/>
      <c r="EQG5254" s="159"/>
      <c r="EQH5254" s="159"/>
      <c r="EQI5254" s="159"/>
      <c r="EQJ5254" s="159"/>
      <c r="EQK5254" s="159"/>
      <c r="EQL5254" s="159"/>
      <c r="EQM5254" s="159"/>
      <c r="EQN5254" s="159"/>
      <c r="EQO5254" s="159"/>
      <c r="EQP5254" s="159"/>
      <c r="EQQ5254" s="159"/>
      <c r="EQR5254" s="159"/>
      <c r="EQS5254" s="159"/>
      <c r="EQT5254" s="159"/>
      <c r="EQU5254" s="159"/>
      <c r="EQV5254" s="159"/>
      <c r="EQW5254" s="159"/>
      <c r="EQX5254" s="159"/>
      <c r="EQY5254" s="159"/>
      <c r="EQZ5254" s="159"/>
      <c r="ERA5254" s="159"/>
      <c r="ERB5254" s="159"/>
      <c r="ERC5254" s="159"/>
      <c r="ERD5254" s="159"/>
      <c r="ERE5254" s="159"/>
      <c r="ERF5254" s="159"/>
      <c r="ERG5254" s="159"/>
      <c r="ERH5254" s="159"/>
      <c r="ERI5254" s="159"/>
      <c r="ERJ5254" s="159"/>
      <c r="ERK5254" s="159"/>
      <c r="ERL5254" s="159"/>
      <c r="ERM5254" s="159"/>
      <c r="ERN5254" s="159"/>
      <c r="ERO5254" s="159"/>
      <c r="ERP5254" s="159"/>
      <c r="ERQ5254" s="159"/>
      <c r="ERR5254" s="159"/>
      <c r="ERS5254" s="159"/>
      <c r="ERT5254" s="159"/>
      <c r="ERU5254" s="159"/>
      <c r="ERV5254" s="159"/>
      <c r="ERW5254" s="159"/>
      <c r="ERX5254" s="159"/>
      <c r="ERY5254" s="159"/>
      <c r="ERZ5254" s="159"/>
      <c r="ESA5254" s="159"/>
      <c r="ESB5254" s="159"/>
      <c r="ESC5254" s="159"/>
      <c r="ESD5254" s="159"/>
      <c r="ESE5254" s="159"/>
      <c r="ESF5254" s="159"/>
      <c r="ESG5254" s="159"/>
      <c r="ESH5254" s="159"/>
      <c r="ESI5254" s="159"/>
      <c r="ESJ5254" s="159"/>
      <c r="ESK5254" s="159"/>
      <c r="ESL5254" s="159"/>
      <c r="ESM5254" s="159"/>
      <c r="ESN5254" s="159"/>
      <c r="ESO5254" s="159"/>
      <c r="ESP5254" s="159"/>
      <c r="ESQ5254" s="159"/>
      <c r="ESR5254" s="159"/>
      <c r="ESS5254" s="159"/>
      <c r="EST5254" s="159"/>
      <c r="ESU5254" s="159"/>
      <c r="ESV5254" s="159"/>
      <c r="ESW5254" s="159"/>
      <c r="ESX5254" s="159"/>
      <c r="ESY5254" s="159"/>
      <c r="ESZ5254" s="159"/>
      <c r="ETA5254" s="159"/>
      <c r="ETB5254" s="159"/>
      <c r="ETC5254" s="159"/>
      <c r="ETD5254" s="159"/>
      <c r="ETE5254" s="159"/>
      <c r="ETF5254" s="159"/>
      <c r="ETG5254" s="159"/>
      <c r="ETH5254" s="159"/>
      <c r="ETI5254" s="159"/>
      <c r="ETJ5254" s="159"/>
      <c r="ETK5254" s="159"/>
      <c r="ETL5254" s="159"/>
      <c r="ETM5254" s="159"/>
      <c r="ETN5254" s="159"/>
      <c r="ETO5254" s="159"/>
      <c r="ETP5254" s="159"/>
      <c r="ETQ5254" s="159"/>
      <c r="ETR5254" s="159"/>
      <c r="ETS5254" s="159"/>
      <c r="ETT5254" s="159"/>
      <c r="ETU5254" s="159"/>
      <c r="ETV5254" s="159"/>
      <c r="ETW5254" s="159"/>
      <c r="ETX5254" s="159"/>
      <c r="ETY5254" s="159"/>
      <c r="ETZ5254" s="159"/>
      <c r="EUA5254" s="159"/>
      <c r="EUB5254" s="159"/>
      <c r="EUC5254" s="159"/>
      <c r="EUD5254" s="159"/>
      <c r="EUE5254" s="159"/>
      <c r="EUF5254" s="159"/>
      <c r="EUG5254" s="159"/>
      <c r="EUH5254" s="159"/>
      <c r="EUI5254" s="159"/>
      <c r="EUJ5254" s="159"/>
      <c r="EUK5254" s="159"/>
      <c r="EUL5254" s="159"/>
      <c r="EUM5254" s="159"/>
      <c r="EUN5254" s="159"/>
      <c r="EUO5254" s="159"/>
      <c r="EUP5254" s="159"/>
      <c r="EUQ5254" s="159"/>
      <c r="EUR5254" s="159"/>
      <c r="EUS5254" s="159"/>
      <c r="EUT5254" s="159"/>
      <c r="EUU5254" s="159"/>
      <c r="EUV5254" s="159"/>
      <c r="EUW5254" s="159"/>
      <c r="EUX5254" s="159"/>
      <c r="EUY5254" s="159"/>
      <c r="EUZ5254" s="159"/>
      <c r="EVA5254" s="159"/>
      <c r="EVB5254" s="159"/>
      <c r="EVC5254" s="159"/>
      <c r="EVD5254" s="159"/>
      <c r="EVE5254" s="159"/>
      <c r="EVF5254" s="159"/>
      <c r="EVG5254" s="159"/>
      <c r="EVH5254" s="159"/>
      <c r="EVI5254" s="159"/>
      <c r="EVJ5254" s="159"/>
      <c r="EVK5254" s="159"/>
      <c r="EVL5254" s="159"/>
      <c r="EVM5254" s="159"/>
      <c r="EVN5254" s="159"/>
      <c r="EVO5254" s="159"/>
      <c r="EVP5254" s="159"/>
      <c r="EVQ5254" s="159"/>
      <c r="EVR5254" s="159"/>
      <c r="EVS5254" s="159"/>
      <c r="EVT5254" s="159"/>
      <c r="EVU5254" s="159"/>
      <c r="EVV5254" s="159"/>
      <c r="EVW5254" s="159"/>
      <c r="EVX5254" s="159"/>
      <c r="EVY5254" s="159"/>
      <c r="EVZ5254" s="159"/>
      <c r="EWA5254" s="159"/>
      <c r="EWB5254" s="159"/>
      <c r="EWC5254" s="159"/>
      <c r="EWD5254" s="159"/>
      <c r="EWE5254" s="159"/>
      <c r="EWF5254" s="159"/>
      <c r="EWG5254" s="159"/>
      <c r="EWH5254" s="159"/>
      <c r="EWI5254" s="159"/>
      <c r="EWJ5254" s="159"/>
      <c r="EWK5254" s="159"/>
      <c r="EWL5254" s="159"/>
      <c r="EWM5254" s="159"/>
      <c r="EWN5254" s="159"/>
      <c r="EWO5254" s="159"/>
      <c r="EWP5254" s="159"/>
      <c r="EWQ5254" s="159"/>
      <c r="EWR5254" s="159"/>
      <c r="EWS5254" s="159"/>
      <c r="EWT5254" s="159"/>
      <c r="EWU5254" s="159"/>
      <c r="EWV5254" s="159"/>
      <c r="EWW5254" s="159"/>
      <c r="EWX5254" s="159"/>
      <c r="EWY5254" s="159"/>
      <c r="EWZ5254" s="159"/>
      <c r="EXA5254" s="159"/>
      <c r="EXB5254" s="159"/>
      <c r="EXC5254" s="159"/>
      <c r="EXD5254" s="159"/>
      <c r="EXE5254" s="159"/>
      <c r="EXF5254" s="159"/>
      <c r="EXG5254" s="159"/>
      <c r="EXH5254" s="159"/>
      <c r="EXI5254" s="159"/>
      <c r="EXJ5254" s="159"/>
      <c r="EXK5254" s="159"/>
      <c r="EXL5254" s="159"/>
      <c r="EXM5254" s="159"/>
      <c r="EXN5254" s="159"/>
      <c r="EXO5254" s="159"/>
      <c r="EXP5254" s="159"/>
      <c r="EXQ5254" s="159"/>
      <c r="EXR5254" s="159"/>
      <c r="EXS5254" s="159"/>
      <c r="EXT5254" s="159"/>
      <c r="EXU5254" s="159"/>
      <c r="EXV5254" s="159"/>
      <c r="EXW5254" s="159"/>
      <c r="EXX5254" s="159"/>
      <c r="EXY5254" s="159"/>
      <c r="EXZ5254" s="159"/>
      <c r="EYA5254" s="159"/>
      <c r="EYB5254" s="159"/>
      <c r="EYC5254" s="159"/>
      <c r="EYD5254" s="159"/>
      <c r="EYE5254" s="159"/>
      <c r="EYF5254" s="159"/>
      <c r="EYG5254" s="159"/>
      <c r="EYH5254" s="159"/>
      <c r="EYI5254" s="159"/>
      <c r="EYJ5254" s="159"/>
      <c r="EYK5254" s="159"/>
      <c r="EYL5254" s="159"/>
      <c r="EYM5254" s="159"/>
      <c r="EYN5254" s="159"/>
      <c r="EYO5254" s="159"/>
      <c r="EYP5254" s="159"/>
      <c r="EYQ5254" s="159"/>
      <c r="EYR5254" s="159"/>
      <c r="EYS5254" s="159"/>
      <c r="EYT5254" s="159"/>
      <c r="EYU5254" s="159"/>
      <c r="EYV5254" s="159"/>
      <c r="EYW5254" s="159"/>
      <c r="EYX5254" s="159"/>
      <c r="EYY5254" s="159"/>
      <c r="EYZ5254" s="159"/>
      <c r="EZA5254" s="159"/>
      <c r="EZB5254" s="159"/>
      <c r="EZC5254" s="159"/>
      <c r="EZD5254" s="159"/>
      <c r="EZE5254" s="159"/>
      <c r="EZF5254" s="159"/>
      <c r="EZG5254" s="159"/>
      <c r="EZH5254" s="159"/>
      <c r="EZI5254" s="159"/>
      <c r="EZJ5254" s="159"/>
      <c r="EZK5254" s="159"/>
      <c r="EZL5254" s="159"/>
      <c r="EZM5254" s="159"/>
      <c r="EZN5254" s="159"/>
      <c r="EZO5254" s="159"/>
      <c r="EZP5254" s="159"/>
      <c r="EZQ5254" s="159"/>
      <c r="EZR5254" s="159"/>
      <c r="EZS5254" s="159"/>
      <c r="EZT5254" s="159"/>
      <c r="EZU5254" s="159"/>
      <c r="EZV5254" s="159"/>
      <c r="EZW5254" s="159"/>
      <c r="EZX5254" s="159"/>
      <c r="EZY5254" s="159"/>
      <c r="EZZ5254" s="159"/>
      <c r="FAA5254" s="159"/>
      <c r="FAB5254" s="159"/>
      <c r="FAC5254" s="159"/>
      <c r="FAD5254" s="159"/>
      <c r="FAE5254" s="159"/>
      <c r="FAF5254" s="159"/>
      <c r="FAG5254" s="159"/>
      <c r="FAH5254" s="159"/>
      <c r="FAI5254" s="159"/>
      <c r="FAJ5254" s="159"/>
      <c r="FAK5254" s="159"/>
      <c r="FAL5254" s="159"/>
      <c r="FAM5254" s="159"/>
      <c r="FAN5254" s="159"/>
      <c r="FAO5254" s="159"/>
      <c r="FAP5254" s="159"/>
      <c r="FAQ5254" s="159"/>
      <c r="FAR5254" s="159"/>
      <c r="FAS5254" s="159"/>
      <c r="FAT5254" s="159"/>
      <c r="FAU5254" s="159"/>
      <c r="FAV5254" s="159"/>
      <c r="FAW5254" s="159"/>
      <c r="FAX5254" s="159"/>
      <c r="FAY5254" s="159"/>
      <c r="FAZ5254" s="159"/>
      <c r="FBA5254" s="159"/>
      <c r="FBB5254" s="159"/>
      <c r="FBC5254" s="159"/>
      <c r="FBD5254" s="159"/>
      <c r="FBE5254" s="159"/>
      <c r="FBF5254" s="159"/>
      <c r="FBG5254" s="159"/>
      <c r="FBH5254" s="159"/>
      <c r="FBI5254" s="159"/>
      <c r="FBJ5254" s="159"/>
      <c r="FBK5254" s="159"/>
      <c r="FBL5254" s="159"/>
      <c r="FBM5254" s="159"/>
      <c r="FBN5254" s="159"/>
      <c r="FBO5254" s="159"/>
      <c r="FBP5254" s="159"/>
      <c r="FBQ5254" s="159"/>
      <c r="FBR5254" s="159"/>
      <c r="FBS5254" s="159"/>
      <c r="FBT5254" s="159"/>
      <c r="FBU5254" s="159"/>
      <c r="FBV5254" s="159"/>
      <c r="FBW5254" s="159"/>
      <c r="FBX5254" s="159"/>
      <c r="FBY5254" s="159"/>
      <c r="FBZ5254" s="159"/>
      <c r="FCA5254" s="159"/>
      <c r="FCB5254" s="159"/>
      <c r="FCC5254" s="159"/>
      <c r="FCD5254" s="159"/>
      <c r="FCE5254" s="159"/>
      <c r="FCF5254" s="159"/>
      <c r="FCG5254" s="159"/>
      <c r="FCH5254" s="159"/>
      <c r="FCI5254" s="159"/>
      <c r="FCJ5254" s="159"/>
      <c r="FCK5254" s="159"/>
      <c r="FCL5254" s="159"/>
      <c r="FCM5254" s="159"/>
      <c r="FCN5254" s="159"/>
      <c r="FCO5254" s="159"/>
      <c r="FCP5254" s="159"/>
      <c r="FCQ5254" s="159"/>
      <c r="FCR5254" s="159"/>
      <c r="FCS5254" s="159"/>
      <c r="FCT5254" s="159"/>
      <c r="FCU5254" s="159"/>
      <c r="FCV5254" s="159"/>
      <c r="FCW5254" s="159"/>
      <c r="FCX5254" s="159"/>
      <c r="FCY5254" s="159"/>
      <c r="FCZ5254" s="159"/>
      <c r="FDA5254" s="159"/>
      <c r="FDB5254" s="159"/>
      <c r="FDC5254" s="159"/>
      <c r="FDD5254" s="159"/>
      <c r="FDE5254" s="159"/>
      <c r="FDF5254" s="159"/>
      <c r="FDG5254" s="159"/>
      <c r="FDH5254" s="159"/>
      <c r="FDI5254" s="159"/>
      <c r="FDJ5254" s="159"/>
      <c r="FDK5254" s="159"/>
      <c r="FDL5254" s="159"/>
      <c r="FDM5254" s="159"/>
      <c r="FDN5254" s="159"/>
      <c r="FDO5254" s="159"/>
      <c r="FDP5254" s="159"/>
      <c r="FDQ5254" s="159"/>
      <c r="FDR5254" s="159"/>
      <c r="FDS5254" s="159"/>
      <c r="FDT5254" s="159"/>
      <c r="FDU5254" s="159"/>
      <c r="FDV5254" s="159"/>
      <c r="FDW5254" s="159"/>
      <c r="FDX5254" s="159"/>
      <c r="FDY5254" s="159"/>
      <c r="FDZ5254" s="159"/>
      <c r="FEA5254" s="159"/>
      <c r="FEB5254" s="159"/>
      <c r="FEC5254" s="159"/>
      <c r="FED5254" s="159"/>
      <c r="FEE5254" s="159"/>
      <c r="FEF5254" s="159"/>
      <c r="FEG5254" s="159"/>
      <c r="FEH5254" s="159"/>
      <c r="FEI5254" s="159"/>
      <c r="FEJ5254" s="159"/>
      <c r="FEK5254" s="159"/>
      <c r="FEL5254" s="159"/>
      <c r="FEM5254" s="159"/>
      <c r="FEN5254" s="159"/>
      <c r="FEO5254" s="159"/>
      <c r="FEP5254" s="159"/>
      <c r="FEQ5254" s="159"/>
      <c r="FER5254" s="159"/>
      <c r="FES5254" s="159"/>
      <c r="FET5254" s="159"/>
      <c r="FEU5254" s="159"/>
      <c r="FEV5254" s="159"/>
      <c r="FEW5254" s="159"/>
      <c r="FEX5254" s="159"/>
      <c r="FEY5254" s="159"/>
      <c r="FEZ5254" s="159"/>
      <c r="FFA5254" s="159"/>
      <c r="FFB5254" s="159"/>
      <c r="FFC5254" s="159"/>
      <c r="FFD5254" s="159"/>
      <c r="FFE5254" s="159"/>
      <c r="FFF5254" s="159"/>
      <c r="FFG5254" s="159"/>
      <c r="FFH5254" s="159"/>
      <c r="FFI5254" s="159"/>
      <c r="FFJ5254" s="159"/>
      <c r="FFK5254" s="159"/>
      <c r="FFL5254" s="159"/>
      <c r="FFM5254" s="159"/>
      <c r="FFN5254" s="159"/>
      <c r="FFO5254" s="159"/>
      <c r="FFP5254" s="159"/>
      <c r="FFQ5254" s="159"/>
      <c r="FFR5254" s="159"/>
      <c r="FFS5254" s="159"/>
      <c r="FFT5254" s="159"/>
      <c r="FFU5254" s="159"/>
      <c r="FFV5254" s="159"/>
      <c r="FFW5254" s="159"/>
      <c r="FFX5254" s="159"/>
      <c r="FFY5254" s="159"/>
      <c r="FFZ5254" s="159"/>
      <c r="FGA5254" s="159"/>
      <c r="FGB5254" s="159"/>
      <c r="FGC5254" s="159"/>
      <c r="FGD5254" s="159"/>
      <c r="FGE5254" s="159"/>
      <c r="FGF5254" s="159"/>
      <c r="FGG5254" s="159"/>
      <c r="FGH5254" s="159"/>
      <c r="FGI5254" s="159"/>
      <c r="FGJ5254" s="159"/>
      <c r="FGK5254" s="159"/>
      <c r="FGL5254" s="159"/>
      <c r="FGM5254" s="159"/>
      <c r="FGN5254" s="159"/>
      <c r="FGO5254" s="159"/>
      <c r="FGP5254" s="159"/>
      <c r="FGQ5254" s="159"/>
      <c r="FGR5254" s="159"/>
      <c r="FGS5254" s="159"/>
      <c r="FGT5254" s="159"/>
      <c r="FGU5254" s="159"/>
      <c r="FGV5254" s="159"/>
      <c r="FGW5254" s="159"/>
      <c r="FGX5254" s="159"/>
      <c r="FGY5254" s="159"/>
      <c r="FGZ5254" s="159"/>
      <c r="FHA5254" s="159"/>
      <c r="FHB5254" s="159"/>
      <c r="FHC5254" s="159"/>
      <c r="FHD5254" s="159"/>
      <c r="FHE5254" s="159"/>
      <c r="FHF5254" s="159"/>
      <c r="FHG5254" s="159"/>
      <c r="FHH5254" s="159"/>
      <c r="FHI5254" s="159"/>
      <c r="FHJ5254" s="159"/>
      <c r="FHK5254" s="159"/>
      <c r="FHL5254" s="159"/>
      <c r="FHM5254" s="159"/>
      <c r="FHN5254" s="159"/>
      <c r="FHO5254" s="159"/>
      <c r="FHP5254" s="159"/>
      <c r="FHQ5254" s="159"/>
      <c r="FHR5254" s="159"/>
      <c r="FHS5254" s="159"/>
      <c r="FHT5254" s="159"/>
      <c r="FHU5254" s="159"/>
      <c r="FHV5254" s="159"/>
      <c r="FHW5254" s="159"/>
      <c r="FHX5254" s="159"/>
      <c r="FHY5254" s="159"/>
      <c r="FHZ5254" s="159"/>
      <c r="FIA5254" s="159"/>
      <c r="FIB5254" s="159"/>
      <c r="FIC5254" s="159"/>
      <c r="FID5254" s="159"/>
      <c r="FIE5254" s="159"/>
      <c r="FIF5254" s="159"/>
      <c r="FIG5254" s="159"/>
      <c r="FIH5254" s="159"/>
      <c r="FII5254" s="159"/>
      <c r="FIJ5254" s="159"/>
      <c r="FIK5254" s="159"/>
      <c r="FIL5254" s="159"/>
      <c r="FIM5254" s="159"/>
      <c r="FIN5254" s="159"/>
      <c r="FIO5254" s="159"/>
      <c r="FIP5254" s="159"/>
      <c r="FIQ5254" s="159"/>
      <c r="FIR5254" s="159"/>
      <c r="FIS5254" s="159"/>
      <c r="FIT5254" s="159"/>
      <c r="FIU5254" s="159"/>
      <c r="FIV5254" s="159"/>
      <c r="FIW5254" s="159"/>
      <c r="FIX5254" s="159"/>
      <c r="FIY5254" s="159"/>
      <c r="FIZ5254" s="159"/>
      <c r="FJA5254" s="159"/>
      <c r="FJB5254" s="159"/>
      <c r="FJC5254" s="159"/>
      <c r="FJD5254" s="159"/>
      <c r="FJE5254" s="159"/>
      <c r="FJF5254" s="159"/>
      <c r="FJG5254" s="159"/>
      <c r="FJH5254" s="159"/>
      <c r="FJI5254" s="159"/>
      <c r="FJJ5254" s="159"/>
      <c r="FJK5254" s="159"/>
      <c r="FJL5254" s="159"/>
      <c r="FJM5254" s="159"/>
      <c r="FJN5254" s="159"/>
      <c r="FJO5254" s="159"/>
      <c r="FJP5254" s="159"/>
      <c r="FJQ5254" s="159"/>
      <c r="FJR5254" s="159"/>
      <c r="FJS5254" s="159"/>
      <c r="FJT5254" s="159"/>
      <c r="FJU5254" s="159"/>
      <c r="FJV5254" s="159"/>
      <c r="FJW5254" s="159"/>
      <c r="FJX5254" s="159"/>
      <c r="FJY5254" s="159"/>
      <c r="FJZ5254" s="159"/>
      <c r="FKA5254" s="159"/>
      <c r="FKB5254" s="159"/>
      <c r="FKC5254" s="159"/>
      <c r="FKD5254" s="159"/>
      <c r="FKE5254" s="159"/>
      <c r="FKF5254" s="159"/>
      <c r="FKG5254" s="159"/>
      <c r="FKH5254" s="159"/>
      <c r="FKI5254" s="159"/>
      <c r="FKJ5254" s="159"/>
      <c r="FKK5254" s="159"/>
      <c r="FKL5254" s="159"/>
      <c r="FKM5254" s="159"/>
      <c r="FKN5254" s="159"/>
      <c r="FKO5254" s="159"/>
      <c r="FKP5254" s="159"/>
      <c r="FKQ5254" s="159"/>
      <c r="FKR5254" s="159"/>
      <c r="FKS5254" s="159"/>
      <c r="FKT5254" s="159"/>
      <c r="FKU5254" s="159"/>
      <c r="FKV5254" s="159"/>
      <c r="FKW5254" s="159"/>
      <c r="FKX5254" s="159"/>
      <c r="FKY5254" s="159"/>
      <c r="FKZ5254" s="159"/>
      <c r="FLA5254" s="159"/>
      <c r="FLB5254" s="159"/>
      <c r="FLC5254" s="159"/>
      <c r="FLD5254" s="159"/>
      <c r="FLE5254" s="159"/>
      <c r="FLF5254" s="159"/>
      <c r="FLG5254" s="159"/>
      <c r="FLH5254" s="159"/>
      <c r="FLI5254" s="159"/>
      <c r="FLJ5254" s="159"/>
      <c r="FLK5254" s="159"/>
      <c r="FLL5254" s="159"/>
      <c r="FLM5254" s="159"/>
      <c r="FLN5254" s="159"/>
      <c r="FLO5254" s="159"/>
      <c r="FLP5254" s="159"/>
      <c r="FLQ5254" s="159"/>
      <c r="FLR5254" s="159"/>
      <c r="FLS5254" s="159"/>
      <c r="FLT5254" s="159"/>
      <c r="FLU5254" s="159"/>
      <c r="FLV5254" s="159"/>
      <c r="FLW5254" s="159"/>
      <c r="FLX5254" s="159"/>
      <c r="FLY5254" s="159"/>
      <c r="FLZ5254" s="159"/>
      <c r="FMA5254" s="159"/>
      <c r="FMB5254" s="159"/>
      <c r="FMC5254" s="159"/>
      <c r="FMD5254" s="159"/>
      <c r="FME5254" s="159"/>
      <c r="FMF5254" s="159"/>
      <c r="FMG5254" s="159"/>
      <c r="FMH5254" s="159"/>
      <c r="FMI5254" s="159"/>
      <c r="FMJ5254" s="159"/>
      <c r="FMK5254" s="159"/>
      <c r="FML5254" s="159"/>
      <c r="FMM5254" s="159"/>
      <c r="FMN5254" s="159"/>
      <c r="FMO5254" s="159"/>
      <c r="FMP5254" s="159"/>
      <c r="FMQ5254" s="159"/>
      <c r="FMR5254" s="159"/>
      <c r="FMS5254" s="159"/>
      <c r="FMT5254" s="159"/>
      <c r="FMU5254" s="159"/>
      <c r="FMV5254" s="159"/>
      <c r="FMW5254" s="159"/>
      <c r="FMX5254" s="159"/>
      <c r="FMY5254" s="159"/>
      <c r="FMZ5254" s="159"/>
      <c r="FNA5254" s="159"/>
      <c r="FNB5254" s="159"/>
      <c r="FNC5254" s="159"/>
      <c r="FND5254" s="159"/>
      <c r="FNE5254" s="159"/>
      <c r="FNF5254" s="159"/>
      <c r="FNG5254" s="159"/>
      <c r="FNH5254" s="159"/>
      <c r="FNI5254" s="159"/>
      <c r="FNJ5254" s="159"/>
      <c r="FNK5254" s="159"/>
      <c r="FNL5254" s="159"/>
      <c r="FNM5254" s="159"/>
      <c r="FNN5254" s="159"/>
      <c r="FNO5254" s="159"/>
      <c r="FNP5254" s="159"/>
      <c r="FNQ5254" s="159"/>
      <c r="FNR5254" s="159"/>
      <c r="FNS5254" s="159"/>
      <c r="FNT5254" s="159"/>
      <c r="FNU5254" s="159"/>
      <c r="FNV5254" s="159"/>
      <c r="FNW5254" s="159"/>
      <c r="FNX5254" s="159"/>
      <c r="FNY5254" s="159"/>
      <c r="FNZ5254" s="159"/>
      <c r="FOA5254" s="159"/>
      <c r="FOB5254" s="159"/>
      <c r="FOC5254" s="159"/>
      <c r="FOD5254" s="159"/>
      <c r="FOE5254" s="159"/>
      <c r="FOF5254" s="159"/>
      <c r="FOG5254" s="159"/>
      <c r="FOH5254" s="159"/>
      <c r="FOI5254" s="159"/>
      <c r="FOJ5254" s="159"/>
      <c r="FOK5254" s="159"/>
      <c r="FOL5254" s="159"/>
      <c r="FOM5254" s="159"/>
      <c r="FON5254" s="159"/>
      <c r="FOO5254" s="159"/>
      <c r="FOP5254" s="159"/>
      <c r="FOQ5254" s="159"/>
      <c r="FOR5254" s="159"/>
      <c r="FOS5254" s="159"/>
      <c r="FOT5254" s="159"/>
      <c r="FOU5254" s="159"/>
      <c r="FOV5254" s="159"/>
      <c r="FOW5254" s="159"/>
      <c r="FOX5254" s="159"/>
      <c r="FOY5254" s="159"/>
      <c r="FOZ5254" s="159"/>
      <c r="FPA5254" s="159"/>
      <c r="FPB5254" s="159"/>
      <c r="FPC5254" s="159"/>
      <c r="FPD5254" s="159"/>
      <c r="FPE5254" s="159"/>
      <c r="FPF5254" s="159"/>
      <c r="FPG5254" s="159"/>
      <c r="FPH5254" s="159"/>
      <c r="FPI5254" s="159"/>
      <c r="FPJ5254" s="159"/>
      <c r="FPK5254" s="159"/>
      <c r="FPL5254" s="159"/>
      <c r="FPM5254" s="159"/>
      <c r="FPN5254" s="159"/>
      <c r="FPO5254" s="159"/>
      <c r="FPP5254" s="159"/>
      <c r="FPQ5254" s="159"/>
      <c r="FPR5254" s="159"/>
      <c r="FPS5254" s="159"/>
      <c r="FPT5254" s="159"/>
      <c r="FPU5254" s="159"/>
      <c r="FPV5254" s="159"/>
      <c r="FPW5254" s="159"/>
      <c r="FPX5254" s="159"/>
      <c r="FPY5254" s="159"/>
      <c r="FPZ5254" s="159"/>
      <c r="FQA5254" s="159"/>
      <c r="FQB5254" s="159"/>
      <c r="FQC5254" s="159"/>
      <c r="FQD5254" s="159"/>
      <c r="FQE5254" s="159"/>
      <c r="FQF5254" s="159"/>
      <c r="FQG5254" s="159"/>
      <c r="FQH5254" s="159"/>
      <c r="FQI5254" s="159"/>
      <c r="FQJ5254" s="159"/>
      <c r="FQK5254" s="159"/>
      <c r="FQL5254" s="159"/>
      <c r="FQM5254" s="159"/>
      <c r="FQN5254" s="159"/>
      <c r="FQO5254" s="159"/>
      <c r="FQP5254" s="159"/>
      <c r="FQQ5254" s="159"/>
      <c r="FQR5254" s="159"/>
      <c r="FQS5254" s="159"/>
      <c r="FQT5254" s="159"/>
      <c r="FQU5254" s="159"/>
      <c r="FQV5254" s="159"/>
      <c r="FQW5254" s="159"/>
      <c r="FQX5254" s="159"/>
      <c r="FQY5254" s="159"/>
      <c r="FQZ5254" s="159"/>
      <c r="FRA5254" s="159"/>
      <c r="FRB5254" s="159"/>
      <c r="FRC5254" s="159"/>
      <c r="FRD5254" s="159"/>
      <c r="FRE5254" s="159"/>
      <c r="FRF5254" s="159"/>
      <c r="FRG5254" s="159"/>
      <c r="FRH5254" s="159"/>
      <c r="FRI5254" s="159"/>
      <c r="FRJ5254" s="159"/>
      <c r="FRK5254" s="159"/>
      <c r="FRL5254" s="159"/>
      <c r="FRM5254" s="159"/>
      <c r="FRN5254" s="159"/>
      <c r="FRO5254" s="159"/>
      <c r="FRP5254" s="159"/>
      <c r="FRQ5254" s="159"/>
      <c r="FRR5254" s="159"/>
      <c r="FRS5254" s="159"/>
      <c r="FRT5254" s="159"/>
      <c r="FRU5254" s="159"/>
      <c r="FRV5254" s="159"/>
      <c r="FRW5254" s="159"/>
      <c r="FRX5254" s="159"/>
      <c r="FRY5254" s="159"/>
      <c r="FRZ5254" s="159"/>
      <c r="FSA5254" s="159"/>
      <c r="FSB5254" s="159"/>
      <c r="FSC5254" s="159"/>
      <c r="FSD5254" s="159"/>
      <c r="FSE5254" s="159"/>
      <c r="FSF5254" s="159"/>
      <c r="FSG5254" s="159"/>
      <c r="FSH5254" s="159"/>
      <c r="FSI5254" s="159"/>
      <c r="FSJ5254" s="159"/>
      <c r="FSK5254" s="159"/>
      <c r="FSL5254" s="159"/>
      <c r="FSM5254" s="159"/>
      <c r="FSN5254" s="159"/>
      <c r="FSO5254" s="159"/>
      <c r="FSP5254" s="159"/>
      <c r="FSQ5254" s="159"/>
      <c r="FSR5254" s="159"/>
      <c r="FSS5254" s="159"/>
      <c r="FST5254" s="159"/>
      <c r="FSU5254" s="159"/>
      <c r="FSV5254" s="159"/>
      <c r="FSW5254" s="159"/>
      <c r="FSX5254" s="159"/>
      <c r="FSY5254" s="159"/>
      <c r="FSZ5254" s="159"/>
      <c r="FTA5254" s="159"/>
      <c r="FTB5254" s="159"/>
      <c r="FTC5254" s="159"/>
      <c r="FTD5254" s="159"/>
      <c r="FTE5254" s="159"/>
      <c r="FTF5254" s="159"/>
      <c r="FTG5254" s="159"/>
      <c r="FTH5254" s="159"/>
      <c r="FTI5254" s="159"/>
      <c r="FTJ5254" s="159"/>
      <c r="FTK5254" s="159"/>
      <c r="FTL5254" s="159"/>
      <c r="FTM5254" s="159"/>
      <c r="FTN5254" s="159"/>
      <c r="FTO5254" s="159"/>
      <c r="FTP5254" s="159"/>
      <c r="FTQ5254" s="159"/>
      <c r="FTR5254" s="159"/>
      <c r="FTS5254" s="159"/>
      <c r="FTT5254" s="159"/>
      <c r="FTU5254" s="159"/>
      <c r="FTV5254" s="159"/>
      <c r="FTW5254" s="159"/>
      <c r="FTX5254" s="159"/>
      <c r="FTY5254" s="159"/>
      <c r="FTZ5254" s="159"/>
      <c r="FUA5254" s="159"/>
      <c r="FUB5254" s="159"/>
      <c r="FUC5254" s="159"/>
      <c r="FUD5254" s="159"/>
      <c r="FUE5254" s="159"/>
      <c r="FUF5254" s="159"/>
      <c r="FUG5254" s="159"/>
      <c r="FUH5254" s="159"/>
      <c r="FUI5254" s="159"/>
      <c r="FUJ5254" s="159"/>
      <c r="FUK5254" s="159"/>
      <c r="FUL5254" s="159"/>
      <c r="FUM5254" s="159"/>
      <c r="FUN5254" s="159"/>
      <c r="FUO5254" s="159"/>
      <c r="FUP5254" s="159"/>
      <c r="FUQ5254" s="159"/>
      <c r="FUR5254" s="159"/>
      <c r="FUS5254" s="159"/>
      <c r="FUT5254" s="159"/>
      <c r="FUU5254" s="159"/>
      <c r="FUV5254" s="159"/>
      <c r="FUW5254" s="159"/>
      <c r="FUX5254" s="159"/>
      <c r="FUY5254" s="159"/>
      <c r="FUZ5254" s="159"/>
      <c r="FVA5254" s="159"/>
      <c r="FVB5254" s="159"/>
      <c r="FVC5254" s="159"/>
      <c r="FVD5254" s="159"/>
      <c r="FVE5254" s="159"/>
      <c r="FVF5254" s="159"/>
      <c r="FVG5254" s="159"/>
      <c r="FVH5254" s="159"/>
      <c r="FVI5254" s="159"/>
      <c r="FVJ5254" s="159"/>
      <c r="FVK5254" s="159"/>
      <c r="FVL5254" s="159"/>
      <c r="FVM5254" s="159"/>
      <c r="FVN5254" s="159"/>
      <c r="FVO5254" s="159"/>
      <c r="FVP5254" s="159"/>
      <c r="FVQ5254" s="159"/>
      <c r="FVR5254" s="159"/>
      <c r="FVS5254" s="159"/>
      <c r="FVT5254" s="159"/>
      <c r="FVU5254" s="159"/>
      <c r="FVV5254" s="159"/>
      <c r="FVW5254" s="159"/>
      <c r="FVX5254" s="159"/>
      <c r="FVY5254" s="159"/>
      <c r="FVZ5254" s="159"/>
      <c r="FWA5254" s="159"/>
      <c r="FWB5254" s="159"/>
      <c r="FWC5254" s="159"/>
      <c r="FWD5254" s="159"/>
      <c r="FWE5254" s="159"/>
      <c r="FWF5254" s="159"/>
      <c r="FWG5254" s="159"/>
      <c r="FWH5254" s="159"/>
      <c r="FWI5254" s="159"/>
      <c r="FWJ5254" s="159"/>
      <c r="FWK5254" s="159"/>
      <c r="FWL5254" s="159"/>
      <c r="FWM5254" s="159"/>
      <c r="FWN5254" s="159"/>
      <c r="FWO5254" s="159"/>
      <c r="FWP5254" s="159"/>
      <c r="FWQ5254" s="159"/>
      <c r="FWR5254" s="159"/>
      <c r="FWS5254" s="159"/>
      <c r="FWT5254" s="159"/>
      <c r="FWU5254" s="159"/>
      <c r="FWV5254" s="159"/>
      <c r="FWW5254" s="159"/>
      <c r="FWX5254" s="159"/>
      <c r="FWY5254" s="159"/>
      <c r="FWZ5254" s="159"/>
      <c r="FXA5254" s="159"/>
      <c r="FXB5254" s="159"/>
      <c r="FXC5254" s="159"/>
      <c r="FXD5254" s="159"/>
      <c r="FXE5254" s="159"/>
      <c r="FXF5254" s="159"/>
      <c r="FXG5254" s="159"/>
      <c r="FXH5254" s="159"/>
      <c r="FXI5254" s="159"/>
      <c r="FXJ5254" s="159"/>
      <c r="FXK5254" s="159"/>
      <c r="FXL5254" s="159"/>
      <c r="FXM5254" s="159"/>
      <c r="FXN5254" s="159"/>
      <c r="FXO5254" s="159"/>
      <c r="FXP5254" s="159"/>
      <c r="FXQ5254" s="159"/>
      <c r="FXR5254" s="159"/>
      <c r="FXS5254" s="159"/>
      <c r="FXT5254" s="159"/>
      <c r="FXU5254" s="159"/>
      <c r="FXV5254" s="159"/>
      <c r="FXW5254" s="159"/>
      <c r="FXX5254" s="159"/>
      <c r="FXY5254" s="159"/>
      <c r="FXZ5254" s="159"/>
      <c r="FYA5254" s="159"/>
      <c r="FYB5254" s="159"/>
      <c r="FYC5254" s="159"/>
      <c r="FYD5254" s="159"/>
      <c r="FYE5254" s="159"/>
      <c r="FYF5254" s="159"/>
      <c r="FYG5254" s="159"/>
      <c r="FYH5254" s="159"/>
      <c r="FYI5254" s="159"/>
      <c r="FYJ5254" s="159"/>
      <c r="FYK5254" s="159"/>
      <c r="FYL5254" s="159"/>
      <c r="FYM5254" s="159"/>
      <c r="FYN5254" s="159"/>
      <c r="FYO5254" s="159"/>
      <c r="FYP5254" s="159"/>
      <c r="FYQ5254" s="159"/>
      <c r="FYR5254" s="159"/>
      <c r="FYS5254" s="159"/>
      <c r="FYT5254" s="159"/>
      <c r="FYU5254" s="159"/>
      <c r="FYV5254" s="159"/>
      <c r="FYW5254" s="159"/>
      <c r="FYX5254" s="159"/>
      <c r="FYY5254" s="159"/>
      <c r="FYZ5254" s="159"/>
      <c r="FZA5254" s="159"/>
      <c r="FZB5254" s="159"/>
      <c r="FZC5254" s="159"/>
      <c r="FZD5254" s="159"/>
      <c r="FZE5254" s="159"/>
      <c r="FZF5254" s="159"/>
      <c r="FZG5254" s="159"/>
      <c r="FZH5254" s="159"/>
      <c r="FZI5254" s="159"/>
      <c r="FZJ5254" s="159"/>
      <c r="FZK5254" s="159"/>
      <c r="FZL5254" s="159"/>
      <c r="FZM5254" s="159"/>
      <c r="FZN5254" s="159"/>
      <c r="FZO5254" s="159"/>
      <c r="FZP5254" s="159"/>
      <c r="FZQ5254" s="159"/>
      <c r="FZR5254" s="159"/>
      <c r="FZS5254" s="159"/>
      <c r="FZT5254" s="159"/>
      <c r="FZU5254" s="159"/>
      <c r="FZV5254" s="159"/>
      <c r="FZW5254" s="159"/>
      <c r="FZX5254" s="159"/>
      <c r="FZY5254" s="159"/>
      <c r="FZZ5254" s="159"/>
      <c r="GAA5254" s="159"/>
      <c r="GAB5254" s="159"/>
      <c r="GAC5254" s="159"/>
      <c r="GAD5254" s="159"/>
      <c r="GAE5254" s="159"/>
      <c r="GAF5254" s="159"/>
      <c r="GAG5254" s="159"/>
      <c r="GAH5254" s="159"/>
      <c r="GAI5254" s="159"/>
      <c r="GAJ5254" s="159"/>
      <c r="GAK5254" s="159"/>
      <c r="GAL5254" s="159"/>
      <c r="GAM5254" s="159"/>
      <c r="GAN5254" s="159"/>
      <c r="GAO5254" s="159"/>
      <c r="GAP5254" s="159"/>
      <c r="GAQ5254" s="159"/>
      <c r="GAR5254" s="159"/>
      <c r="GAS5254" s="159"/>
      <c r="GAT5254" s="159"/>
      <c r="GAU5254" s="159"/>
      <c r="GAV5254" s="159"/>
      <c r="GAW5254" s="159"/>
      <c r="GAX5254" s="159"/>
      <c r="GAY5254" s="159"/>
      <c r="GAZ5254" s="159"/>
      <c r="GBA5254" s="159"/>
      <c r="GBB5254" s="159"/>
      <c r="GBC5254" s="159"/>
      <c r="GBD5254" s="159"/>
      <c r="GBE5254" s="159"/>
      <c r="GBF5254" s="159"/>
      <c r="GBG5254" s="159"/>
      <c r="GBH5254" s="159"/>
      <c r="GBI5254" s="159"/>
      <c r="GBJ5254" s="159"/>
      <c r="GBK5254" s="159"/>
      <c r="GBL5254" s="159"/>
      <c r="GBM5254" s="159"/>
      <c r="GBN5254" s="159"/>
      <c r="GBO5254" s="159"/>
      <c r="GBP5254" s="159"/>
      <c r="GBQ5254" s="159"/>
      <c r="GBR5254" s="159"/>
      <c r="GBS5254" s="159"/>
      <c r="GBT5254" s="159"/>
      <c r="GBU5254" s="159"/>
      <c r="GBV5254" s="159"/>
      <c r="GBW5254" s="159"/>
      <c r="GBX5254" s="159"/>
      <c r="GBY5254" s="159"/>
      <c r="GBZ5254" s="159"/>
      <c r="GCA5254" s="159"/>
      <c r="GCB5254" s="159"/>
      <c r="GCC5254" s="159"/>
      <c r="GCD5254" s="159"/>
      <c r="GCE5254" s="159"/>
      <c r="GCF5254" s="159"/>
      <c r="GCG5254" s="159"/>
      <c r="GCH5254" s="159"/>
      <c r="GCI5254" s="159"/>
      <c r="GCJ5254" s="159"/>
      <c r="GCK5254" s="159"/>
      <c r="GCL5254" s="159"/>
      <c r="GCM5254" s="159"/>
      <c r="GCN5254" s="159"/>
      <c r="GCO5254" s="159"/>
      <c r="GCP5254" s="159"/>
      <c r="GCQ5254" s="159"/>
      <c r="GCR5254" s="159"/>
      <c r="GCS5254" s="159"/>
      <c r="GCT5254" s="159"/>
      <c r="GCU5254" s="159"/>
      <c r="GCV5254" s="159"/>
      <c r="GCW5254" s="159"/>
      <c r="GCX5254" s="159"/>
      <c r="GCY5254" s="159"/>
      <c r="GCZ5254" s="159"/>
      <c r="GDA5254" s="159"/>
      <c r="GDB5254" s="159"/>
      <c r="GDC5254" s="159"/>
      <c r="GDD5254" s="159"/>
      <c r="GDE5254" s="159"/>
      <c r="GDF5254" s="159"/>
      <c r="GDG5254" s="159"/>
      <c r="GDH5254" s="159"/>
      <c r="GDI5254" s="159"/>
      <c r="GDJ5254" s="159"/>
      <c r="GDK5254" s="159"/>
      <c r="GDL5254" s="159"/>
      <c r="GDM5254" s="159"/>
      <c r="GDN5254" s="159"/>
      <c r="GDO5254" s="159"/>
      <c r="GDP5254" s="159"/>
      <c r="GDQ5254" s="159"/>
      <c r="GDR5254" s="159"/>
      <c r="GDS5254" s="159"/>
      <c r="GDT5254" s="159"/>
      <c r="GDU5254" s="159"/>
      <c r="GDV5254" s="159"/>
      <c r="GDW5254" s="159"/>
      <c r="GDX5254" s="159"/>
      <c r="GDY5254" s="159"/>
      <c r="GDZ5254" s="159"/>
      <c r="GEA5254" s="159"/>
      <c r="GEB5254" s="159"/>
      <c r="GEC5254" s="159"/>
      <c r="GED5254" s="159"/>
      <c r="GEE5254" s="159"/>
      <c r="GEF5254" s="159"/>
      <c r="GEG5254" s="159"/>
      <c r="GEH5254" s="159"/>
      <c r="GEI5254" s="159"/>
      <c r="GEJ5254" s="159"/>
      <c r="GEK5254" s="159"/>
      <c r="GEL5254" s="159"/>
      <c r="GEM5254" s="159"/>
      <c r="GEN5254" s="159"/>
      <c r="GEO5254" s="159"/>
      <c r="GEP5254" s="159"/>
      <c r="GEQ5254" s="159"/>
      <c r="GER5254" s="159"/>
      <c r="GES5254" s="159"/>
      <c r="GET5254" s="159"/>
      <c r="GEU5254" s="159"/>
      <c r="GEV5254" s="159"/>
      <c r="GEW5254" s="159"/>
      <c r="GEX5254" s="159"/>
      <c r="GEY5254" s="159"/>
      <c r="GEZ5254" s="159"/>
      <c r="GFA5254" s="159"/>
      <c r="GFB5254" s="159"/>
      <c r="GFC5254" s="159"/>
      <c r="GFD5254" s="159"/>
      <c r="GFE5254" s="159"/>
      <c r="GFF5254" s="159"/>
      <c r="GFG5254" s="159"/>
      <c r="GFH5254" s="159"/>
      <c r="GFI5254" s="159"/>
      <c r="GFJ5254" s="159"/>
      <c r="GFK5254" s="159"/>
      <c r="GFL5254" s="159"/>
      <c r="GFM5254" s="159"/>
      <c r="GFN5254" s="159"/>
      <c r="GFO5254" s="159"/>
      <c r="GFP5254" s="159"/>
      <c r="GFQ5254" s="159"/>
      <c r="GFR5254" s="159"/>
      <c r="GFS5254" s="159"/>
      <c r="GFT5254" s="159"/>
      <c r="GFU5254" s="159"/>
      <c r="GFV5254" s="159"/>
      <c r="GFW5254" s="159"/>
      <c r="GFX5254" s="159"/>
      <c r="GFY5254" s="159"/>
      <c r="GFZ5254" s="159"/>
      <c r="GGA5254" s="159"/>
      <c r="GGB5254" s="159"/>
      <c r="GGC5254" s="159"/>
      <c r="GGD5254" s="159"/>
      <c r="GGE5254" s="159"/>
      <c r="GGF5254" s="159"/>
      <c r="GGG5254" s="159"/>
      <c r="GGH5254" s="159"/>
      <c r="GGI5254" s="159"/>
      <c r="GGJ5254" s="159"/>
      <c r="GGK5254" s="159"/>
      <c r="GGL5254" s="159"/>
      <c r="GGM5254" s="159"/>
      <c r="GGN5254" s="159"/>
      <c r="GGO5254" s="159"/>
      <c r="GGP5254" s="159"/>
      <c r="GGQ5254" s="159"/>
      <c r="GGR5254" s="159"/>
      <c r="GGS5254" s="159"/>
      <c r="GGT5254" s="159"/>
      <c r="GGU5254" s="159"/>
      <c r="GGV5254" s="159"/>
      <c r="GGW5254" s="159"/>
      <c r="GGX5254" s="159"/>
      <c r="GGY5254" s="159"/>
      <c r="GGZ5254" s="159"/>
      <c r="GHA5254" s="159"/>
      <c r="GHB5254" s="159"/>
      <c r="GHC5254" s="159"/>
      <c r="GHD5254" s="159"/>
      <c r="GHE5254" s="159"/>
      <c r="GHF5254" s="159"/>
      <c r="GHG5254" s="159"/>
      <c r="GHH5254" s="159"/>
      <c r="GHI5254" s="159"/>
      <c r="GHJ5254" s="159"/>
      <c r="GHK5254" s="159"/>
      <c r="GHL5254" s="159"/>
      <c r="GHM5254" s="159"/>
      <c r="GHN5254" s="159"/>
      <c r="GHO5254" s="159"/>
      <c r="GHP5254" s="159"/>
      <c r="GHQ5254" s="159"/>
      <c r="GHR5254" s="159"/>
      <c r="GHS5254" s="159"/>
      <c r="GHT5254" s="159"/>
      <c r="GHU5254" s="159"/>
      <c r="GHV5254" s="159"/>
      <c r="GHW5254" s="159"/>
      <c r="GHX5254" s="159"/>
      <c r="GHY5254" s="159"/>
      <c r="GHZ5254" s="159"/>
      <c r="GIA5254" s="159"/>
      <c r="GIB5254" s="159"/>
      <c r="GIC5254" s="159"/>
      <c r="GID5254" s="159"/>
      <c r="GIE5254" s="159"/>
      <c r="GIF5254" s="159"/>
      <c r="GIG5254" s="159"/>
      <c r="GIH5254" s="159"/>
      <c r="GII5254" s="159"/>
      <c r="GIJ5254" s="159"/>
      <c r="GIK5254" s="159"/>
      <c r="GIL5254" s="159"/>
      <c r="GIM5254" s="159"/>
      <c r="GIN5254" s="159"/>
      <c r="GIO5254" s="159"/>
      <c r="GIP5254" s="159"/>
      <c r="GIQ5254" s="159"/>
      <c r="GIR5254" s="159"/>
      <c r="GIS5254" s="159"/>
      <c r="GIT5254" s="159"/>
      <c r="GIU5254" s="159"/>
      <c r="GIV5254" s="159"/>
      <c r="GIW5254" s="159"/>
      <c r="GIX5254" s="159"/>
      <c r="GIY5254" s="159"/>
      <c r="GIZ5254" s="159"/>
      <c r="GJA5254" s="159"/>
      <c r="GJB5254" s="159"/>
      <c r="GJC5254" s="159"/>
      <c r="GJD5254" s="159"/>
      <c r="GJE5254" s="159"/>
      <c r="GJF5254" s="159"/>
      <c r="GJG5254" s="159"/>
      <c r="GJH5254" s="159"/>
      <c r="GJI5254" s="159"/>
      <c r="GJJ5254" s="159"/>
      <c r="GJK5254" s="159"/>
      <c r="GJL5254" s="159"/>
      <c r="GJM5254" s="159"/>
      <c r="GJN5254" s="159"/>
      <c r="GJO5254" s="159"/>
      <c r="GJP5254" s="159"/>
      <c r="GJQ5254" s="159"/>
      <c r="GJR5254" s="159"/>
      <c r="GJS5254" s="159"/>
      <c r="GJT5254" s="159"/>
      <c r="GJU5254" s="159"/>
      <c r="GJV5254" s="159"/>
      <c r="GJW5254" s="159"/>
      <c r="GJX5254" s="159"/>
      <c r="GJY5254" s="159"/>
      <c r="GJZ5254" s="159"/>
      <c r="GKA5254" s="159"/>
      <c r="GKB5254" s="159"/>
      <c r="GKC5254" s="159"/>
      <c r="GKD5254" s="159"/>
      <c r="GKE5254" s="159"/>
      <c r="GKF5254" s="159"/>
      <c r="GKG5254" s="159"/>
      <c r="GKH5254" s="159"/>
      <c r="GKI5254" s="159"/>
      <c r="GKJ5254" s="159"/>
      <c r="GKK5254" s="159"/>
      <c r="GKL5254" s="159"/>
      <c r="GKM5254" s="159"/>
      <c r="GKN5254" s="159"/>
      <c r="GKO5254" s="159"/>
      <c r="GKP5254" s="159"/>
      <c r="GKQ5254" s="159"/>
      <c r="GKR5254" s="159"/>
      <c r="GKS5254" s="159"/>
      <c r="GKT5254" s="159"/>
      <c r="GKU5254" s="159"/>
      <c r="GKV5254" s="159"/>
      <c r="GKW5254" s="159"/>
      <c r="GKX5254" s="159"/>
      <c r="GKY5254" s="159"/>
      <c r="GKZ5254" s="159"/>
      <c r="GLA5254" s="159"/>
      <c r="GLB5254" s="159"/>
      <c r="GLC5254" s="159"/>
      <c r="GLD5254" s="159"/>
      <c r="GLE5254" s="159"/>
      <c r="GLF5254" s="159"/>
      <c r="GLG5254" s="159"/>
      <c r="GLH5254" s="159"/>
      <c r="GLI5254" s="159"/>
      <c r="GLJ5254" s="159"/>
      <c r="GLK5254" s="159"/>
      <c r="GLL5254" s="159"/>
      <c r="GLM5254" s="159"/>
      <c r="GLN5254" s="159"/>
      <c r="GLO5254" s="159"/>
      <c r="GLP5254" s="159"/>
      <c r="GLQ5254" s="159"/>
      <c r="GLR5254" s="159"/>
      <c r="GLS5254" s="159"/>
      <c r="GLT5254" s="159"/>
      <c r="GLU5254" s="159"/>
      <c r="GLV5254" s="159"/>
      <c r="GLW5254" s="159"/>
      <c r="GLX5254" s="159"/>
      <c r="GLY5254" s="159"/>
      <c r="GLZ5254" s="159"/>
      <c r="GMA5254" s="159"/>
      <c r="GMB5254" s="159"/>
      <c r="GMC5254" s="159"/>
      <c r="GMD5254" s="159"/>
      <c r="GME5254" s="159"/>
      <c r="GMF5254" s="159"/>
      <c r="GMG5254" s="159"/>
      <c r="GMH5254" s="159"/>
      <c r="GMI5254" s="159"/>
      <c r="GMJ5254" s="159"/>
      <c r="GMK5254" s="159"/>
      <c r="GML5254" s="159"/>
      <c r="GMM5254" s="159"/>
      <c r="GMN5254" s="159"/>
      <c r="GMO5254" s="159"/>
      <c r="GMP5254" s="159"/>
      <c r="GMQ5254" s="159"/>
      <c r="GMR5254" s="159"/>
      <c r="GMS5254" s="159"/>
      <c r="GMT5254" s="159"/>
      <c r="GMU5254" s="159"/>
      <c r="GMV5254" s="159"/>
      <c r="GMW5254" s="159"/>
      <c r="GMX5254" s="159"/>
      <c r="GMY5254" s="159"/>
      <c r="GMZ5254" s="159"/>
      <c r="GNA5254" s="159"/>
      <c r="GNB5254" s="159"/>
      <c r="GNC5254" s="159"/>
      <c r="GND5254" s="159"/>
      <c r="GNE5254" s="159"/>
      <c r="GNF5254" s="159"/>
      <c r="GNG5254" s="159"/>
      <c r="GNH5254" s="159"/>
      <c r="GNI5254" s="159"/>
      <c r="GNJ5254" s="159"/>
      <c r="GNK5254" s="159"/>
      <c r="GNL5254" s="159"/>
      <c r="GNM5254" s="159"/>
      <c r="GNN5254" s="159"/>
      <c r="GNO5254" s="159"/>
      <c r="GNP5254" s="159"/>
      <c r="GNQ5254" s="159"/>
      <c r="GNR5254" s="159"/>
      <c r="GNS5254" s="159"/>
      <c r="GNT5254" s="159"/>
      <c r="GNU5254" s="159"/>
      <c r="GNV5254" s="159"/>
      <c r="GNW5254" s="159"/>
      <c r="GNX5254" s="159"/>
      <c r="GNY5254" s="159"/>
      <c r="GNZ5254" s="159"/>
      <c r="GOA5254" s="159"/>
      <c r="GOB5254" s="159"/>
      <c r="GOC5254" s="159"/>
      <c r="GOD5254" s="159"/>
      <c r="GOE5254" s="159"/>
      <c r="GOF5254" s="159"/>
      <c r="GOG5254" s="159"/>
      <c r="GOH5254" s="159"/>
      <c r="GOI5254" s="159"/>
      <c r="GOJ5254" s="159"/>
      <c r="GOK5254" s="159"/>
      <c r="GOL5254" s="159"/>
      <c r="GOM5254" s="159"/>
      <c r="GON5254" s="159"/>
      <c r="GOO5254" s="159"/>
      <c r="GOP5254" s="159"/>
      <c r="GOQ5254" s="159"/>
      <c r="GOR5254" s="159"/>
      <c r="GOS5254" s="159"/>
      <c r="GOT5254" s="159"/>
      <c r="GOU5254" s="159"/>
      <c r="GOV5254" s="159"/>
      <c r="GOW5254" s="159"/>
      <c r="GOX5254" s="159"/>
      <c r="GOY5254" s="159"/>
      <c r="GOZ5254" s="159"/>
      <c r="GPA5254" s="159"/>
      <c r="GPB5254" s="159"/>
      <c r="GPC5254" s="159"/>
      <c r="GPD5254" s="159"/>
      <c r="GPE5254" s="159"/>
      <c r="GPF5254" s="159"/>
      <c r="GPG5254" s="159"/>
      <c r="GPH5254" s="159"/>
      <c r="GPI5254" s="159"/>
      <c r="GPJ5254" s="159"/>
      <c r="GPK5254" s="159"/>
      <c r="GPL5254" s="159"/>
      <c r="GPM5254" s="159"/>
      <c r="GPN5254" s="159"/>
      <c r="GPO5254" s="159"/>
      <c r="GPP5254" s="159"/>
      <c r="GPQ5254" s="159"/>
      <c r="GPR5254" s="159"/>
      <c r="GPS5254" s="159"/>
      <c r="GPT5254" s="159"/>
      <c r="GPU5254" s="159"/>
      <c r="GPV5254" s="159"/>
      <c r="GPW5254" s="159"/>
      <c r="GPX5254" s="159"/>
      <c r="GPY5254" s="159"/>
      <c r="GPZ5254" s="159"/>
      <c r="GQA5254" s="159"/>
      <c r="GQB5254" s="159"/>
      <c r="GQC5254" s="159"/>
      <c r="GQD5254" s="159"/>
      <c r="GQE5254" s="159"/>
      <c r="GQF5254" s="159"/>
      <c r="GQG5254" s="159"/>
      <c r="GQH5254" s="159"/>
      <c r="GQI5254" s="159"/>
      <c r="GQJ5254" s="159"/>
      <c r="GQK5254" s="159"/>
      <c r="GQL5254" s="159"/>
      <c r="GQM5254" s="159"/>
      <c r="GQN5254" s="159"/>
      <c r="GQO5254" s="159"/>
      <c r="GQP5254" s="159"/>
      <c r="GQQ5254" s="159"/>
      <c r="GQR5254" s="159"/>
      <c r="GQS5254" s="159"/>
      <c r="GQT5254" s="159"/>
      <c r="GQU5254" s="159"/>
      <c r="GQV5254" s="159"/>
      <c r="GQW5254" s="159"/>
      <c r="GQX5254" s="159"/>
      <c r="GQY5254" s="159"/>
      <c r="GQZ5254" s="159"/>
      <c r="GRA5254" s="159"/>
      <c r="GRB5254" s="159"/>
      <c r="GRC5254" s="159"/>
      <c r="GRD5254" s="159"/>
      <c r="GRE5254" s="159"/>
      <c r="GRF5254" s="159"/>
      <c r="GRG5254" s="159"/>
      <c r="GRH5254" s="159"/>
      <c r="GRI5254" s="159"/>
      <c r="GRJ5254" s="159"/>
      <c r="GRK5254" s="159"/>
      <c r="GRL5254" s="159"/>
      <c r="GRM5254" s="159"/>
      <c r="GRN5254" s="159"/>
      <c r="GRO5254" s="159"/>
      <c r="GRP5254" s="159"/>
      <c r="GRQ5254" s="159"/>
      <c r="GRR5254" s="159"/>
      <c r="GRS5254" s="159"/>
      <c r="GRT5254" s="159"/>
      <c r="GRU5254" s="159"/>
      <c r="GRV5254" s="159"/>
      <c r="GRW5254" s="159"/>
      <c r="GRX5254" s="159"/>
      <c r="GRY5254" s="159"/>
      <c r="GRZ5254" s="159"/>
      <c r="GSA5254" s="159"/>
      <c r="GSB5254" s="159"/>
      <c r="GSC5254" s="159"/>
      <c r="GSD5254" s="159"/>
      <c r="GSE5254" s="159"/>
      <c r="GSF5254" s="159"/>
      <c r="GSG5254" s="159"/>
      <c r="GSH5254" s="159"/>
      <c r="GSI5254" s="159"/>
      <c r="GSJ5254" s="159"/>
      <c r="GSK5254" s="159"/>
      <c r="GSL5254" s="159"/>
      <c r="GSM5254" s="159"/>
      <c r="GSN5254" s="159"/>
      <c r="GSO5254" s="159"/>
      <c r="GSP5254" s="159"/>
      <c r="GSQ5254" s="159"/>
      <c r="GSR5254" s="159"/>
      <c r="GSS5254" s="159"/>
      <c r="GST5254" s="159"/>
      <c r="GSU5254" s="159"/>
      <c r="GSV5254" s="159"/>
      <c r="GSW5254" s="159"/>
      <c r="GSX5254" s="159"/>
      <c r="GSY5254" s="159"/>
      <c r="GSZ5254" s="159"/>
      <c r="GTA5254" s="159"/>
      <c r="GTB5254" s="159"/>
      <c r="GTC5254" s="159"/>
      <c r="GTD5254" s="159"/>
      <c r="GTE5254" s="159"/>
      <c r="GTF5254" s="159"/>
      <c r="GTG5254" s="159"/>
      <c r="GTH5254" s="159"/>
      <c r="GTI5254" s="159"/>
      <c r="GTJ5254" s="159"/>
      <c r="GTK5254" s="159"/>
      <c r="GTL5254" s="159"/>
      <c r="GTM5254" s="159"/>
      <c r="GTN5254" s="159"/>
      <c r="GTO5254" s="159"/>
      <c r="GTP5254" s="159"/>
      <c r="GTQ5254" s="159"/>
      <c r="GTR5254" s="159"/>
      <c r="GTS5254" s="159"/>
      <c r="GTT5254" s="159"/>
      <c r="GTU5254" s="159"/>
      <c r="GTV5254" s="159"/>
      <c r="GTW5254" s="159"/>
      <c r="GTX5254" s="159"/>
      <c r="GTY5254" s="159"/>
      <c r="GTZ5254" s="159"/>
      <c r="GUA5254" s="159"/>
      <c r="GUB5254" s="159"/>
      <c r="GUC5254" s="159"/>
      <c r="GUD5254" s="159"/>
      <c r="GUE5254" s="159"/>
      <c r="GUF5254" s="159"/>
      <c r="GUG5254" s="159"/>
      <c r="GUH5254" s="159"/>
      <c r="GUI5254" s="159"/>
      <c r="GUJ5254" s="159"/>
      <c r="GUK5254" s="159"/>
      <c r="GUL5254" s="159"/>
      <c r="GUM5254" s="159"/>
      <c r="GUN5254" s="159"/>
      <c r="GUO5254" s="159"/>
      <c r="GUP5254" s="159"/>
      <c r="GUQ5254" s="159"/>
      <c r="GUR5254" s="159"/>
      <c r="GUS5254" s="159"/>
      <c r="GUT5254" s="159"/>
      <c r="GUU5254" s="159"/>
      <c r="GUV5254" s="159"/>
      <c r="GUW5254" s="159"/>
      <c r="GUX5254" s="159"/>
      <c r="GUY5254" s="159"/>
      <c r="GUZ5254" s="159"/>
      <c r="GVA5254" s="159"/>
      <c r="GVB5254" s="159"/>
      <c r="GVC5254" s="159"/>
      <c r="GVD5254" s="159"/>
      <c r="GVE5254" s="159"/>
      <c r="GVF5254" s="159"/>
      <c r="GVG5254" s="159"/>
      <c r="GVH5254" s="159"/>
      <c r="GVI5254" s="159"/>
      <c r="GVJ5254" s="159"/>
      <c r="GVK5254" s="159"/>
      <c r="GVL5254" s="159"/>
      <c r="GVM5254" s="159"/>
      <c r="GVN5254" s="159"/>
      <c r="GVO5254" s="159"/>
      <c r="GVP5254" s="159"/>
      <c r="GVQ5254" s="159"/>
      <c r="GVR5254" s="159"/>
      <c r="GVS5254" s="159"/>
      <c r="GVT5254" s="159"/>
      <c r="GVU5254" s="159"/>
      <c r="GVV5254" s="159"/>
      <c r="GVW5254" s="159"/>
      <c r="GVX5254" s="159"/>
      <c r="GVY5254" s="159"/>
      <c r="GVZ5254" s="159"/>
      <c r="GWA5254" s="159"/>
      <c r="GWB5254" s="159"/>
      <c r="GWC5254" s="159"/>
      <c r="GWD5254" s="159"/>
      <c r="GWE5254" s="159"/>
      <c r="GWF5254" s="159"/>
      <c r="GWG5254" s="159"/>
      <c r="GWH5254" s="159"/>
      <c r="GWI5254" s="159"/>
      <c r="GWJ5254" s="159"/>
      <c r="GWK5254" s="159"/>
      <c r="GWL5254" s="159"/>
      <c r="GWM5254" s="159"/>
      <c r="GWN5254" s="159"/>
      <c r="GWO5254" s="159"/>
      <c r="GWP5254" s="159"/>
      <c r="GWQ5254" s="159"/>
      <c r="GWR5254" s="159"/>
      <c r="GWS5254" s="159"/>
      <c r="GWT5254" s="159"/>
      <c r="GWU5254" s="159"/>
      <c r="GWV5254" s="159"/>
      <c r="GWW5254" s="159"/>
      <c r="GWX5254" s="159"/>
      <c r="GWY5254" s="159"/>
      <c r="GWZ5254" s="159"/>
      <c r="GXA5254" s="159"/>
      <c r="GXB5254" s="159"/>
      <c r="GXC5254" s="159"/>
      <c r="GXD5254" s="159"/>
      <c r="GXE5254" s="159"/>
      <c r="GXF5254" s="159"/>
      <c r="GXG5254" s="159"/>
      <c r="GXH5254" s="159"/>
      <c r="GXI5254" s="159"/>
      <c r="GXJ5254" s="159"/>
      <c r="GXK5254" s="159"/>
      <c r="GXL5254" s="159"/>
      <c r="GXM5254" s="159"/>
      <c r="GXN5254" s="159"/>
      <c r="GXO5254" s="159"/>
      <c r="GXP5254" s="159"/>
      <c r="GXQ5254" s="159"/>
      <c r="GXR5254" s="159"/>
      <c r="GXS5254" s="159"/>
      <c r="GXT5254" s="159"/>
      <c r="GXU5254" s="159"/>
      <c r="GXV5254" s="159"/>
      <c r="GXW5254" s="159"/>
      <c r="GXX5254" s="159"/>
      <c r="GXY5254" s="159"/>
      <c r="GXZ5254" s="159"/>
      <c r="GYA5254" s="159"/>
      <c r="GYB5254" s="159"/>
      <c r="GYC5254" s="159"/>
      <c r="GYD5254" s="159"/>
      <c r="GYE5254" s="159"/>
      <c r="GYF5254" s="159"/>
      <c r="GYG5254" s="159"/>
      <c r="GYH5254" s="159"/>
      <c r="GYI5254" s="159"/>
      <c r="GYJ5254" s="159"/>
      <c r="GYK5254" s="159"/>
      <c r="GYL5254" s="159"/>
      <c r="GYM5254" s="159"/>
      <c r="GYN5254" s="159"/>
      <c r="GYO5254" s="159"/>
      <c r="GYP5254" s="159"/>
      <c r="GYQ5254" s="159"/>
      <c r="GYR5254" s="159"/>
      <c r="GYS5254" s="159"/>
      <c r="GYT5254" s="159"/>
      <c r="GYU5254" s="159"/>
      <c r="GYV5254" s="159"/>
      <c r="GYW5254" s="159"/>
      <c r="GYX5254" s="159"/>
      <c r="GYY5254" s="159"/>
      <c r="GYZ5254" s="159"/>
      <c r="GZA5254" s="159"/>
      <c r="GZB5254" s="159"/>
      <c r="GZC5254" s="159"/>
      <c r="GZD5254" s="159"/>
      <c r="GZE5254" s="159"/>
      <c r="GZF5254" s="159"/>
      <c r="GZG5254" s="159"/>
      <c r="GZH5254" s="159"/>
      <c r="GZI5254" s="159"/>
      <c r="GZJ5254" s="159"/>
      <c r="GZK5254" s="159"/>
      <c r="GZL5254" s="159"/>
      <c r="GZM5254" s="159"/>
      <c r="GZN5254" s="159"/>
      <c r="GZO5254" s="159"/>
      <c r="GZP5254" s="159"/>
      <c r="GZQ5254" s="159"/>
      <c r="GZR5254" s="159"/>
      <c r="GZS5254" s="159"/>
      <c r="GZT5254" s="159"/>
      <c r="GZU5254" s="159"/>
      <c r="GZV5254" s="159"/>
      <c r="GZW5254" s="159"/>
      <c r="GZX5254" s="159"/>
      <c r="GZY5254" s="159"/>
      <c r="GZZ5254" s="159"/>
      <c r="HAA5254" s="159"/>
      <c r="HAB5254" s="159"/>
      <c r="HAC5254" s="159"/>
      <c r="HAD5254" s="159"/>
      <c r="HAE5254" s="159"/>
      <c r="HAF5254" s="159"/>
      <c r="HAG5254" s="159"/>
      <c r="HAH5254" s="159"/>
      <c r="HAI5254" s="159"/>
      <c r="HAJ5254" s="159"/>
      <c r="HAK5254" s="159"/>
      <c r="HAL5254" s="159"/>
      <c r="HAM5254" s="159"/>
      <c r="HAN5254" s="159"/>
      <c r="HAO5254" s="159"/>
      <c r="HAP5254" s="159"/>
      <c r="HAQ5254" s="159"/>
      <c r="HAR5254" s="159"/>
      <c r="HAS5254" s="159"/>
      <c r="HAT5254" s="159"/>
      <c r="HAU5254" s="159"/>
      <c r="HAV5254" s="159"/>
      <c r="HAW5254" s="159"/>
      <c r="HAX5254" s="159"/>
      <c r="HAY5254" s="159"/>
      <c r="HAZ5254" s="159"/>
      <c r="HBA5254" s="159"/>
      <c r="HBB5254" s="159"/>
      <c r="HBC5254" s="159"/>
      <c r="HBD5254" s="159"/>
      <c r="HBE5254" s="159"/>
      <c r="HBF5254" s="159"/>
      <c r="HBG5254" s="159"/>
      <c r="HBH5254" s="159"/>
      <c r="HBI5254" s="159"/>
      <c r="HBJ5254" s="159"/>
      <c r="HBK5254" s="159"/>
      <c r="HBL5254" s="159"/>
      <c r="HBM5254" s="159"/>
      <c r="HBN5254" s="159"/>
      <c r="HBO5254" s="159"/>
      <c r="HBP5254" s="159"/>
      <c r="HBQ5254" s="159"/>
      <c r="HBR5254" s="159"/>
      <c r="HBS5254" s="159"/>
      <c r="HBT5254" s="159"/>
      <c r="HBU5254" s="159"/>
      <c r="HBV5254" s="159"/>
      <c r="HBW5254" s="159"/>
      <c r="HBX5254" s="159"/>
      <c r="HBY5254" s="159"/>
      <c r="HBZ5254" s="159"/>
      <c r="HCA5254" s="159"/>
      <c r="HCB5254" s="159"/>
      <c r="HCC5254" s="159"/>
      <c r="HCD5254" s="159"/>
      <c r="HCE5254" s="159"/>
      <c r="HCF5254" s="159"/>
      <c r="HCG5254" s="159"/>
      <c r="HCH5254" s="159"/>
      <c r="HCI5254" s="159"/>
      <c r="HCJ5254" s="159"/>
      <c r="HCK5254" s="159"/>
      <c r="HCL5254" s="159"/>
      <c r="HCM5254" s="159"/>
      <c r="HCN5254" s="159"/>
      <c r="HCO5254" s="159"/>
      <c r="HCP5254" s="159"/>
      <c r="HCQ5254" s="159"/>
      <c r="HCR5254" s="159"/>
      <c r="HCS5254" s="159"/>
      <c r="HCT5254" s="159"/>
      <c r="HCU5254" s="159"/>
      <c r="HCV5254" s="159"/>
      <c r="HCW5254" s="159"/>
      <c r="HCX5254" s="159"/>
      <c r="HCY5254" s="159"/>
      <c r="HCZ5254" s="159"/>
      <c r="HDA5254" s="159"/>
      <c r="HDB5254" s="159"/>
      <c r="HDC5254" s="159"/>
      <c r="HDD5254" s="159"/>
      <c r="HDE5254" s="159"/>
      <c r="HDF5254" s="159"/>
      <c r="HDG5254" s="159"/>
      <c r="HDH5254" s="159"/>
      <c r="HDI5254" s="159"/>
      <c r="HDJ5254" s="159"/>
      <c r="HDK5254" s="159"/>
      <c r="HDL5254" s="159"/>
      <c r="HDM5254" s="159"/>
      <c r="HDN5254" s="159"/>
      <c r="HDO5254" s="159"/>
      <c r="HDP5254" s="159"/>
      <c r="HDQ5254" s="159"/>
      <c r="HDR5254" s="159"/>
      <c r="HDS5254" s="159"/>
      <c r="HDT5254" s="159"/>
      <c r="HDU5254" s="159"/>
      <c r="HDV5254" s="159"/>
      <c r="HDW5254" s="159"/>
      <c r="HDX5254" s="159"/>
      <c r="HDY5254" s="159"/>
      <c r="HDZ5254" s="159"/>
      <c r="HEA5254" s="159"/>
      <c r="HEB5254" s="159"/>
      <c r="HEC5254" s="159"/>
      <c r="HED5254" s="159"/>
      <c r="HEE5254" s="159"/>
      <c r="HEF5254" s="159"/>
      <c r="HEG5254" s="159"/>
      <c r="HEH5254" s="159"/>
      <c r="HEI5254" s="159"/>
      <c r="HEJ5254" s="159"/>
      <c r="HEK5254" s="159"/>
      <c r="HEL5254" s="159"/>
      <c r="HEM5254" s="159"/>
      <c r="HEN5254" s="159"/>
      <c r="HEO5254" s="159"/>
      <c r="HEP5254" s="159"/>
      <c r="HEQ5254" s="159"/>
      <c r="HER5254" s="159"/>
      <c r="HES5254" s="159"/>
      <c r="HET5254" s="159"/>
      <c r="HEU5254" s="159"/>
      <c r="HEV5254" s="159"/>
      <c r="HEW5254" s="159"/>
      <c r="HEX5254" s="159"/>
      <c r="HEY5254" s="159"/>
      <c r="HEZ5254" s="159"/>
      <c r="HFA5254" s="159"/>
      <c r="HFB5254" s="159"/>
      <c r="HFC5254" s="159"/>
      <c r="HFD5254" s="159"/>
      <c r="HFE5254" s="159"/>
      <c r="HFF5254" s="159"/>
      <c r="HFG5254" s="159"/>
      <c r="HFH5254" s="159"/>
      <c r="HFI5254" s="159"/>
      <c r="HFJ5254" s="159"/>
      <c r="HFK5254" s="159"/>
      <c r="HFL5254" s="159"/>
      <c r="HFM5254" s="159"/>
      <c r="HFN5254" s="159"/>
      <c r="HFO5254" s="159"/>
      <c r="HFP5254" s="159"/>
      <c r="HFQ5254" s="159"/>
      <c r="HFR5254" s="159"/>
      <c r="HFS5254" s="159"/>
      <c r="HFT5254" s="159"/>
      <c r="HFU5254" s="159"/>
      <c r="HFV5254" s="159"/>
      <c r="HFW5254" s="159"/>
      <c r="HFX5254" s="159"/>
      <c r="HFY5254" s="159"/>
      <c r="HFZ5254" s="159"/>
      <c r="HGA5254" s="159"/>
      <c r="HGB5254" s="159"/>
      <c r="HGC5254" s="159"/>
      <c r="HGD5254" s="159"/>
      <c r="HGE5254" s="159"/>
      <c r="HGF5254" s="159"/>
      <c r="HGG5254" s="159"/>
      <c r="HGH5254" s="159"/>
      <c r="HGI5254" s="159"/>
      <c r="HGJ5254" s="159"/>
      <c r="HGK5254" s="159"/>
      <c r="HGL5254" s="159"/>
      <c r="HGM5254" s="159"/>
      <c r="HGN5254" s="159"/>
      <c r="HGO5254" s="159"/>
      <c r="HGP5254" s="159"/>
      <c r="HGQ5254" s="159"/>
      <c r="HGR5254" s="159"/>
      <c r="HGS5254" s="159"/>
      <c r="HGT5254" s="159"/>
      <c r="HGU5254" s="159"/>
      <c r="HGV5254" s="159"/>
      <c r="HGW5254" s="159"/>
      <c r="HGX5254" s="159"/>
      <c r="HGY5254" s="159"/>
      <c r="HGZ5254" s="159"/>
      <c r="HHA5254" s="159"/>
      <c r="HHB5254" s="159"/>
      <c r="HHC5254" s="159"/>
      <c r="HHD5254" s="159"/>
      <c r="HHE5254" s="159"/>
      <c r="HHF5254" s="159"/>
      <c r="HHG5254" s="159"/>
      <c r="HHH5254" s="159"/>
      <c r="HHI5254" s="159"/>
      <c r="HHJ5254" s="159"/>
      <c r="HHK5254" s="159"/>
      <c r="HHL5254" s="159"/>
      <c r="HHM5254" s="159"/>
      <c r="HHN5254" s="159"/>
      <c r="HHO5254" s="159"/>
      <c r="HHP5254" s="159"/>
      <c r="HHQ5254" s="159"/>
      <c r="HHR5254" s="159"/>
      <c r="HHS5254" s="159"/>
      <c r="HHT5254" s="159"/>
      <c r="HHU5254" s="159"/>
      <c r="HHV5254" s="159"/>
      <c r="HHW5254" s="159"/>
      <c r="HHX5254" s="159"/>
      <c r="HHY5254" s="159"/>
      <c r="HHZ5254" s="159"/>
      <c r="HIA5254" s="159"/>
      <c r="HIB5254" s="159"/>
      <c r="HIC5254" s="159"/>
      <c r="HID5254" s="159"/>
      <c r="HIE5254" s="159"/>
      <c r="HIF5254" s="159"/>
      <c r="HIG5254" s="159"/>
      <c r="HIH5254" s="159"/>
      <c r="HII5254" s="159"/>
      <c r="HIJ5254" s="159"/>
      <c r="HIK5254" s="159"/>
      <c r="HIL5254" s="159"/>
      <c r="HIM5254" s="159"/>
      <c r="HIN5254" s="159"/>
      <c r="HIO5254" s="159"/>
      <c r="HIP5254" s="159"/>
      <c r="HIQ5254" s="159"/>
      <c r="HIR5254" s="159"/>
      <c r="HIS5254" s="159"/>
      <c r="HIT5254" s="159"/>
      <c r="HIU5254" s="159"/>
      <c r="HIV5254" s="159"/>
      <c r="HIW5254" s="159"/>
      <c r="HIX5254" s="159"/>
      <c r="HIY5254" s="159"/>
      <c r="HIZ5254" s="159"/>
      <c r="HJA5254" s="159"/>
      <c r="HJB5254" s="159"/>
      <c r="HJC5254" s="159"/>
      <c r="HJD5254" s="159"/>
      <c r="HJE5254" s="159"/>
      <c r="HJF5254" s="159"/>
      <c r="HJG5254" s="159"/>
      <c r="HJH5254" s="159"/>
      <c r="HJI5254" s="159"/>
      <c r="HJJ5254" s="159"/>
      <c r="HJK5254" s="159"/>
      <c r="HJL5254" s="159"/>
      <c r="HJM5254" s="159"/>
      <c r="HJN5254" s="159"/>
      <c r="HJO5254" s="159"/>
      <c r="HJP5254" s="159"/>
      <c r="HJQ5254" s="159"/>
      <c r="HJR5254" s="159"/>
      <c r="HJS5254" s="159"/>
      <c r="HJT5254" s="159"/>
      <c r="HJU5254" s="159"/>
      <c r="HJV5254" s="159"/>
      <c r="HJW5254" s="159"/>
      <c r="HJX5254" s="159"/>
      <c r="HJY5254" s="159"/>
      <c r="HJZ5254" s="159"/>
      <c r="HKA5254" s="159"/>
      <c r="HKB5254" s="159"/>
      <c r="HKC5254" s="159"/>
      <c r="HKD5254" s="159"/>
      <c r="HKE5254" s="159"/>
      <c r="HKF5254" s="159"/>
      <c r="HKG5254" s="159"/>
      <c r="HKH5254" s="159"/>
      <c r="HKI5254" s="159"/>
      <c r="HKJ5254" s="159"/>
      <c r="HKK5254" s="159"/>
      <c r="HKL5254" s="159"/>
      <c r="HKM5254" s="159"/>
      <c r="HKN5254" s="159"/>
      <c r="HKO5254" s="159"/>
      <c r="HKP5254" s="159"/>
      <c r="HKQ5254" s="159"/>
      <c r="HKR5254" s="159"/>
      <c r="HKS5254" s="159"/>
      <c r="HKT5254" s="159"/>
      <c r="HKU5254" s="159"/>
      <c r="HKV5254" s="159"/>
      <c r="HKW5254" s="159"/>
      <c r="HKX5254" s="159"/>
      <c r="HKY5254" s="159"/>
      <c r="HKZ5254" s="159"/>
      <c r="HLA5254" s="159"/>
      <c r="HLB5254" s="159"/>
      <c r="HLC5254" s="159"/>
      <c r="HLD5254" s="159"/>
      <c r="HLE5254" s="159"/>
      <c r="HLF5254" s="159"/>
      <c r="HLG5254" s="159"/>
      <c r="HLH5254" s="159"/>
      <c r="HLI5254" s="159"/>
      <c r="HLJ5254" s="159"/>
      <c r="HLK5254" s="159"/>
      <c r="HLL5254" s="159"/>
      <c r="HLM5254" s="159"/>
      <c r="HLN5254" s="159"/>
      <c r="HLO5254" s="159"/>
      <c r="HLP5254" s="159"/>
      <c r="HLQ5254" s="159"/>
      <c r="HLR5254" s="159"/>
      <c r="HLS5254" s="159"/>
      <c r="HLT5254" s="159"/>
      <c r="HLU5254" s="159"/>
      <c r="HLV5254" s="159"/>
      <c r="HLW5254" s="159"/>
      <c r="HLX5254" s="159"/>
      <c r="HLY5254" s="159"/>
      <c r="HLZ5254" s="159"/>
      <c r="HMA5254" s="159"/>
      <c r="HMB5254" s="159"/>
      <c r="HMC5254" s="159"/>
      <c r="HMD5254" s="159"/>
      <c r="HME5254" s="159"/>
      <c r="HMF5254" s="159"/>
      <c r="HMG5254" s="159"/>
      <c r="HMH5254" s="159"/>
      <c r="HMI5254" s="159"/>
      <c r="HMJ5254" s="159"/>
      <c r="HMK5254" s="159"/>
      <c r="HML5254" s="159"/>
      <c r="HMM5254" s="159"/>
      <c r="HMN5254" s="159"/>
      <c r="HMO5254" s="159"/>
      <c r="HMP5254" s="159"/>
      <c r="HMQ5254" s="159"/>
      <c r="HMR5254" s="159"/>
      <c r="HMS5254" s="159"/>
      <c r="HMT5254" s="159"/>
      <c r="HMU5254" s="159"/>
      <c r="HMV5254" s="159"/>
      <c r="HMW5254" s="159"/>
      <c r="HMX5254" s="159"/>
      <c r="HMY5254" s="159"/>
      <c r="HMZ5254" s="159"/>
      <c r="HNA5254" s="159"/>
      <c r="HNB5254" s="159"/>
      <c r="HNC5254" s="159"/>
      <c r="HND5254" s="159"/>
      <c r="HNE5254" s="159"/>
      <c r="HNF5254" s="159"/>
      <c r="HNG5254" s="159"/>
      <c r="HNH5254" s="159"/>
      <c r="HNI5254" s="159"/>
      <c r="HNJ5254" s="159"/>
      <c r="HNK5254" s="159"/>
      <c r="HNL5254" s="159"/>
      <c r="HNM5254" s="159"/>
      <c r="HNN5254" s="159"/>
      <c r="HNO5254" s="159"/>
      <c r="HNP5254" s="159"/>
      <c r="HNQ5254" s="159"/>
      <c r="HNR5254" s="159"/>
      <c r="HNS5254" s="159"/>
      <c r="HNT5254" s="159"/>
      <c r="HNU5254" s="159"/>
      <c r="HNV5254" s="159"/>
      <c r="HNW5254" s="159"/>
      <c r="HNX5254" s="159"/>
      <c r="HNY5254" s="159"/>
      <c r="HNZ5254" s="159"/>
      <c r="HOA5254" s="159"/>
      <c r="HOB5254" s="159"/>
      <c r="HOC5254" s="159"/>
      <c r="HOD5254" s="159"/>
      <c r="HOE5254" s="159"/>
      <c r="HOF5254" s="159"/>
      <c r="HOG5254" s="159"/>
      <c r="HOH5254" s="159"/>
      <c r="HOI5254" s="159"/>
      <c r="HOJ5254" s="159"/>
      <c r="HOK5254" s="159"/>
      <c r="HOL5254" s="159"/>
      <c r="HOM5254" s="159"/>
      <c r="HON5254" s="159"/>
      <c r="HOO5254" s="159"/>
      <c r="HOP5254" s="159"/>
      <c r="HOQ5254" s="159"/>
      <c r="HOR5254" s="159"/>
      <c r="HOS5254" s="159"/>
      <c r="HOT5254" s="159"/>
      <c r="HOU5254" s="159"/>
      <c r="HOV5254" s="159"/>
      <c r="HOW5254" s="159"/>
      <c r="HOX5254" s="159"/>
      <c r="HOY5254" s="159"/>
      <c r="HOZ5254" s="159"/>
      <c r="HPA5254" s="159"/>
      <c r="HPB5254" s="159"/>
      <c r="HPC5254" s="159"/>
      <c r="HPD5254" s="159"/>
      <c r="HPE5254" s="159"/>
      <c r="HPF5254" s="159"/>
      <c r="HPG5254" s="159"/>
      <c r="HPH5254" s="159"/>
      <c r="HPI5254" s="159"/>
      <c r="HPJ5254" s="159"/>
      <c r="HPK5254" s="159"/>
      <c r="HPL5254" s="159"/>
      <c r="HPM5254" s="159"/>
      <c r="HPN5254" s="159"/>
      <c r="HPO5254" s="159"/>
      <c r="HPP5254" s="159"/>
      <c r="HPQ5254" s="159"/>
      <c r="HPR5254" s="159"/>
      <c r="HPS5254" s="159"/>
      <c r="HPT5254" s="159"/>
      <c r="HPU5254" s="159"/>
      <c r="HPV5254" s="159"/>
      <c r="HPW5254" s="159"/>
      <c r="HPX5254" s="159"/>
      <c r="HPY5254" s="159"/>
      <c r="HPZ5254" s="159"/>
      <c r="HQA5254" s="159"/>
      <c r="HQB5254" s="159"/>
      <c r="HQC5254" s="159"/>
      <c r="HQD5254" s="159"/>
      <c r="HQE5254" s="159"/>
      <c r="HQF5254" s="159"/>
      <c r="HQG5254" s="159"/>
      <c r="HQH5254" s="159"/>
      <c r="HQI5254" s="159"/>
      <c r="HQJ5254" s="159"/>
      <c r="HQK5254" s="159"/>
      <c r="HQL5254" s="159"/>
      <c r="HQM5254" s="159"/>
      <c r="HQN5254" s="159"/>
      <c r="HQO5254" s="159"/>
      <c r="HQP5254" s="159"/>
      <c r="HQQ5254" s="159"/>
      <c r="HQR5254" s="159"/>
      <c r="HQS5254" s="159"/>
      <c r="HQT5254" s="159"/>
      <c r="HQU5254" s="159"/>
      <c r="HQV5254" s="159"/>
      <c r="HQW5254" s="159"/>
      <c r="HQX5254" s="159"/>
      <c r="HQY5254" s="159"/>
      <c r="HQZ5254" s="159"/>
      <c r="HRA5254" s="159"/>
      <c r="HRB5254" s="159"/>
      <c r="HRC5254" s="159"/>
      <c r="HRD5254" s="159"/>
      <c r="HRE5254" s="159"/>
      <c r="HRF5254" s="159"/>
      <c r="HRG5254" s="159"/>
      <c r="HRH5254" s="159"/>
      <c r="HRI5254" s="159"/>
      <c r="HRJ5254" s="159"/>
      <c r="HRK5254" s="159"/>
      <c r="HRL5254" s="159"/>
      <c r="HRM5254" s="159"/>
      <c r="HRN5254" s="159"/>
      <c r="HRO5254" s="159"/>
      <c r="HRP5254" s="159"/>
      <c r="HRQ5254" s="159"/>
      <c r="HRR5254" s="159"/>
      <c r="HRS5254" s="159"/>
      <c r="HRT5254" s="159"/>
      <c r="HRU5254" s="159"/>
      <c r="HRV5254" s="159"/>
      <c r="HRW5254" s="159"/>
      <c r="HRX5254" s="159"/>
      <c r="HRY5254" s="159"/>
      <c r="HRZ5254" s="159"/>
      <c r="HSA5254" s="159"/>
      <c r="HSB5254" s="159"/>
      <c r="HSC5254" s="159"/>
      <c r="HSD5254" s="159"/>
      <c r="HSE5254" s="159"/>
      <c r="HSF5254" s="159"/>
      <c r="HSG5254" s="159"/>
      <c r="HSH5254" s="159"/>
      <c r="HSI5254" s="159"/>
      <c r="HSJ5254" s="159"/>
      <c r="HSK5254" s="159"/>
      <c r="HSL5254" s="159"/>
      <c r="HSM5254" s="159"/>
      <c r="HSN5254" s="159"/>
      <c r="HSO5254" s="159"/>
      <c r="HSP5254" s="159"/>
      <c r="HSQ5254" s="159"/>
      <c r="HSR5254" s="159"/>
      <c r="HSS5254" s="159"/>
      <c r="HST5254" s="159"/>
      <c r="HSU5254" s="159"/>
      <c r="HSV5254" s="159"/>
      <c r="HSW5254" s="159"/>
      <c r="HSX5254" s="159"/>
      <c r="HSY5254" s="159"/>
      <c r="HSZ5254" s="159"/>
      <c r="HTA5254" s="159"/>
      <c r="HTB5254" s="159"/>
      <c r="HTC5254" s="159"/>
      <c r="HTD5254" s="159"/>
      <c r="HTE5254" s="159"/>
      <c r="HTF5254" s="159"/>
      <c r="HTG5254" s="159"/>
      <c r="HTH5254" s="159"/>
      <c r="HTI5254" s="159"/>
      <c r="HTJ5254" s="159"/>
      <c r="HTK5254" s="159"/>
      <c r="HTL5254" s="159"/>
      <c r="HTM5254" s="159"/>
      <c r="HTN5254" s="159"/>
      <c r="HTO5254" s="159"/>
      <c r="HTP5254" s="159"/>
      <c r="HTQ5254" s="159"/>
      <c r="HTR5254" s="159"/>
      <c r="HTS5254" s="159"/>
      <c r="HTT5254" s="159"/>
      <c r="HTU5254" s="159"/>
      <c r="HTV5254" s="159"/>
      <c r="HTW5254" s="159"/>
      <c r="HTX5254" s="159"/>
      <c r="HTY5254" s="159"/>
      <c r="HTZ5254" s="159"/>
      <c r="HUA5254" s="159"/>
      <c r="HUB5254" s="159"/>
      <c r="HUC5254" s="159"/>
      <c r="HUD5254" s="159"/>
      <c r="HUE5254" s="159"/>
      <c r="HUF5254" s="159"/>
      <c r="HUG5254" s="159"/>
      <c r="HUH5254" s="159"/>
      <c r="HUI5254" s="159"/>
      <c r="HUJ5254" s="159"/>
      <c r="HUK5254" s="159"/>
      <c r="HUL5254" s="159"/>
      <c r="HUM5254" s="159"/>
      <c r="HUN5254" s="159"/>
      <c r="HUO5254" s="159"/>
      <c r="HUP5254" s="159"/>
      <c r="HUQ5254" s="159"/>
      <c r="HUR5254" s="159"/>
      <c r="HUS5254" s="159"/>
      <c r="HUT5254" s="159"/>
      <c r="HUU5254" s="159"/>
      <c r="HUV5254" s="159"/>
      <c r="HUW5254" s="159"/>
      <c r="HUX5254" s="159"/>
      <c r="HUY5254" s="159"/>
      <c r="HUZ5254" s="159"/>
      <c r="HVA5254" s="159"/>
      <c r="HVB5254" s="159"/>
      <c r="HVC5254" s="159"/>
      <c r="HVD5254" s="159"/>
      <c r="HVE5254" s="159"/>
      <c r="HVF5254" s="159"/>
      <c r="HVG5254" s="159"/>
      <c r="HVH5254" s="159"/>
      <c r="HVI5254" s="159"/>
      <c r="HVJ5254" s="159"/>
      <c r="HVK5254" s="159"/>
      <c r="HVL5254" s="159"/>
      <c r="HVM5254" s="159"/>
      <c r="HVN5254" s="159"/>
      <c r="HVO5254" s="159"/>
      <c r="HVP5254" s="159"/>
      <c r="HVQ5254" s="159"/>
      <c r="HVR5254" s="159"/>
      <c r="HVS5254" s="159"/>
      <c r="HVT5254" s="159"/>
      <c r="HVU5254" s="159"/>
      <c r="HVV5254" s="159"/>
      <c r="HVW5254" s="159"/>
      <c r="HVX5254" s="159"/>
      <c r="HVY5254" s="159"/>
      <c r="HVZ5254" s="159"/>
      <c r="HWA5254" s="159"/>
      <c r="HWB5254" s="159"/>
      <c r="HWC5254" s="159"/>
      <c r="HWD5254" s="159"/>
      <c r="HWE5254" s="159"/>
      <c r="HWF5254" s="159"/>
      <c r="HWG5254" s="159"/>
      <c r="HWH5254" s="159"/>
      <c r="HWI5254" s="159"/>
      <c r="HWJ5254" s="159"/>
      <c r="HWK5254" s="159"/>
      <c r="HWL5254" s="159"/>
      <c r="HWM5254" s="159"/>
      <c r="HWN5254" s="159"/>
      <c r="HWO5254" s="159"/>
      <c r="HWP5254" s="159"/>
      <c r="HWQ5254" s="159"/>
      <c r="HWR5254" s="159"/>
      <c r="HWS5254" s="159"/>
      <c r="HWT5254" s="159"/>
      <c r="HWU5254" s="159"/>
      <c r="HWV5254" s="159"/>
      <c r="HWW5254" s="159"/>
      <c r="HWX5254" s="159"/>
      <c r="HWY5254" s="159"/>
      <c r="HWZ5254" s="159"/>
      <c r="HXA5254" s="159"/>
      <c r="HXB5254" s="159"/>
      <c r="HXC5254" s="159"/>
      <c r="HXD5254" s="159"/>
      <c r="HXE5254" s="159"/>
      <c r="HXF5254" s="159"/>
      <c r="HXG5254" s="159"/>
      <c r="HXH5254" s="159"/>
      <c r="HXI5254" s="159"/>
      <c r="HXJ5254" s="159"/>
      <c r="HXK5254" s="159"/>
      <c r="HXL5254" s="159"/>
      <c r="HXM5254" s="159"/>
      <c r="HXN5254" s="159"/>
      <c r="HXO5254" s="159"/>
      <c r="HXP5254" s="159"/>
      <c r="HXQ5254" s="159"/>
      <c r="HXR5254" s="159"/>
      <c r="HXS5254" s="159"/>
      <c r="HXT5254" s="159"/>
      <c r="HXU5254" s="159"/>
      <c r="HXV5254" s="159"/>
      <c r="HXW5254" s="159"/>
      <c r="HXX5254" s="159"/>
      <c r="HXY5254" s="159"/>
      <c r="HXZ5254" s="159"/>
      <c r="HYA5254" s="159"/>
      <c r="HYB5254" s="159"/>
      <c r="HYC5254" s="159"/>
      <c r="HYD5254" s="159"/>
      <c r="HYE5254" s="159"/>
      <c r="HYF5254" s="159"/>
      <c r="HYG5254" s="159"/>
      <c r="HYH5254" s="159"/>
      <c r="HYI5254" s="159"/>
      <c r="HYJ5254" s="159"/>
      <c r="HYK5254" s="159"/>
      <c r="HYL5254" s="159"/>
      <c r="HYM5254" s="159"/>
      <c r="HYN5254" s="159"/>
      <c r="HYO5254" s="159"/>
      <c r="HYP5254" s="159"/>
      <c r="HYQ5254" s="159"/>
      <c r="HYR5254" s="159"/>
      <c r="HYS5254" s="159"/>
      <c r="HYT5254" s="159"/>
      <c r="HYU5254" s="159"/>
      <c r="HYV5254" s="159"/>
      <c r="HYW5254" s="159"/>
      <c r="HYX5254" s="159"/>
      <c r="HYY5254" s="159"/>
      <c r="HYZ5254" s="159"/>
      <c r="HZA5254" s="159"/>
      <c r="HZB5254" s="159"/>
      <c r="HZC5254" s="159"/>
      <c r="HZD5254" s="159"/>
      <c r="HZE5254" s="159"/>
      <c r="HZF5254" s="159"/>
      <c r="HZG5254" s="159"/>
      <c r="HZH5254" s="159"/>
      <c r="HZI5254" s="159"/>
      <c r="HZJ5254" s="159"/>
      <c r="HZK5254" s="159"/>
      <c r="HZL5254" s="159"/>
      <c r="HZM5254" s="159"/>
      <c r="HZN5254" s="159"/>
      <c r="HZO5254" s="159"/>
      <c r="HZP5254" s="159"/>
      <c r="HZQ5254" s="159"/>
      <c r="HZR5254" s="159"/>
      <c r="HZS5254" s="159"/>
      <c r="HZT5254" s="159"/>
      <c r="HZU5254" s="159"/>
      <c r="HZV5254" s="159"/>
      <c r="HZW5254" s="159"/>
      <c r="HZX5254" s="159"/>
      <c r="HZY5254" s="159"/>
      <c r="HZZ5254" s="159"/>
      <c r="IAA5254" s="159"/>
      <c r="IAB5254" s="159"/>
      <c r="IAC5254" s="159"/>
      <c r="IAD5254" s="159"/>
      <c r="IAE5254" s="159"/>
      <c r="IAF5254" s="159"/>
      <c r="IAG5254" s="159"/>
      <c r="IAH5254" s="159"/>
      <c r="IAI5254" s="159"/>
      <c r="IAJ5254" s="159"/>
      <c r="IAK5254" s="159"/>
      <c r="IAL5254" s="159"/>
      <c r="IAM5254" s="159"/>
      <c r="IAN5254" s="159"/>
      <c r="IAO5254" s="159"/>
      <c r="IAP5254" s="159"/>
      <c r="IAQ5254" s="159"/>
      <c r="IAR5254" s="159"/>
      <c r="IAS5254" s="159"/>
      <c r="IAT5254" s="159"/>
      <c r="IAU5254" s="159"/>
      <c r="IAV5254" s="159"/>
      <c r="IAW5254" s="159"/>
      <c r="IAX5254" s="159"/>
      <c r="IAY5254" s="159"/>
      <c r="IAZ5254" s="159"/>
      <c r="IBA5254" s="159"/>
      <c r="IBB5254" s="159"/>
      <c r="IBC5254" s="159"/>
      <c r="IBD5254" s="159"/>
      <c r="IBE5254" s="159"/>
      <c r="IBF5254" s="159"/>
      <c r="IBG5254" s="159"/>
      <c r="IBH5254" s="159"/>
      <c r="IBI5254" s="159"/>
      <c r="IBJ5254" s="159"/>
      <c r="IBK5254" s="159"/>
      <c r="IBL5254" s="159"/>
      <c r="IBM5254" s="159"/>
      <c r="IBN5254" s="159"/>
      <c r="IBO5254" s="159"/>
      <c r="IBP5254" s="159"/>
      <c r="IBQ5254" s="159"/>
      <c r="IBR5254" s="159"/>
      <c r="IBS5254" s="159"/>
      <c r="IBT5254" s="159"/>
      <c r="IBU5254" s="159"/>
      <c r="IBV5254" s="159"/>
      <c r="IBW5254" s="159"/>
      <c r="IBX5254" s="159"/>
      <c r="IBY5254" s="159"/>
      <c r="IBZ5254" s="159"/>
      <c r="ICA5254" s="159"/>
      <c r="ICB5254" s="159"/>
      <c r="ICC5254" s="159"/>
      <c r="ICD5254" s="159"/>
      <c r="ICE5254" s="159"/>
      <c r="ICF5254" s="159"/>
      <c r="ICG5254" s="159"/>
      <c r="ICH5254" s="159"/>
      <c r="ICI5254" s="159"/>
      <c r="ICJ5254" s="159"/>
      <c r="ICK5254" s="159"/>
      <c r="ICL5254" s="159"/>
      <c r="ICM5254" s="159"/>
      <c r="ICN5254" s="159"/>
      <c r="ICO5254" s="159"/>
      <c r="ICP5254" s="159"/>
      <c r="ICQ5254" s="159"/>
      <c r="ICR5254" s="159"/>
      <c r="ICS5254" s="159"/>
      <c r="ICT5254" s="159"/>
      <c r="ICU5254" s="159"/>
      <c r="ICV5254" s="159"/>
      <c r="ICW5254" s="159"/>
      <c r="ICX5254" s="159"/>
      <c r="ICY5254" s="159"/>
      <c r="ICZ5254" s="159"/>
      <c r="IDA5254" s="159"/>
      <c r="IDB5254" s="159"/>
      <c r="IDC5254" s="159"/>
      <c r="IDD5254" s="159"/>
      <c r="IDE5254" s="159"/>
      <c r="IDF5254" s="159"/>
      <c r="IDG5254" s="159"/>
      <c r="IDH5254" s="159"/>
      <c r="IDI5254" s="159"/>
      <c r="IDJ5254" s="159"/>
      <c r="IDK5254" s="159"/>
      <c r="IDL5254" s="159"/>
      <c r="IDM5254" s="159"/>
      <c r="IDN5254" s="159"/>
      <c r="IDO5254" s="159"/>
      <c r="IDP5254" s="159"/>
      <c r="IDQ5254" s="159"/>
      <c r="IDR5254" s="159"/>
      <c r="IDS5254" s="159"/>
      <c r="IDT5254" s="159"/>
      <c r="IDU5254" s="159"/>
      <c r="IDV5254" s="159"/>
      <c r="IDW5254" s="159"/>
      <c r="IDX5254" s="159"/>
      <c r="IDY5254" s="159"/>
      <c r="IDZ5254" s="159"/>
      <c r="IEA5254" s="159"/>
      <c r="IEB5254" s="159"/>
      <c r="IEC5254" s="159"/>
      <c r="IED5254" s="159"/>
      <c r="IEE5254" s="159"/>
      <c r="IEF5254" s="159"/>
      <c r="IEG5254" s="159"/>
      <c r="IEH5254" s="159"/>
      <c r="IEI5254" s="159"/>
      <c r="IEJ5254" s="159"/>
      <c r="IEK5254" s="159"/>
      <c r="IEL5254" s="159"/>
      <c r="IEM5254" s="159"/>
      <c r="IEN5254" s="159"/>
      <c r="IEO5254" s="159"/>
      <c r="IEP5254" s="159"/>
      <c r="IEQ5254" s="159"/>
      <c r="IER5254" s="159"/>
      <c r="IES5254" s="159"/>
      <c r="IET5254" s="159"/>
      <c r="IEU5254" s="159"/>
      <c r="IEV5254" s="159"/>
      <c r="IEW5254" s="159"/>
      <c r="IEX5254" s="159"/>
      <c r="IEY5254" s="159"/>
      <c r="IEZ5254" s="159"/>
      <c r="IFA5254" s="159"/>
      <c r="IFB5254" s="159"/>
      <c r="IFC5254" s="159"/>
      <c r="IFD5254" s="159"/>
      <c r="IFE5254" s="159"/>
      <c r="IFF5254" s="159"/>
      <c r="IFG5254" s="159"/>
      <c r="IFH5254" s="159"/>
      <c r="IFI5254" s="159"/>
      <c r="IFJ5254" s="159"/>
      <c r="IFK5254" s="159"/>
      <c r="IFL5254" s="159"/>
      <c r="IFM5254" s="159"/>
      <c r="IFN5254" s="159"/>
      <c r="IFO5254" s="159"/>
      <c r="IFP5254" s="159"/>
      <c r="IFQ5254" s="159"/>
      <c r="IFR5254" s="159"/>
      <c r="IFS5254" s="159"/>
      <c r="IFT5254" s="159"/>
      <c r="IFU5254" s="159"/>
      <c r="IFV5254" s="159"/>
      <c r="IFW5254" s="159"/>
      <c r="IFX5254" s="159"/>
      <c r="IFY5254" s="159"/>
      <c r="IFZ5254" s="159"/>
      <c r="IGA5254" s="159"/>
      <c r="IGB5254" s="159"/>
      <c r="IGC5254" s="159"/>
      <c r="IGD5254" s="159"/>
      <c r="IGE5254" s="159"/>
      <c r="IGF5254" s="159"/>
      <c r="IGG5254" s="159"/>
      <c r="IGH5254" s="159"/>
      <c r="IGI5254" s="159"/>
      <c r="IGJ5254" s="159"/>
      <c r="IGK5254" s="159"/>
      <c r="IGL5254" s="159"/>
      <c r="IGM5254" s="159"/>
      <c r="IGN5254" s="159"/>
      <c r="IGO5254" s="159"/>
      <c r="IGP5254" s="159"/>
      <c r="IGQ5254" s="159"/>
      <c r="IGR5254" s="159"/>
      <c r="IGS5254" s="159"/>
      <c r="IGT5254" s="159"/>
      <c r="IGU5254" s="159"/>
      <c r="IGV5254" s="159"/>
      <c r="IGW5254" s="159"/>
      <c r="IGX5254" s="159"/>
      <c r="IGY5254" s="159"/>
      <c r="IGZ5254" s="159"/>
      <c r="IHA5254" s="159"/>
      <c r="IHB5254" s="159"/>
      <c r="IHC5254" s="159"/>
      <c r="IHD5254" s="159"/>
      <c r="IHE5254" s="159"/>
      <c r="IHF5254" s="159"/>
      <c r="IHG5254" s="159"/>
      <c r="IHH5254" s="159"/>
      <c r="IHI5254" s="159"/>
      <c r="IHJ5254" s="159"/>
      <c r="IHK5254" s="159"/>
      <c r="IHL5254" s="159"/>
      <c r="IHM5254" s="159"/>
      <c r="IHN5254" s="159"/>
      <c r="IHO5254" s="159"/>
      <c r="IHP5254" s="159"/>
      <c r="IHQ5254" s="159"/>
      <c r="IHR5254" s="159"/>
      <c r="IHS5254" s="159"/>
      <c r="IHT5254" s="159"/>
      <c r="IHU5254" s="159"/>
      <c r="IHV5254" s="159"/>
      <c r="IHW5254" s="159"/>
      <c r="IHX5254" s="159"/>
      <c r="IHY5254" s="159"/>
      <c r="IHZ5254" s="159"/>
      <c r="IIA5254" s="159"/>
      <c r="IIB5254" s="159"/>
      <c r="IIC5254" s="159"/>
      <c r="IID5254" s="159"/>
      <c r="IIE5254" s="159"/>
      <c r="IIF5254" s="159"/>
      <c r="IIG5254" s="159"/>
      <c r="IIH5254" s="159"/>
      <c r="III5254" s="159"/>
      <c r="IIJ5254" s="159"/>
      <c r="IIK5254" s="159"/>
      <c r="IIL5254" s="159"/>
      <c r="IIM5254" s="159"/>
      <c r="IIN5254" s="159"/>
      <c r="IIO5254" s="159"/>
      <c r="IIP5254" s="159"/>
      <c r="IIQ5254" s="159"/>
      <c r="IIR5254" s="159"/>
      <c r="IIS5254" s="159"/>
      <c r="IIT5254" s="159"/>
      <c r="IIU5254" s="159"/>
      <c r="IIV5254" s="159"/>
      <c r="IIW5254" s="159"/>
      <c r="IIX5254" s="159"/>
      <c r="IIY5254" s="159"/>
      <c r="IIZ5254" s="159"/>
      <c r="IJA5254" s="159"/>
      <c r="IJB5254" s="159"/>
      <c r="IJC5254" s="159"/>
      <c r="IJD5254" s="159"/>
      <c r="IJE5254" s="159"/>
      <c r="IJF5254" s="159"/>
      <c r="IJG5254" s="159"/>
      <c r="IJH5254" s="159"/>
      <c r="IJI5254" s="159"/>
      <c r="IJJ5254" s="159"/>
      <c r="IJK5254" s="159"/>
      <c r="IJL5254" s="159"/>
      <c r="IJM5254" s="159"/>
      <c r="IJN5254" s="159"/>
      <c r="IJO5254" s="159"/>
      <c r="IJP5254" s="159"/>
      <c r="IJQ5254" s="159"/>
      <c r="IJR5254" s="159"/>
      <c r="IJS5254" s="159"/>
      <c r="IJT5254" s="159"/>
      <c r="IJU5254" s="159"/>
      <c r="IJV5254" s="159"/>
      <c r="IJW5254" s="159"/>
      <c r="IJX5254" s="159"/>
      <c r="IJY5254" s="159"/>
      <c r="IJZ5254" s="159"/>
      <c r="IKA5254" s="159"/>
      <c r="IKB5254" s="159"/>
      <c r="IKC5254" s="159"/>
      <c r="IKD5254" s="159"/>
      <c r="IKE5254" s="159"/>
      <c r="IKF5254" s="159"/>
      <c r="IKG5254" s="159"/>
      <c r="IKH5254" s="159"/>
      <c r="IKI5254" s="159"/>
      <c r="IKJ5254" s="159"/>
      <c r="IKK5254" s="159"/>
      <c r="IKL5254" s="159"/>
      <c r="IKM5254" s="159"/>
      <c r="IKN5254" s="159"/>
      <c r="IKO5254" s="159"/>
      <c r="IKP5254" s="159"/>
      <c r="IKQ5254" s="159"/>
      <c r="IKR5254" s="159"/>
      <c r="IKS5254" s="159"/>
      <c r="IKT5254" s="159"/>
      <c r="IKU5254" s="159"/>
      <c r="IKV5254" s="159"/>
      <c r="IKW5254" s="159"/>
      <c r="IKX5254" s="159"/>
      <c r="IKY5254" s="159"/>
      <c r="IKZ5254" s="159"/>
      <c r="ILA5254" s="159"/>
      <c r="ILB5254" s="159"/>
      <c r="ILC5254" s="159"/>
      <c r="ILD5254" s="159"/>
      <c r="ILE5254" s="159"/>
      <c r="ILF5254" s="159"/>
      <c r="ILG5254" s="159"/>
      <c r="ILH5254" s="159"/>
      <c r="ILI5254" s="159"/>
      <c r="ILJ5254" s="159"/>
      <c r="ILK5254" s="159"/>
      <c r="ILL5254" s="159"/>
      <c r="ILM5254" s="159"/>
      <c r="ILN5254" s="159"/>
      <c r="ILO5254" s="159"/>
      <c r="ILP5254" s="159"/>
      <c r="ILQ5254" s="159"/>
      <c r="ILR5254" s="159"/>
      <c r="ILS5254" s="159"/>
      <c r="ILT5254" s="159"/>
      <c r="ILU5254" s="159"/>
      <c r="ILV5254" s="159"/>
      <c r="ILW5254" s="159"/>
      <c r="ILX5254" s="159"/>
      <c r="ILY5254" s="159"/>
      <c r="ILZ5254" s="159"/>
      <c r="IMA5254" s="159"/>
      <c r="IMB5254" s="159"/>
      <c r="IMC5254" s="159"/>
      <c r="IMD5254" s="159"/>
      <c r="IME5254" s="159"/>
      <c r="IMF5254" s="159"/>
      <c r="IMG5254" s="159"/>
      <c r="IMH5254" s="159"/>
      <c r="IMI5254" s="159"/>
      <c r="IMJ5254" s="159"/>
      <c r="IMK5254" s="159"/>
      <c r="IML5254" s="159"/>
      <c r="IMM5254" s="159"/>
      <c r="IMN5254" s="159"/>
      <c r="IMO5254" s="159"/>
      <c r="IMP5254" s="159"/>
      <c r="IMQ5254" s="159"/>
      <c r="IMR5254" s="159"/>
      <c r="IMS5254" s="159"/>
      <c r="IMT5254" s="159"/>
      <c r="IMU5254" s="159"/>
      <c r="IMV5254" s="159"/>
      <c r="IMW5254" s="159"/>
      <c r="IMX5254" s="159"/>
      <c r="IMY5254" s="159"/>
      <c r="IMZ5254" s="159"/>
      <c r="INA5254" s="159"/>
      <c r="INB5254" s="159"/>
      <c r="INC5254" s="159"/>
      <c r="IND5254" s="159"/>
      <c r="INE5254" s="159"/>
      <c r="INF5254" s="159"/>
      <c r="ING5254" s="159"/>
      <c r="INH5254" s="159"/>
      <c r="INI5254" s="159"/>
      <c r="INJ5254" s="159"/>
      <c r="INK5254" s="159"/>
      <c r="INL5254" s="159"/>
      <c r="INM5254" s="159"/>
      <c r="INN5254" s="159"/>
      <c r="INO5254" s="159"/>
      <c r="INP5254" s="159"/>
      <c r="INQ5254" s="159"/>
      <c r="INR5254" s="159"/>
      <c r="INS5254" s="159"/>
      <c r="INT5254" s="159"/>
      <c r="INU5254" s="159"/>
      <c r="INV5254" s="159"/>
      <c r="INW5254" s="159"/>
      <c r="INX5254" s="159"/>
      <c r="INY5254" s="159"/>
      <c r="INZ5254" s="159"/>
      <c r="IOA5254" s="159"/>
      <c r="IOB5254" s="159"/>
      <c r="IOC5254" s="159"/>
      <c r="IOD5254" s="159"/>
      <c r="IOE5254" s="159"/>
      <c r="IOF5254" s="159"/>
      <c r="IOG5254" s="159"/>
      <c r="IOH5254" s="159"/>
      <c r="IOI5254" s="159"/>
      <c r="IOJ5254" s="159"/>
      <c r="IOK5254" s="159"/>
      <c r="IOL5254" s="159"/>
      <c r="IOM5254" s="159"/>
      <c r="ION5254" s="159"/>
      <c r="IOO5254" s="159"/>
      <c r="IOP5254" s="159"/>
      <c r="IOQ5254" s="159"/>
      <c r="IOR5254" s="159"/>
      <c r="IOS5254" s="159"/>
      <c r="IOT5254" s="159"/>
      <c r="IOU5254" s="159"/>
      <c r="IOV5254" s="159"/>
      <c r="IOW5254" s="159"/>
      <c r="IOX5254" s="159"/>
      <c r="IOY5254" s="159"/>
      <c r="IOZ5254" s="159"/>
      <c r="IPA5254" s="159"/>
      <c r="IPB5254" s="159"/>
      <c r="IPC5254" s="159"/>
      <c r="IPD5254" s="159"/>
      <c r="IPE5254" s="159"/>
      <c r="IPF5254" s="159"/>
      <c r="IPG5254" s="159"/>
      <c r="IPH5254" s="159"/>
      <c r="IPI5254" s="159"/>
      <c r="IPJ5254" s="159"/>
      <c r="IPK5254" s="159"/>
      <c r="IPL5254" s="159"/>
      <c r="IPM5254" s="159"/>
      <c r="IPN5254" s="159"/>
      <c r="IPO5254" s="159"/>
      <c r="IPP5254" s="159"/>
      <c r="IPQ5254" s="159"/>
      <c r="IPR5254" s="159"/>
      <c r="IPS5254" s="159"/>
      <c r="IPT5254" s="159"/>
      <c r="IPU5254" s="159"/>
      <c r="IPV5254" s="159"/>
      <c r="IPW5254" s="159"/>
      <c r="IPX5254" s="159"/>
      <c r="IPY5254" s="159"/>
      <c r="IPZ5254" s="159"/>
      <c r="IQA5254" s="159"/>
      <c r="IQB5254" s="159"/>
      <c r="IQC5254" s="159"/>
      <c r="IQD5254" s="159"/>
      <c r="IQE5254" s="159"/>
      <c r="IQF5254" s="159"/>
      <c r="IQG5254" s="159"/>
      <c r="IQH5254" s="159"/>
      <c r="IQI5254" s="159"/>
      <c r="IQJ5254" s="159"/>
      <c r="IQK5254" s="159"/>
      <c r="IQL5254" s="159"/>
      <c r="IQM5254" s="159"/>
      <c r="IQN5254" s="159"/>
      <c r="IQO5254" s="159"/>
      <c r="IQP5254" s="159"/>
      <c r="IQQ5254" s="159"/>
      <c r="IQR5254" s="159"/>
      <c r="IQS5254" s="159"/>
      <c r="IQT5254" s="159"/>
      <c r="IQU5254" s="159"/>
      <c r="IQV5254" s="159"/>
      <c r="IQW5254" s="159"/>
      <c r="IQX5254" s="159"/>
      <c r="IQY5254" s="159"/>
      <c r="IQZ5254" s="159"/>
      <c r="IRA5254" s="159"/>
      <c r="IRB5254" s="159"/>
      <c r="IRC5254" s="159"/>
      <c r="IRD5254" s="159"/>
      <c r="IRE5254" s="159"/>
      <c r="IRF5254" s="159"/>
      <c r="IRG5254" s="159"/>
      <c r="IRH5254" s="159"/>
      <c r="IRI5254" s="159"/>
      <c r="IRJ5254" s="159"/>
      <c r="IRK5254" s="159"/>
      <c r="IRL5254" s="159"/>
      <c r="IRM5254" s="159"/>
      <c r="IRN5254" s="159"/>
      <c r="IRO5254" s="159"/>
      <c r="IRP5254" s="159"/>
      <c r="IRQ5254" s="159"/>
      <c r="IRR5254" s="159"/>
      <c r="IRS5254" s="159"/>
      <c r="IRT5254" s="159"/>
      <c r="IRU5254" s="159"/>
      <c r="IRV5254" s="159"/>
      <c r="IRW5254" s="159"/>
      <c r="IRX5254" s="159"/>
      <c r="IRY5254" s="159"/>
      <c r="IRZ5254" s="159"/>
      <c r="ISA5254" s="159"/>
      <c r="ISB5254" s="159"/>
      <c r="ISC5254" s="159"/>
      <c r="ISD5254" s="159"/>
      <c r="ISE5254" s="159"/>
      <c r="ISF5254" s="159"/>
      <c r="ISG5254" s="159"/>
      <c r="ISH5254" s="159"/>
      <c r="ISI5254" s="159"/>
      <c r="ISJ5254" s="159"/>
      <c r="ISK5254" s="159"/>
      <c r="ISL5254" s="159"/>
      <c r="ISM5254" s="159"/>
      <c r="ISN5254" s="159"/>
      <c r="ISO5254" s="159"/>
      <c r="ISP5254" s="159"/>
      <c r="ISQ5254" s="159"/>
      <c r="ISR5254" s="159"/>
      <c r="ISS5254" s="159"/>
      <c r="IST5254" s="159"/>
      <c r="ISU5254" s="159"/>
      <c r="ISV5254" s="159"/>
      <c r="ISW5254" s="159"/>
      <c r="ISX5254" s="159"/>
      <c r="ISY5254" s="159"/>
      <c r="ISZ5254" s="159"/>
      <c r="ITA5254" s="159"/>
      <c r="ITB5254" s="159"/>
      <c r="ITC5254" s="159"/>
      <c r="ITD5254" s="159"/>
      <c r="ITE5254" s="159"/>
      <c r="ITF5254" s="159"/>
      <c r="ITG5254" s="159"/>
      <c r="ITH5254" s="159"/>
      <c r="ITI5254" s="159"/>
      <c r="ITJ5254" s="159"/>
      <c r="ITK5254" s="159"/>
      <c r="ITL5254" s="159"/>
      <c r="ITM5254" s="159"/>
      <c r="ITN5254" s="159"/>
      <c r="ITO5254" s="159"/>
      <c r="ITP5254" s="159"/>
      <c r="ITQ5254" s="159"/>
      <c r="ITR5254" s="159"/>
      <c r="ITS5254" s="159"/>
      <c r="ITT5254" s="159"/>
      <c r="ITU5254" s="159"/>
      <c r="ITV5254" s="159"/>
      <c r="ITW5254" s="159"/>
      <c r="ITX5254" s="159"/>
      <c r="ITY5254" s="159"/>
      <c r="ITZ5254" s="159"/>
      <c r="IUA5254" s="159"/>
      <c r="IUB5254" s="159"/>
      <c r="IUC5254" s="159"/>
      <c r="IUD5254" s="159"/>
      <c r="IUE5254" s="159"/>
      <c r="IUF5254" s="159"/>
      <c r="IUG5254" s="159"/>
      <c r="IUH5254" s="159"/>
      <c r="IUI5254" s="159"/>
      <c r="IUJ5254" s="159"/>
      <c r="IUK5254" s="159"/>
      <c r="IUL5254" s="159"/>
      <c r="IUM5254" s="159"/>
      <c r="IUN5254" s="159"/>
      <c r="IUO5254" s="159"/>
      <c r="IUP5254" s="159"/>
      <c r="IUQ5254" s="159"/>
      <c r="IUR5254" s="159"/>
      <c r="IUS5254" s="159"/>
      <c r="IUT5254" s="159"/>
      <c r="IUU5254" s="159"/>
      <c r="IUV5254" s="159"/>
      <c r="IUW5254" s="159"/>
      <c r="IUX5254" s="159"/>
      <c r="IUY5254" s="159"/>
      <c r="IUZ5254" s="159"/>
      <c r="IVA5254" s="159"/>
      <c r="IVB5254" s="159"/>
      <c r="IVC5254" s="159"/>
      <c r="IVD5254" s="159"/>
      <c r="IVE5254" s="159"/>
      <c r="IVF5254" s="159"/>
      <c r="IVG5254" s="159"/>
      <c r="IVH5254" s="159"/>
      <c r="IVI5254" s="159"/>
      <c r="IVJ5254" s="159"/>
      <c r="IVK5254" s="159"/>
      <c r="IVL5254" s="159"/>
      <c r="IVM5254" s="159"/>
      <c r="IVN5254" s="159"/>
      <c r="IVO5254" s="159"/>
      <c r="IVP5254" s="159"/>
      <c r="IVQ5254" s="159"/>
      <c r="IVR5254" s="159"/>
      <c r="IVS5254" s="159"/>
      <c r="IVT5254" s="159"/>
      <c r="IVU5254" s="159"/>
      <c r="IVV5254" s="159"/>
      <c r="IVW5254" s="159"/>
      <c r="IVX5254" s="159"/>
      <c r="IVY5254" s="159"/>
      <c r="IVZ5254" s="159"/>
      <c r="IWA5254" s="159"/>
      <c r="IWB5254" s="159"/>
      <c r="IWC5254" s="159"/>
      <c r="IWD5254" s="159"/>
      <c r="IWE5254" s="159"/>
      <c r="IWF5254" s="159"/>
      <c r="IWG5254" s="159"/>
      <c r="IWH5254" s="159"/>
      <c r="IWI5254" s="159"/>
      <c r="IWJ5254" s="159"/>
      <c r="IWK5254" s="159"/>
      <c r="IWL5254" s="159"/>
      <c r="IWM5254" s="159"/>
      <c r="IWN5254" s="159"/>
      <c r="IWO5254" s="159"/>
      <c r="IWP5254" s="159"/>
      <c r="IWQ5254" s="159"/>
      <c r="IWR5254" s="159"/>
      <c r="IWS5254" s="159"/>
      <c r="IWT5254" s="159"/>
      <c r="IWU5254" s="159"/>
      <c r="IWV5254" s="159"/>
      <c r="IWW5254" s="159"/>
      <c r="IWX5254" s="159"/>
      <c r="IWY5254" s="159"/>
      <c r="IWZ5254" s="159"/>
      <c r="IXA5254" s="159"/>
      <c r="IXB5254" s="159"/>
      <c r="IXC5254" s="159"/>
      <c r="IXD5254" s="159"/>
      <c r="IXE5254" s="159"/>
      <c r="IXF5254" s="159"/>
      <c r="IXG5254" s="159"/>
      <c r="IXH5254" s="159"/>
      <c r="IXI5254" s="159"/>
      <c r="IXJ5254" s="159"/>
      <c r="IXK5254" s="159"/>
      <c r="IXL5254" s="159"/>
      <c r="IXM5254" s="159"/>
      <c r="IXN5254" s="159"/>
      <c r="IXO5254" s="159"/>
      <c r="IXP5254" s="159"/>
      <c r="IXQ5254" s="159"/>
      <c r="IXR5254" s="159"/>
      <c r="IXS5254" s="159"/>
      <c r="IXT5254" s="159"/>
      <c r="IXU5254" s="159"/>
      <c r="IXV5254" s="159"/>
      <c r="IXW5254" s="159"/>
      <c r="IXX5254" s="159"/>
      <c r="IXY5254" s="159"/>
      <c r="IXZ5254" s="159"/>
      <c r="IYA5254" s="159"/>
      <c r="IYB5254" s="159"/>
      <c r="IYC5254" s="159"/>
      <c r="IYD5254" s="159"/>
      <c r="IYE5254" s="159"/>
      <c r="IYF5254" s="159"/>
      <c r="IYG5254" s="159"/>
      <c r="IYH5254" s="159"/>
      <c r="IYI5254" s="159"/>
      <c r="IYJ5254" s="159"/>
      <c r="IYK5254" s="159"/>
      <c r="IYL5254" s="159"/>
      <c r="IYM5254" s="159"/>
      <c r="IYN5254" s="159"/>
      <c r="IYO5254" s="159"/>
      <c r="IYP5254" s="159"/>
      <c r="IYQ5254" s="159"/>
      <c r="IYR5254" s="159"/>
      <c r="IYS5254" s="159"/>
      <c r="IYT5254" s="159"/>
      <c r="IYU5254" s="159"/>
      <c r="IYV5254" s="159"/>
      <c r="IYW5254" s="159"/>
      <c r="IYX5254" s="159"/>
      <c r="IYY5254" s="159"/>
      <c r="IYZ5254" s="159"/>
      <c r="IZA5254" s="159"/>
      <c r="IZB5254" s="159"/>
      <c r="IZC5254" s="159"/>
      <c r="IZD5254" s="159"/>
      <c r="IZE5254" s="159"/>
      <c r="IZF5254" s="159"/>
      <c r="IZG5254" s="159"/>
      <c r="IZH5254" s="159"/>
      <c r="IZI5254" s="159"/>
      <c r="IZJ5254" s="159"/>
      <c r="IZK5254" s="159"/>
      <c r="IZL5254" s="159"/>
      <c r="IZM5254" s="159"/>
      <c r="IZN5254" s="159"/>
      <c r="IZO5254" s="159"/>
      <c r="IZP5254" s="159"/>
      <c r="IZQ5254" s="159"/>
      <c r="IZR5254" s="159"/>
      <c r="IZS5254" s="159"/>
      <c r="IZT5254" s="159"/>
      <c r="IZU5254" s="159"/>
      <c r="IZV5254" s="159"/>
      <c r="IZW5254" s="159"/>
      <c r="IZX5254" s="159"/>
      <c r="IZY5254" s="159"/>
      <c r="IZZ5254" s="159"/>
      <c r="JAA5254" s="159"/>
      <c r="JAB5254" s="159"/>
      <c r="JAC5254" s="159"/>
      <c r="JAD5254" s="159"/>
      <c r="JAE5254" s="159"/>
      <c r="JAF5254" s="159"/>
      <c r="JAG5254" s="159"/>
      <c r="JAH5254" s="159"/>
      <c r="JAI5254" s="159"/>
      <c r="JAJ5254" s="159"/>
      <c r="JAK5254" s="159"/>
      <c r="JAL5254" s="159"/>
      <c r="JAM5254" s="159"/>
      <c r="JAN5254" s="159"/>
      <c r="JAO5254" s="159"/>
      <c r="JAP5254" s="159"/>
      <c r="JAQ5254" s="159"/>
      <c r="JAR5254" s="159"/>
      <c r="JAS5254" s="159"/>
      <c r="JAT5254" s="159"/>
      <c r="JAU5254" s="159"/>
      <c r="JAV5254" s="159"/>
      <c r="JAW5254" s="159"/>
      <c r="JAX5254" s="159"/>
      <c r="JAY5254" s="159"/>
      <c r="JAZ5254" s="159"/>
      <c r="JBA5254" s="159"/>
      <c r="JBB5254" s="159"/>
      <c r="JBC5254" s="159"/>
      <c r="JBD5254" s="159"/>
      <c r="JBE5254" s="159"/>
      <c r="JBF5254" s="159"/>
      <c r="JBG5254" s="159"/>
      <c r="JBH5254" s="159"/>
      <c r="JBI5254" s="159"/>
      <c r="JBJ5254" s="159"/>
      <c r="JBK5254" s="159"/>
      <c r="JBL5254" s="159"/>
      <c r="JBM5254" s="159"/>
      <c r="JBN5254" s="159"/>
      <c r="JBO5254" s="159"/>
      <c r="JBP5254" s="159"/>
      <c r="JBQ5254" s="159"/>
      <c r="JBR5254" s="159"/>
      <c r="JBS5254" s="159"/>
      <c r="JBT5254" s="159"/>
      <c r="JBU5254" s="159"/>
      <c r="JBV5254" s="159"/>
      <c r="JBW5254" s="159"/>
      <c r="JBX5254" s="159"/>
      <c r="JBY5254" s="159"/>
      <c r="JBZ5254" s="159"/>
      <c r="JCA5254" s="159"/>
      <c r="JCB5254" s="159"/>
      <c r="JCC5254" s="159"/>
      <c r="JCD5254" s="159"/>
      <c r="JCE5254" s="159"/>
      <c r="JCF5254" s="159"/>
      <c r="JCG5254" s="159"/>
      <c r="JCH5254" s="159"/>
      <c r="JCI5254" s="159"/>
      <c r="JCJ5254" s="159"/>
      <c r="JCK5254" s="159"/>
      <c r="JCL5254" s="159"/>
      <c r="JCM5254" s="159"/>
      <c r="JCN5254" s="159"/>
      <c r="JCO5254" s="159"/>
      <c r="JCP5254" s="159"/>
      <c r="JCQ5254" s="159"/>
      <c r="JCR5254" s="159"/>
      <c r="JCS5254" s="159"/>
      <c r="JCT5254" s="159"/>
      <c r="JCU5254" s="159"/>
      <c r="JCV5254" s="159"/>
      <c r="JCW5254" s="159"/>
      <c r="JCX5254" s="159"/>
      <c r="JCY5254" s="159"/>
      <c r="JCZ5254" s="159"/>
      <c r="JDA5254" s="159"/>
      <c r="JDB5254" s="159"/>
      <c r="JDC5254" s="159"/>
      <c r="JDD5254" s="159"/>
      <c r="JDE5254" s="159"/>
      <c r="JDF5254" s="159"/>
      <c r="JDG5254" s="159"/>
      <c r="JDH5254" s="159"/>
      <c r="JDI5254" s="159"/>
      <c r="JDJ5254" s="159"/>
      <c r="JDK5254" s="159"/>
      <c r="JDL5254" s="159"/>
      <c r="JDM5254" s="159"/>
      <c r="JDN5254" s="159"/>
      <c r="JDO5254" s="159"/>
      <c r="JDP5254" s="159"/>
      <c r="JDQ5254" s="159"/>
      <c r="JDR5254" s="159"/>
      <c r="JDS5254" s="159"/>
      <c r="JDT5254" s="159"/>
      <c r="JDU5254" s="159"/>
      <c r="JDV5254" s="159"/>
      <c r="JDW5254" s="159"/>
      <c r="JDX5254" s="159"/>
      <c r="JDY5254" s="159"/>
      <c r="JDZ5254" s="159"/>
      <c r="JEA5254" s="159"/>
      <c r="JEB5254" s="159"/>
      <c r="JEC5254" s="159"/>
      <c r="JED5254" s="159"/>
      <c r="JEE5254" s="159"/>
      <c r="JEF5254" s="159"/>
      <c r="JEG5254" s="159"/>
      <c r="JEH5254" s="159"/>
      <c r="JEI5254" s="159"/>
      <c r="JEJ5254" s="159"/>
      <c r="JEK5254" s="159"/>
      <c r="JEL5254" s="159"/>
      <c r="JEM5254" s="159"/>
      <c r="JEN5254" s="159"/>
      <c r="JEO5254" s="159"/>
      <c r="JEP5254" s="159"/>
      <c r="JEQ5254" s="159"/>
      <c r="JER5254" s="159"/>
      <c r="JES5254" s="159"/>
      <c r="JET5254" s="159"/>
      <c r="JEU5254" s="159"/>
      <c r="JEV5254" s="159"/>
      <c r="JEW5254" s="159"/>
      <c r="JEX5254" s="159"/>
      <c r="JEY5254" s="159"/>
      <c r="JEZ5254" s="159"/>
      <c r="JFA5254" s="159"/>
      <c r="JFB5254" s="159"/>
      <c r="JFC5254" s="159"/>
      <c r="JFD5254" s="159"/>
      <c r="JFE5254" s="159"/>
      <c r="JFF5254" s="159"/>
      <c r="JFG5254" s="159"/>
      <c r="JFH5254" s="159"/>
      <c r="JFI5254" s="159"/>
      <c r="JFJ5254" s="159"/>
      <c r="JFK5254" s="159"/>
      <c r="JFL5254" s="159"/>
      <c r="JFM5254" s="159"/>
      <c r="JFN5254" s="159"/>
      <c r="JFO5254" s="159"/>
      <c r="JFP5254" s="159"/>
      <c r="JFQ5254" s="159"/>
      <c r="JFR5254" s="159"/>
      <c r="JFS5254" s="159"/>
      <c r="JFT5254" s="159"/>
      <c r="JFU5254" s="159"/>
      <c r="JFV5254" s="159"/>
      <c r="JFW5254" s="159"/>
      <c r="JFX5254" s="159"/>
      <c r="JFY5254" s="159"/>
      <c r="JFZ5254" s="159"/>
      <c r="JGA5254" s="159"/>
      <c r="JGB5254" s="159"/>
      <c r="JGC5254" s="159"/>
      <c r="JGD5254" s="159"/>
      <c r="JGE5254" s="159"/>
      <c r="JGF5254" s="159"/>
      <c r="JGG5254" s="159"/>
      <c r="JGH5254" s="159"/>
      <c r="JGI5254" s="159"/>
      <c r="JGJ5254" s="159"/>
      <c r="JGK5254" s="159"/>
      <c r="JGL5254" s="159"/>
      <c r="JGM5254" s="159"/>
      <c r="JGN5254" s="159"/>
      <c r="JGO5254" s="159"/>
      <c r="JGP5254" s="159"/>
      <c r="JGQ5254" s="159"/>
      <c r="JGR5254" s="159"/>
      <c r="JGS5254" s="159"/>
      <c r="JGT5254" s="159"/>
      <c r="JGU5254" s="159"/>
      <c r="JGV5254" s="159"/>
      <c r="JGW5254" s="159"/>
      <c r="JGX5254" s="159"/>
      <c r="JGY5254" s="159"/>
      <c r="JGZ5254" s="159"/>
      <c r="JHA5254" s="159"/>
      <c r="JHB5254" s="159"/>
      <c r="JHC5254" s="159"/>
      <c r="JHD5254" s="159"/>
      <c r="JHE5254" s="159"/>
      <c r="JHF5254" s="159"/>
      <c r="JHG5254" s="159"/>
      <c r="JHH5254" s="159"/>
      <c r="JHI5254" s="159"/>
      <c r="JHJ5254" s="159"/>
      <c r="JHK5254" s="159"/>
      <c r="JHL5254" s="159"/>
      <c r="JHM5254" s="159"/>
      <c r="JHN5254" s="159"/>
      <c r="JHO5254" s="159"/>
      <c r="JHP5254" s="159"/>
      <c r="JHQ5254" s="159"/>
      <c r="JHR5254" s="159"/>
      <c r="JHS5254" s="159"/>
      <c r="JHT5254" s="159"/>
      <c r="JHU5254" s="159"/>
      <c r="JHV5254" s="159"/>
      <c r="JHW5254" s="159"/>
      <c r="JHX5254" s="159"/>
      <c r="JHY5254" s="159"/>
      <c r="JHZ5254" s="159"/>
      <c r="JIA5254" s="159"/>
      <c r="JIB5254" s="159"/>
      <c r="JIC5254" s="159"/>
      <c r="JID5254" s="159"/>
      <c r="JIE5254" s="159"/>
      <c r="JIF5254" s="159"/>
      <c r="JIG5254" s="159"/>
      <c r="JIH5254" s="159"/>
      <c r="JII5254" s="159"/>
      <c r="JIJ5254" s="159"/>
      <c r="JIK5254" s="159"/>
      <c r="JIL5254" s="159"/>
      <c r="JIM5254" s="159"/>
      <c r="JIN5254" s="159"/>
      <c r="JIO5254" s="159"/>
      <c r="JIP5254" s="159"/>
      <c r="JIQ5254" s="159"/>
      <c r="JIR5254" s="159"/>
      <c r="JIS5254" s="159"/>
      <c r="JIT5254" s="159"/>
      <c r="JIU5254" s="159"/>
      <c r="JIV5254" s="159"/>
      <c r="JIW5254" s="159"/>
      <c r="JIX5254" s="159"/>
      <c r="JIY5254" s="159"/>
      <c r="JIZ5254" s="159"/>
      <c r="JJA5254" s="159"/>
      <c r="JJB5254" s="159"/>
      <c r="JJC5254" s="159"/>
      <c r="JJD5254" s="159"/>
      <c r="JJE5254" s="159"/>
      <c r="JJF5254" s="159"/>
      <c r="JJG5254" s="159"/>
      <c r="JJH5254" s="159"/>
      <c r="JJI5254" s="159"/>
      <c r="JJJ5254" s="159"/>
      <c r="JJK5254" s="159"/>
      <c r="JJL5254" s="159"/>
      <c r="JJM5254" s="159"/>
      <c r="JJN5254" s="159"/>
      <c r="JJO5254" s="159"/>
      <c r="JJP5254" s="159"/>
      <c r="JJQ5254" s="159"/>
      <c r="JJR5254" s="159"/>
      <c r="JJS5254" s="159"/>
      <c r="JJT5254" s="159"/>
      <c r="JJU5254" s="159"/>
      <c r="JJV5254" s="159"/>
      <c r="JJW5254" s="159"/>
      <c r="JJX5254" s="159"/>
      <c r="JJY5254" s="159"/>
      <c r="JJZ5254" s="159"/>
      <c r="JKA5254" s="159"/>
      <c r="JKB5254" s="159"/>
      <c r="JKC5254" s="159"/>
      <c r="JKD5254" s="159"/>
      <c r="JKE5254" s="159"/>
      <c r="JKF5254" s="159"/>
      <c r="JKG5254" s="159"/>
      <c r="JKH5254" s="159"/>
      <c r="JKI5254" s="159"/>
      <c r="JKJ5254" s="159"/>
      <c r="JKK5254" s="159"/>
      <c r="JKL5254" s="159"/>
      <c r="JKM5254" s="159"/>
      <c r="JKN5254" s="159"/>
      <c r="JKO5254" s="159"/>
      <c r="JKP5254" s="159"/>
      <c r="JKQ5254" s="159"/>
      <c r="JKR5254" s="159"/>
      <c r="JKS5254" s="159"/>
      <c r="JKT5254" s="159"/>
      <c r="JKU5254" s="159"/>
      <c r="JKV5254" s="159"/>
      <c r="JKW5254" s="159"/>
      <c r="JKX5254" s="159"/>
      <c r="JKY5254" s="159"/>
      <c r="JKZ5254" s="159"/>
      <c r="JLA5254" s="159"/>
      <c r="JLB5254" s="159"/>
      <c r="JLC5254" s="159"/>
      <c r="JLD5254" s="159"/>
      <c r="JLE5254" s="159"/>
      <c r="JLF5254" s="159"/>
      <c r="JLG5254" s="159"/>
      <c r="JLH5254" s="159"/>
      <c r="JLI5254" s="159"/>
      <c r="JLJ5254" s="159"/>
      <c r="JLK5254" s="159"/>
      <c r="JLL5254" s="159"/>
      <c r="JLM5254" s="159"/>
      <c r="JLN5254" s="159"/>
      <c r="JLO5254" s="159"/>
      <c r="JLP5254" s="159"/>
      <c r="JLQ5254" s="159"/>
      <c r="JLR5254" s="159"/>
      <c r="JLS5254" s="159"/>
      <c r="JLT5254" s="159"/>
      <c r="JLU5254" s="159"/>
      <c r="JLV5254" s="159"/>
      <c r="JLW5254" s="159"/>
      <c r="JLX5254" s="159"/>
      <c r="JLY5254" s="159"/>
      <c r="JLZ5254" s="159"/>
      <c r="JMA5254" s="159"/>
      <c r="JMB5254" s="159"/>
      <c r="JMC5254" s="159"/>
      <c r="JMD5254" s="159"/>
      <c r="JME5254" s="159"/>
      <c r="JMF5254" s="159"/>
      <c r="JMG5254" s="159"/>
      <c r="JMH5254" s="159"/>
      <c r="JMI5254" s="159"/>
      <c r="JMJ5254" s="159"/>
      <c r="JMK5254" s="159"/>
      <c r="JML5254" s="159"/>
      <c r="JMM5254" s="159"/>
      <c r="JMN5254" s="159"/>
      <c r="JMO5254" s="159"/>
      <c r="JMP5254" s="159"/>
      <c r="JMQ5254" s="159"/>
      <c r="JMR5254" s="159"/>
      <c r="JMS5254" s="159"/>
      <c r="JMT5254" s="159"/>
      <c r="JMU5254" s="159"/>
      <c r="JMV5254" s="159"/>
      <c r="JMW5254" s="159"/>
      <c r="JMX5254" s="159"/>
      <c r="JMY5254" s="159"/>
      <c r="JMZ5254" s="159"/>
      <c r="JNA5254" s="159"/>
      <c r="JNB5254" s="159"/>
      <c r="JNC5254" s="159"/>
      <c r="JND5254" s="159"/>
      <c r="JNE5254" s="159"/>
      <c r="JNF5254" s="159"/>
      <c r="JNG5254" s="159"/>
      <c r="JNH5254" s="159"/>
      <c r="JNI5254" s="159"/>
      <c r="JNJ5254" s="159"/>
      <c r="JNK5254" s="159"/>
      <c r="JNL5254" s="159"/>
      <c r="JNM5254" s="159"/>
      <c r="JNN5254" s="159"/>
      <c r="JNO5254" s="159"/>
      <c r="JNP5254" s="159"/>
      <c r="JNQ5254" s="159"/>
      <c r="JNR5254" s="159"/>
      <c r="JNS5254" s="159"/>
      <c r="JNT5254" s="159"/>
      <c r="JNU5254" s="159"/>
      <c r="JNV5254" s="159"/>
      <c r="JNW5254" s="159"/>
      <c r="JNX5254" s="159"/>
      <c r="JNY5254" s="159"/>
      <c r="JNZ5254" s="159"/>
      <c r="JOA5254" s="159"/>
      <c r="JOB5254" s="159"/>
      <c r="JOC5254" s="159"/>
      <c r="JOD5254" s="159"/>
      <c r="JOE5254" s="159"/>
      <c r="JOF5254" s="159"/>
      <c r="JOG5254" s="159"/>
      <c r="JOH5254" s="159"/>
      <c r="JOI5254" s="159"/>
      <c r="JOJ5254" s="159"/>
      <c r="JOK5254" s="159"/>
      <c r="JOL5254" s="159"/>
      <c r="JOM5254" s="159"/>
      <c r="JON5254" s="159"/>
      <c r="JOO5254" s="159"/>
      <c r="JOP5254" s="159"/>
      <c r="JOQ5254" s="159"/>
      <c r="JOR5254" s="159"/>
      <c r="JOS5254" s="159"/>
      <c r="JOT5254" s="159"/>
      <c r="JOU5254" s="159"/>
      <c r="JOV5254" s="159"/>
      <c r="JOW5254" s="159"/>
      <c r="JOX5254" s="159"/>
      <c r="JOY5254" s="159"/>
      <c r="JOZ5254" s="159"/>
      <c r="JPA5254" s="159"/>
      <c r="JPB5254" s="159"/>
      <c r="JPC5254" s="159"/>
      <c r="JPD5254" s="159"/>
      <c r="JPE5254" s="159"/>
      <c r="JPF5254" s="159"/>
      <c r="JPG5254" s="159"/>
      <c r="JPH5254" s="159"/>
      <c r="JPI5254" s="159"/>
      <c r="JPJ5254" s="159"/>
      <c r="JPK5254" s="159"/>
      <c r="JPL5254" s="159"/>
      <c r="JPM5254" s="159"/>
      <c r="JPN5254" s="159"/>
      <c r="JPO5254" s="159"/>
      <c r="JPP5254" s="159"/>
      <c r="JPQ5254" s="159"/>
      <c r="JPR5254" s="159"/>
      <c r="JPS5254" s="159"/>
      <c r="JPT5254" s="159"/>
      <c r="JPU5254" s="159"/>
      <c r="JPV5254" s="159"/>
      <c r="JPW5254" s="159"/>
      <c r="JPX5254" s="159"/>
      <c r="JPY5254" s="159"/>
      <c r="JPZ5254" s="159"/>
      <c r="JQA5254" s="159"/>
      <c r="JQB5254" s="159"/>
      <c r="JQC5254" s="159"/>
      <c r="JQD5254" s="159"/>
      <c r="JQE5254" s="159"/>
      <c r="JQF5254" s="159"/>
      <c r="JQG5254" s="159"/>
      <c r="JQH5254" s="159"/>
      <c r="JQI5254" s="159"/>
      <c r="JQJ5254" s="159"/>
      <c r="JQK5254" s="159"/>
      <c r="JQL5254" s="159"/>
      <c r="JQM5254" s="159"/>
      <c r="JQN5254" s="159"/>
      <c r="JQO5254" s="159"/>
      <c r="JQP5254" s="159"/>
      <c r="JQQ5254" s="159"/>
      <c r="JQR5254" s="159"/>
      <c r="JQS5254" s="159"/>
      <c r="JQT5254" s="159"/>
      <c r="JQU5254" s="159"/>
      <c r="JQV5254" s="159"/>
      <c r="JQW5254" s="159"/>
      <c r="JQX5254" s="159"/>
      <c r="JQY5254" s="159"/>
      <c r="JQZ5254" s="159"/>
      <c r="JRA5254" s="159"/>
      <c r="JRB5254" s="159"/>
      <c r="JRC5254" s="159"/>
      <c r="JRD5254" s="159"/>
      <c r="JRE5254" s="159"/>
      <c r="JRF5254" s="159"/>
      <c r="JRG5254" s="159"/>
      <c r="JRH5254" s="159"/>
      <c r="JRI5254" s="159"/>
      <c r="JRJ5254" s="159"/>
      <c r="JRK5254" s="159"/>
      <c r="JRL5254" s="159"/>
      <c r="JRM5254" s="159"/>
      <c r="JRN5254" s="159"/>
      <c r="JRO5254" s="159"/>
      <c r="JRP5254" s="159"/>
      <c r="JRQ5254" s="159"/>
      <c r="JRR5254" s="159"/>
      <c r="JRS5254" s="159"/>
      <c r="JRT5254" s="159"/>
      <c r="JRU5254" s="159"/>
      <c r="JRV5254" s="159"/>
      <c r="JRW5254" s="159"/>
      <c r="JRX5254" s="159"/>
      <c r="JRY5254" s="159"/>
      <c r="JRZ5254" s="159"/>
      <c r="JSA5254" s="159"/>
      <c r="JSB5254" s="159"/>
      <c r="JSC5254" s="159"/>
      <c r="JSD5254" s="159"/>
      <c r="JSE5254" s="159"/>
      <c r="JSF5254" s="159"/>
      <c r="JSG5254" s="159"/>
      <c r="JSH5254" s="159"/>
      <c r="JSI5254" s="159"/>
      <c r="JSJ5254" s="159"/>
      <c r="JSK5254" s="159"/>
      <c r="JSL5254" s="159"/>
      <c r="JSM5254" s="159"/>
      <c r="JSN5254" s="159"/>
      <c r="JSO5254" s="159"/>
      <c r="JSP5254" s="159"/>
      <c r="JSQ5254" s="159"/>
      <c r="JSR5254" s="159"/>
      <c r="JSS5254" s="159"/>
      <c r="JST5254" s="159"/>
      <c r="JSU5254" s="159"/>
      <c r="JSV5254" s="159"/>
      <c r="JSW5254" s="159"/>
      <c r="JSX5254" s="159"/>
      <c r="JSY5254" s="159"/>
      <c r="JSZ5254" s="159"/>
      <c r="JTA5254" s="159"/>
      <c r="JTB5254" s="159"/>
      <c r="JTC5254" s="159"/>
      <c r="JTD5254" s="159"/>
      <c r="JTE5254" s="159"/>
      <c r="JTF5254" s="159"/>
      <c r="JTG5254" s="159"/>
      <c r="JTH5254" s="159"/>
      <c r="JTI5254" s="159"/>
      <c r="JTJ5254" s="159"/>
      <c r="JTK5254" s="159"/>
      <c r="JTL5254" s="159"/>
      <c r="JTM5254" s="159"/>
      <c r="JTN5254" s="159"/>
      <c r="JTO5254" s="159"/>
      <c r="JTP5254" s="159"/>
      <c r="JTQ5254" s="159"/>
      <c r="JTR5254" s="159"/>
      <c r="JTS5254" s="159"/>
      <c r="JTT5254" s="159"/>
      <c r="JTU5254" s="159"/>
      <c r="JTV5254" s="159"/>
      <c r="JTW5254" s="159"/>
      <c r="JTX5254" s="159"/>
      <c r="JTY5254" s="159"/>
      <c r="JTZ5254" s="159"/>
      <c r="JUA5254" s="159"/>
      <c r="JUB5254" s="159"/>
      <c r="JUC5254" s="159"/>
      <c r="JUD5254" s="159"/>
      <c r="JUE5254" s="159"/>
      <c r="JUF5254" s="159"/>
      <c r="JUG5254" s="159"/>
      <c r="JUH5254" s="159"/>
      <c r="JUI5254" s="159"/>
      <c r="JUJ5254" s="159"/>
      <c r="JUK5254" s="159"/>
      <c r="JUL5254" s="159"/>
      <c r="JUM5254" s="159"/>
      <c r="JUN5254" s="159"/>
      <c r="JUO5254" s="159"/>
      <c r="JUP5254" s="159"/>
      <c r="JUQ5254" s="159"/>
      <c r="JUR5254" s="159"/>
      <c r="JUS5254" s="159"/>
      <c r="JUT5254" s="159"/>
      <c r="JUU5254" s="159"/>
      <c r="JUV5254" s="159"/>
      <c r="JUW5254" s="159"/>
      <c r="JUX5254" s="159"/>
      <c r="JUY5254" s="159"/>
      <c r="JUZ5254" s="159"/>
      <c r="JVA5254" s="159"/>
      <c r="JVB5254" s="159"/>
      <c r="JVC5254" s="159"/>
      <c r="JVD5254" s="159"/>
      <c r="JVE5254" s="159"/>
      <c r="JVF5254" s="159"/>
      <c r="JVG5254" s="159"/>
      <c r="JVH5254" s="159"/>
      <c r="JVI5254" s="159"/>
      <c r="JVJ5254" s="159"/>
      <c r="JVK5254" s="159"/>
      <c r="JVL5254" s="159"/>
      <c r="JVM5254" s="159"/>
      <c r="JVN5254" s="159"/>
      <c r="JVO5254" s="159"/>
      <c r="JVP5254" s="159"/>
      <c r="JVQ5254" s="159"/>
      <c r="JVR5254" s="159"/>
      <c r="JVS5254" s="159"/>
      <c r="JVT5254" s="159"/>
      <c r="JVU5254" s="159"/>
      <c r="JVV5254" s="159"/>
      <c r="JVW5254" s="159"/>
      <c r="JVX5254" s="159"/>
      <c r="JVY5254" s="159"/>
      <c r="JVZ5254" s="159"/>
      <c r="JWA5254" s="159"/>
      <c r="JWB5254" s="159"/>
      <c r="JWC5254" s="159"/>
      <c r="JWD5254" s="159"/>
      <c r="JWE5254" s="159"/>
      <c r="JWF5254" s="159"/>
      <c r="JWG5254" s="159"/>
      <c r="JWH5254" s="159"/>
      <c r="JWI5254" s="159"/>
      <c r="JWJ5254" s="159"/>
      <c r="JWK5254" s="159"/>
      <c r="JWL5254" s="159"/>
      <c r="JWM5254" s="159"/>
      <c r="JWN5254" s="159"/>
      <c r="JWO5254" s="159"/>
      <c r="JWP5254" s="159"/>
      <c r="JWQ5254" s="159"/>
      <c r="JWR5254" s="159"/>
      <c r="JWS5254" s="159"/>
      <c r="JWT5254" s="159"/>
      <c r="JWU5254" s="159"/>
      <c r="JWV5254" s="159"/>
      <c r="JWW5254" s="159"/>
      <c r="JWX5254" s="159"/>
      <c r="JWY5254" s="159"/>
      <c r="JWZ5254" s="159"/>
      <c r="JXA5254" s="159"/>
      <c r="JXB5254" s="159"/>
      <c r="JXC5254" s="159"/>
      <c r="JXD5254" s="159"/>
      <c r="JXE5254" s="159"/>
      <c r="JXF5254" s="159"/>
      <c r="JXG5254" s="159"/>
      <c r="JXH5254" s="159"/>
      <c r="JXI5254" s="159"/>
      <c r="JXJ5254" s="159"/>
      <c r="JXK5254" s="159"/>
      <c r="JXL5254" s="159"/>
      <c r="JXM5254" s="159"/>
      <c r="JXN5254" s="159"/>
      <c r="JXO5254" s="159"/>
      <c r="JXP5254" s="159"/>
      <c r="JXQ5254" s="159"/>
      <c r="JXR5254" s="159"/>
      <c r="JXS5254" s="159"/>
      <c r="JXT5254" s="159"/>
      <c r="JXU5254" s="159"/>
      <c r="JXV5254" s="159"/>
      <c r="JXW5254" s="159"/>
      <c r="JXX5254" s="159"/>
      <c r="JXY5254" s="159"/>
      <c r="JXZ5254" s="159"/>
      <c r="JYA5254" s="159"/>
      <c r="JYB5254" s="159"/>
      <c r="JYC5254" s="159"/>
      <c r="JYD5254" s="159"/>
      <c r="JYE5254" s="159"/>
      <c r="JYF5254" s="159"/>
      <c r="JYG5254" s="159"/>
      <c r="JYH5254" s="159"/>
      <c r="JYI5254" s="159"/>
      <c r="JYJ5254" s="159"/>
      <c r="JYK5254" s="159"/>
      <c r="JYL5254" s="159"/>
      <c r="JYM5254" s="159"/>
      <c r="JYN5254" s="159"/>
      <c r="JYO5254" s="159"/>
      <c r="JYP5254" s="159"/>
      <c r="JYQ5254" s="159"/>
      <c r="JYR5254" s="159"/>
      <c r="JYS5254" s="159"/>
      <c r="JYT5254" s="159"/>
      <c r="JYU5254" s="159"/>
      <c r="JYV5254" s="159"/>
      <c r="JYW5254" s="159"/>
      <c r="JYX5254" s="159"/>
      <c r="JYY5254" s="159"/>
      <c r="JYZ5254" s="159"/>
      <c r="JZA5254" s="159"/>
      <c r="JZB5254" s="159"/>
      <c r="JZC5254" s="159"/>
      <c r="JZD5254" s="159"/>
      <c r="JZE5254" s="159"/>
      <c r="JZF5254" s="159"/>
      <c r="JZG5254" s="159"/>
      <c r="JZH5254" s="159"/>
      <c r="JZI5254" s="159"/>
      <c r="JZJ5254" s="159"/>
      <c r="JZK5254" s="159"/>
      <c r="JZL5254" s="159"/>
      <c r="JZM5254" s="159"/>
      <c r="JZN5254" s="159"/>
      <c r="JZO5254" s="159"/>
      <c r="JZP5254" s="159"/>
      <c r="JZQ5254" s="159"/>
      <c r="JZR5254" s="159"/>
      <c r="JZS5254" s="159"/>
      <c r="JZT5254" s="159"/>
      <c r="JZU5254" s="159"/>
      <c r="JZV5254" s="159"/>
      <c r="JZW5254" s="159"/>
      <c r="JZX5254" s="159"/>
      <c r="JZY5254" s="159"/>
      <c r="JZZ5254" s="159"/>
      <c r="KAA5254" s="159"/>
      <c r="KAB5254" s="159"/>
      <c r="KAC5254" s="159"/>
      <c r="KAD5254" s="159"/>
      <c r="KAE5254" s="159"/>
      <c r="KAF5254" s="159"/>
      <c r="KAG5254" s="159"/>
      <c r="KAH5254" s="159"/>
      <c r="KAI5254" s="159"/>
      <c r="KAJ5254" s="159"/>
      <c r="KAK5254" s="159"/>
      <c r="KAL5254" s="159"/>
      <c r="KAM5254" s="159"/>
      <c r="KAN5254" s="159"/>
      <c r="KAO5254" s="159"/>
      <c r="KAP5254" s="159"/>
      <c r="KAQ5254" s="159"/>
      <c r="KAR5254" s="159"/>
      <c r="KAS5254" s="159"/>
      <c r="KAT5254" s="159"/>
      <c r="KAU5254" s="159"/>
      <c r="KAV5254" s="159"/>
      <c r="KAW5254" s="159"/>
      <c r="KAX5254" s="159"/>
      <c r="KAY5254" s="159"/>
      <c r="KAZ5254" s="159"/>
      <c r="KBA5254" s="159"/>
      <c r="KBB5254" s="159"/>
      <c r="KBC5254" s="159"/>
      <c r="KBD5254" s="159"/>
      <c r="KBE5254" s="159"/>
      <c r="KBF5254" s="159"/>
      <c r="KBG5254" s="159"/>
      <c r="KBH5254" s="159"/>
      <c r="KBI5254" s="159"/>
      <c r="KBJ5254" s="159"/>
      <c r="KBK5254" s="159"/>
      <c r="KBL5254" s="159"/>
      <c r="KBM5254" s="159"/>
      <c r="KBN5254" s="159"/>
      <c r="KBO5254" s="159"/>
      <c r="KBP5254" s="159"/>
      <c r="KBQ5254" s="159"/>
      <c r="KBR5254" s="159"/>
      <c r="KBS5254" s="159"/>
      <c r="KBT5254" s="159"/>
      <c r="KBU5254" s="159"/>
      <c r="KBV5254" s="159"/>
      <c r="KBW5254" s="159"/>
      <c r="KBX5254" s="159"/>
      <c r="KBY5254" s="159"/>
      <c r="KBZ5254" s="159"/>
      <c r="KCA5254" s="159"/>
      <c r="KCB5254" s="159"/>
      <c r="KCC5254" s="159"/>
      <c r="KCD5254" s="159"/>
      <c r="KCE5254" s="159"/>
      <c r="KCF5254" s="159"/>
      <c r="KCG5254" s="159"/>
      <c r="KCH5254" s="159"/>
      <c r="KCI5254" s="159"/>
      <c r="KCJ5254" s="159"/>
      <c r="KCK5254" s="159"/>
      <c r="KCL5254" s="159"/>
      <c r="KCM5254" s="159"/>
      <c r="KCN5254" s="159"/>
      <c r="KCO5254" s="159"/>
      <c r="KCP5254" s="159"/>
      <c r="KCQ5254" s="159"/>
      <c r="KCR5254" s="159"/>
      <c r="KCS5254" s="159"/>
      <c r="KCT5254" s="159"/>
      <c r="KCU5254" s="159"/>
      <c r="KCV5254" s="159"/>
      <c r="KCW5254" s="159"/>
      <c r="KCX5254" s="159"/>
      <c r="KCY5254" s="159"/>
      <c r="KCZ5254" s="159"/>
      <c r="KDA5254" s="159"/>
      <c r="KDB5254" s="159"/>
      <c r="KDC5254" s="159"/>
      <c r="KDD5254" s="159"/>
      <c r="KDE5254" s="159"/>
      <c r="KDF5254" s="159"/>
      <c r="KDG5254" s="159"/>
      <c r="KDH5254" s="159"/>
      <c r="KDI5254" s="159"/>
      <c r="KDJ5254" s="159"/>
      <c r="KDK5254" s="159"/>
      <c r="KDL5254" s="159"/>
      <c r="KDM5254" s="159"/>
      <c r="KDN5254" s="159"/>
      <c r="KDO5254" s="159"/>
      <c r="KDP5254" s="159"/>
      <c r="KDQ5254" s="159"/>
      <c r="KDR5254" s="159"/>
      <c r="KDS5254" s="159"/>
      <c r="KDT5254" s="159"/>
      <c r="KDU5254" s="159"/>
      <c r="KDV5254" s="159"/>
      <c r="KDW5254" s="159"/>
      <c r="KDX5254" s="159"/>
      <c r="KDY5254" s="159"/>
      <c r="KDZ5254" s="159"/>
      <c r="KEA5254" s="159"/>
      <c r="KEB5254" s="159"/>
      <c r="KEC5254" s="159"/>
      <c r="KED5254" s="159"/>
      <c r="KEE5254" s="159"/>
      <c r="KEF5254" s="159"/>
      <c r="KEG5254" s="159"/>
      <c r="KEH5254" s="159"/>
      <c r="KEI5254" s="159"/>
      <c r="KEJ5254" s="159"/>
      <c r="KEK5254" s="159"/>
      <c r="KEL5254" s="159"/>
      <c r="KEM5254" s="159"/>
      <c r="KEN5254" s="159"/>
      <c r="KEO5254" s="159"/>
      <c r="KEP5254" s="159"/>
      <c r="KEQ5254" s="159"/>
      <c r="KER5254" s="159"/>
      <c r="KES5254" s="159"/>
      <c r="KET5254" s="159"/>
      <c r="KEU5254" s="159"/>
      <c r="KEV5254" s="159"/>
      <c r="KEW5254" s="159"/>
      <c r="KEX5254" s="159"/>
      <c r="KEY5254" s="159"/>
      <c r="KEZ5254" s="159"/>
      <c r="KFA5254" s="159"/>
      <c r="KFB5254" s="159"/>
      <c r="KFC5254" s="159"/>
      <c r="KFD5254" s="159"/>
      <c r="KFE5254" s="159"/>
      <c r="KFF5254" s="159"/>
      <c r="KFG5254" s="159"/>
      <c r="KFH5254" s="159"/>
      <c r="KFI5254" s="159"/>
      <c r="KFJ5254" s="159"/>
      <c r="KFK5254" s="159"/>
      <c r="KFL5254" s="159"/>
      <c r="KFM5254" s="159"/>
      <c r="KFN5254" s="159"/>
      <c r="KFO5254" s="159"/>
      <c r="KFP5254" s="159"/>
      <c r="KFQ5254" s="159"/>
      <c r="KFR5254" s="159"/>
      <c r="KFS5254" s="159"/>
      <c r="KFT5254" s="159"/>
      <c r="KFU5254" s="159"/>
      <c r="KFV5254" s="159"/>
      <c r="KFW5254" s="159"/>
      <c r="KFX5254" s="159"/>
      <c r="KFY5254" s="159"/>
      <c r="KFZ5254" s="159"/>
      <c r="KGA5254" s="159"/>
      <c r="KGB5254" s="159"/>
      <c r="KGC5254" s="159"/>
      <c r="KGD5254" s="159"/>
      <c r="KGE5254" s="159"/>
      <c r="KGF5254" s="159"/>
      <c r="KGG5254" s="159"/>
      <c r="KGH5254" s="159"/>
      <c r="KGI5254" s="159"/>
      <c r="KGJ5254" s="159"/>
      <c r="KGK5254" s="159"/>
      <c r="KGL5254" s="159"/>
      <c r="KGM5254" s="159"/>
      <c r="KGN5254" s="159"/>
      <c r="KGO5254" s="159"/>
      <c r="KGP5254" s="159"/>
      <c r="KGQ5254" s="159"/>
      <c r="KGR5254" s="159"/>
      <c r="KGS5254" s="159"/>
      <c r="KGT5254" s="159"/>
      <c r="KGU5254" s="159"/>
      <c r="KGV5254" s="159"/>
      <c r="KGW5254" s="159"/>
      <c r="KGX5254" s="159"/>
      <c r="KGY5254" s="159"/>
      <c r="KGZ5254" s="159"/>
      <c r="KHA5254" s="159"/>
      <c r="KHB5254" s="159"/>
      <c r="KHC5254" s="159"/>
      <c r="KHD5254" s="159"/>
      <c r="KHE5254" s="159"/>
      <c r="KHF5254" s="159"/>
      <c r="KHG5254" s="159"/>
      <c r="KHH5254" s="159"/>
      <c r="KHI5254" s="159"/>
      <c r="KHJ5254" s="159"/>
      <c r="KHK5254" s="159"/>
      <c r="KHL5254" s="159"/>
      <c r="KHM5254" s="159"/>
      <c r="KHN5254" s="159"/>
      <c r="KHO5254" s="159"/>
      <c r="KHP5254" s="159"/>
      <c r="KHQ5254" s="159"/>
      <c r="KHR5254" s="159"/>
      <c r="KHS5254" s="159"/>
      <c r="KHT5254" s="159"/>
      <c r="KHU5254" s="159"/>
      <c r="KHV5254" s="159"/>
      <c r="KHW5254" s="159"/>
      <c r="KHX5254" s="159"/>
      <c r="KHY5254" s="159"/>
      <c r="KHZ5254" s="159"/>
      <c r="KIA5254" s="159"/>
      <c r="KIB5254" s="159"/>
      <c r="KIC5254" s="159"/>
      <c r="KID5254" s="159"/>
      <c r="KIE5254" s="159"/>
      <c r="KIF5254" s="159"/>
      <c r="KIG5254" s="159"/>
      <c r="KIH5254" s="159"/>
      <c r="KII5254" s="159"/>
      <c r="KIJ5254" s="159"/>
      <c r="KIK5254" s="159"/>
      <c r="KIL5254" s="159"/>
      <c r="KIM5254" s="159"/>
      <c r="KIN5254" s="159"/>
      <c r="KIO5254" s="159"/>
      <c r="KIP5254" s="159"/>
      <c r="KIQ5254" s="159"/>
      <c r="KIR5254" s="159"/>
      <c r="KIS5254" s="159"/>
      <c r="KIT5254" s="159"/>
      <c r="KIU5254" s="159"/>
      <c r="KIV5254" s="159"/>
      <c r="KIW5254" s="159"/>
      <c r="KIX5254" s="159"/>
      <c r="KIY5254" s="159"/>
      <c r="KIZ5254" s="159"/>
      <c r="KJA5254" s="159"/>
      <c r="KJB5254" s="159"/>
      <c r="KJC5254" s="159"/>
      <c r="KJD5254" s="159"/>
      <c r="KJE5254" s="159"/>
      <c r="KJF5254" s="159"/>
      <c r="KJG5254" s="159"/>
      <c r="KJH5254" s="159"/>
      <c r="KJI5254" s="159"/>
      <c r="KJJ5254" s="159"/>
      <c r="KJK5254" s="159"/>
      <c r="KJL5254" s="159"/>
      <c r="KJM5254" s="159"/>
      <c r="KJN5254" s="159"/>
      <c r="KJO5254" s="159"/>
      <c r="KJP5254" s="159"/>
      <c r="KJQ5254" s="159"/>
      <c r="KJR5254" s="159"/>
      <c r="KJS5254" s="159"/>
      <c r="KJT5254" s="159"/>
      <c r="KJU5254" s="159"/>
      <c r="KJV5254" s="159"/>
      <c r="KJW5254" s="159"/>
      <c r="KJX5254" s="159"/>
      <c r="KJY5254" s="159"/>
      <c r="KJZ5254" s="159"/>
      <c r="KKA5254" s="159"/>
      <c r="KKB5254" s="159"/>
      <c r="KKC5254" s="159"/>
      <c r="KKD5254" s="159"/>
      <c r="KKE5254" s="159"/>
      <c r="KKF5254" s="159"/>
      <c r="KKG5254" s="159"/>
      <c r="KKH5254" s="159"/>
      <c r="KKI5254" s="159"/>
      <c r="KKJ5254" s="159"/>
      <c r="KKK5254" s="159"/>
      <c r="KKL5254" s="159"/>
      <c r="KKM5254" s="159"/>
      <c r="KKN5254" s="159"/>
      <c r="KKO5254" s="159"/>
      <c r="KKP5254" s="159"/>
      <c r="KKQ5254" s="159"/>
      <c r="KKR5254" s="159"/>
      <c r="KKS5254" s="159"/>
      <c r="KKT5254" s="159"/>
      <c r="KKU5254" s="159"/>
      <c r="KKV5254" s="159"/>
      <c r="KKW5254" s="159"/>
      <c r="KKX5254" s="159"/>
      <c r="KKY5254" s="159"/>
      <c r="KKZ5254" s="159"/>
      <c r="KLA5254" s="159"/>
      <c r="KLB5254" s="159"/>
      <c r="KLC5254" s="159"/>
      <c r="KLD5254" s="159"/>
      <c r="KLE5254" s="159"/>
      <c r="KLF5254" s="159"/>
      <c r="KLG5254" s="159"/>
      <c r="KLH5254" s="159"/>
      <c r="KLI5254" s="159"/>
      <c r="KLJ5254" s="159"/>
      <c r="KLK5254" s="159"/>
      <c r="KLL5254" s="159"/>
      <c r="KLM5254" s="159"/>
      <c r="KLN5254" s="159"/>
      <c r="KLO5254" s="159"/>
      <c r="KLP5254" s="159"/>
      <c r="KLQ5254" s="159"/>
      <c r="KLR5254" s="159"/>
      <c r="KLS5254" s="159"/>
      <c r="KLT5254" s="159"/>
      <c r="KLU5254" s="159"/>
      <c r="KLV5254" s="159"/>
      <c r="KLW5254" s="159"/>
      <c r="KLX5254" s="159"/>
      <c r="KLY5254" s="159"/>
      <c r="KLZ5254" s="159"/>
      <c r="KMA5254" s="159"/>
      <c r="KMB5254" s="159"/>
      <c r="KMC5254" s="159"/>
      <c r="KMD5254" s="159"/>
      <c r="KME5254" s="159"/>
      <c r="KMF5254" s="159"/>
      <c r="KMG5254" s="159"/>
      <c r="KMH5254" s="159"/>
      <c r="KMI5254" s="159"/>
      <c r="KMJ5254" s="159"/>
      <c r="KMK5254" s="159"/>
      <c r="KML5254" s="159"/>
      <c r="KMM5254" s="159"/>
      <c r="KMN5254" s="159"/>
      <c r="KMO5254" s="159"/>
      <c r="KMP5254" s="159"/>
      <c r="KMQ5254" s="159"/>
      <c r="KMR5254" s="159"/>
      <c r="KMS5254" s="159"/>
      <c r="KMT5254" s="159"/>
      <c r="KMU5254" s="159"/>
      <c r="KMV5254" s="159"/>
      <c r="KMW5254" s="159"/>
      <c r="KMX5254" s="159"/>
      <c r="KMY5254" s="159"/>
      <c r="KMZ5254" s="159"/>
      <c r="KNA5254" s="159"/>
      <c r="KNB5254" s="159"/>
      <c r="KNC5254" s="159"/>
      <c r="KND5254" s="159"/>
      <c r="KNE5254" s="159"/>
      <c r="KNF5254" s="159"/>
      <c r="KNG5254" s="159"/>
      <c r="KNH5254" s="159"/>
      <c r="KNI5254" s="159"/>
      <c r="KNJ5254" s="159"/>
      <c r="KNK5254" s="159"/>
      <c r="KNL5254" s="159"/>
      <c r="KNM5254" s="159"/>
      <c r="KNN5254" s="159"/>
      <c r="KNO5254" s="159"/>
      <c r="KNP5254" s="159"/>
      <c r="KNQ5254" s="159"/>
      <c r="KNR5254" s="159"/>
      <c r="KNS5254" s="159"/>
      <c r="KNT5254" s="159"/>
      <c r="KNU5254" s="159"/>
      <c r="KNV5254" s="159"/>
      <c r="KNW5254" s="159"/>
      <c r="KNX5254" s="159"/>
      <c r="KNY5254" s="159"/>
      <c r="KNZ5254" s="159"/>
      <c r="KOA5254" s="159"/>
      <c r="KOB5254" s="159"/>
      <c r="KOC5254" s="159"/>
      <c r="KOD5254" s="159"/>
      <c r="KOE5254" s="159"/>
      <c r="KOF5254" s="159"/>
      <c r="KOG5254" s="159"/>
      <c r="KOH5254" s="159"/>
      <c r="KOI5254" s="159"/>
      <c r="KOJ5254" s="159"/>
      <c r="KOK5254" s="159"/>
      <c r="KOL5254" s="159"/>
      <c r="KOM5254" s="159"/>
      <c r="KON5254" s="159"/>
      <c r="KOO5254" s="159"/>
      <c r="KOP5254" s="159"/>
      <c r="KOQ5254" s="159"/>
      <c r="KOR5254" s="159"/>
      <c r="KOS5254" s="159"/>
      <c r="KOT5254" s="159"/>
      <c r="KOU5254" s="159"/>
      <c r="KOV5254" s="159"/>
      <c r="KOW5254" s="159"/>
      <c r="KOX5254" s="159"/>
      <c r="KOY5254" s="159"/>
      <c r="KOZ5254" s="159"/>
      <c r="KPA5254" s="159"/>
      <c r="KPB5254" s="159"/>
      <c r="KPC5254" s="159"/>
      <c r="KPD5254" s="159"/>
      <c r="KPE5254" s="159"/>
      <c r="KPF5254" s="159"/>
      <c r="KPG5254" s="159"/>
      <c r="KPH5254" s="159"/>
      <c r="KPI5254" s="159"/>
      <c r="KPJ5254" s="159"/>
      <c r="KPK5254" s="159"/>
      <c r="KPL5254" s="159"/>
      <c r="KPM5254" s="159"/>
      <c r="KPN5254" s="159"/>
      <c r="KPO5254" s="159"/>
      <c r="KPP5254" s="159"/>
      <c r="KPQ5254" s="159"/>
      <c r="KPR5254" s="159"/>
      <c r="KPS5254" s="159"/>
      <c r="KPT5254" s="159"/>
      <c r="KPU5254" s="159"/>
      <c r="KPV5254" s="159"/>
      <c r="KPW5254" s="159"/>
      <c r="KPX5254" s="159"/>
      <c r="KPY5254" s="159"/>
      <c r="KPZ5254" s="159"/>
      <c r="KQA5254" s="159"/>
      <c r="KQB5254" s="159"/>
      <c r="KQC5254" s="159"/>
      <c r="KQD5254" s="159"/>
      <c r="KQE5254" s="159"/>
      <c r="KQF5254" s="159"/>
      <c r="KQG5254" s="159"/>
      <c r="KQH5254" s="159"/>
      <c r="KQI5254" s="159"/>
      <c r="KQJ5254" s="159"/>
      <c r="KQK5254" s="159"/>
      <c r="KQL5254" s="159"/>
      <c r="KQM5254" s="159"/>
      <c r="KQN5254" s="159"/>
      <c r="KQO5254" s="159"/>
      <c r="KQP5254" s="159"/>
      <c r="KQQ5254" s="159"/>
      <c r="KQR5254" s="159"/>
      <c r="KQS5254" s="159"/>
      <c r="KQT5254" s="159"/>
      <c r="KQU5254" s="159"/>
      <c r="KQV5254" s="159"/>
      <c r="KQW5254" s="159"/>
      <c r="KQX5254" s="159"/>
      <c r="KQY5254" s="159"/>
      <c r="KQZ5254" s="159"/>
      <c r="KRA5254" s="159"/>
      <c r="KRB5254" s="159"/>
      <c r="KRC5254" s="159"/>
      <c r="KRD5254" s="159"/>
      <c r="KRE5254" s="159"/>
      <c r="KRF5254" s="159"/>
      <c r="KRG5254" s="159"/>
      <c r="KRH5254" s="159"/>
      <c r="KRI5254" s="159"/>
      <c r="KRJ5254" s="159"/>
      <c r="KRK5254" s="159"/>
      <c r="KRL5254" s="159"/>
      <c r="KRM5254" s="159"/>
      <c r="KRN5254" s="159"/>
      <c r="KRO5254" s="159"/>
      <c r="KRP5254" s="159"/>
      <c r="KRQ5254" s="159"/>
      <c r="KRR5254" s="159"/>
      <c r="KRS5254" s="159"/>
      <c r="KRT5254" s="159"/>
      <c r="KRU5254" s="159"/>
      <c r="KRV5254" s="159"/>
      <c r="KRW5254" s="159"/>
      <c r="KRX5254" s="159"/>
      <c r="KRY5254" s="159"/>
      <c r="KRZ5254" s="159"/>
      <c r="KSA5254" s="159"/>
      <c r="KSB5254" s="159"/>
      <c r="KSC5254" s="159"/>
      <c r="KSD5254" s="159"/>
      <c r="KSE5254" s="159"/>
      <c r="KSF5254" s="159"/>
      <c r="KSG5254" s="159"/>
      <c r="KSH5254" s="159"/>
      <c r="KSI5254" s="159"/>
      <c r="KSJ5254" s="159"/>
      <c r="KSK5254" s="159"/>
      <c r="KSL5254" s="159"/>
      <c r="KSM5254" s="159"/>
      <c r="KSN5254" s="159"/>
      <c r="KSO5254" s="159"/>
      <c r="KSP5254" s="159"/>
      <c r="KSQ5254" s="159"/>
      <c r="KSR5254" s="159"/>
      <c r="KSS5254" s="159"/>
      <c r="KST5254" s="159"/>
      <c r="KSU5254" s="159"/>
      <c r="KSV5254" s="159"/>
      <c r="KSW5254" s="159"/>
      <c r="KSX5254" s="159"/>
      <c r="KSY5254" s="159"/>
      <c r="KSZ5254" s="159"/>
      <c r="KTA5254" s="159"/>
      <c r="KTB5254" s="159"/>
      <c r="KTC5254" s="159"/>
      <c r="KTD5254" s="159"/>
      <c r="KTE5254" s="159"/>
      <c r="KTF5254" s="159"/>
      <c r="KTG5254" s="159"/>
      <c r="KTH5254" s="159"/>
      <c r="KTI5254" s="159"/>
      <c r="KTJ5254" s="159"/>
      <c r="KTK5254" s="159"/>
      <c r="KTL5254" s="159"/>
      <c r="KTM5254" s="159"/>
      <c r="KTN5254" s="159"/>
      <c r="KTO5254" s="159"/>
      <c r="KTP5254" s="159"/>
      <c r="KTQ5254" s="159"/>
      <c r="KTR5254" s="159"/>
      <c r="KTS5254" s="159"/>
      <c r="KTT5254" s="159"/>
      <c r="KTU5254" s="159"/>
      <c r="KTV5254" s="159"/>
      <c r="KTW5254" s="159"/>
      <c r="KTX5254" s="159"/>
      <c r="KTY5254" s="159"/>
      <c r="KTZ5254" s="159"/>
      <c r="KUA5254" s="159"/>
      <c r="KUB5254" s="159"/>
      <c r="KUC5254" s="159"/>
      <c r="KUD5254" s="159"/>
      <c r="KUE5254" s="159"/>
      <c r="KUF5254" s="159"/>
      <c r="KUG5254" s="159"/>
      <c r="KUH5254" s="159"/>
      <c r="KUI5254" s="159"/>
      <c r="KUJ5254" s="159"/>
      <c r="KUK5254" s="159"/>
      <c r="KUL5254" s="159"/>
      <c r="KUM5254" s="159"/>
      <c r="KUN5254" s="159"/>
      <c r="KUO5254" s="159"/>
      <c r="KUP5254" s="159"/>
      <c r="KUQ5254" s="159"/>
      <c r="KUR5254" s="159"/>
      <c r="KUS5254" s="159"/>
      <c r="KUT5254" s="159"/>
      <c r="KUU5254" s="159"/>
      <c r="KUV5254" s="159"/>
      <c r="KUW5254" s="159"/>
      <c r="KUX5254" s="159"/>
      <c r="KUY5254" s="159"/>
      <c r="KUZ5254" s="159"/>
      <c r="KVA5254" s="159"/>
      <c r="KVB5254" s="159"/>
      <c r="KVC5254" s="159"/>
      <c r="KVD5254" s="159"/>
      <c r="KVE5254" s="159"/>
      <c r="KVF5254" s="159"/>
      <c r="KVG5254" s="159"/>
      <c r="KVH5254" s="159"/>
      <c r="KVI5254" s="159"/>
      <c r="KVJ5254" s="159"/>
      <c r="KVK5254" s="159"/>
      <c r="KVL5254" s="159"/>
      <c r="KVM5254" s="159"/>
      <c r="KVN5254" s="159"/>
      <c r="KVO5254" s="159"/>
      <c r="KVP5254" s="159"/>
      <c r="KVQ5254" s="159"/>
      <c r="KVR5254" s="159"/>
      <c r="KVS5254" s="159"/>
      <c r="KVT5254" s="159"/>
      <c r="KVU5254" s="159"/>
      <c r="KVV5254" s="159"/>
      <c r="KVW5254" s="159"/>
      <c r="KVX5254" s="159"/>
      <c r="KVY5254" s="159"/>
      <c r="KVZ5254" s="159"/>
      <c r="KWA5254" s="159"/>
      <c r="KWB5254" s="159"/>
      <c r="KWC5254" s="159"/>
      <c r="KWD5254" s="159"/>
      <c r="KWE5254" s="159"/>
      <c r="KWF5254" s="159"/>
      <c r="KWG5254" s="159"/>
      <c r="KWH5254" s="159"/>
      <c r="KWI5254" s="159"/>
      <c r="KWJ5254" s="159"/>
      <c r="KWK5254" s="159"/>
      <c r="KWL5254" s="159"/>
      <c r="KWM5254" s="159"/>
      <c r="KWN5254" s="159"/>
      <c r="KWO5254" s="159"/>
      <c r="KWP5254" s="159"/>
      <c r="KWQ5254" s="159"/>
      <c r="KWR5254" s="159"/>
      <c r="KWS5254" s="159"/>
      <c r="KWT5254" s="159"/>
      <c r="KWU5254" s="159"/>
      <c r="KWV5254" s="159"/>
      <c r="KWW5254" s="159"/>
      <c r="KWX5254" s="159"/>
      <c r="KWY5254" s="159"/>
      <c r="KWZ5254" s="159"/>
      <c r="KXA5254" s="159"/>
      <c r="KXB5254" s="159"/>
      <c r="KXC5254" s="159"/>
      <c r="KXD5254" s="159"/>
      <c r="KXE5254" s="159"/>
      <c r="KXF5254" s="159"/>
      <c r="KXG5254" s="159"/>
      <c r="KXH5254" s="159"/>
      <c r="KXI5254" s="159"/>
      <c r="KXJ5254" s="159"/>
      <c r="KXK5254" s="159"/>
      <c r="KXL5254" s="159"/>
      <c r="KXM5254" s="159"/>
      <c r="KXN5254" s="159"/>
      <c r="KXO5254" s="159"/>
      <c r="KXP5254" s="159"/>
      <c r="KXQ5254" s="159"/>
      <c r="KXR5254" s="159"/>
      <c r="KXS5254" s="159"/>
      <c r="KXT5254" s="159"/>
      <c r="KXU5254" s="159"/>
      <c r="KXV5254" s="159"/>
      <c r="KXW5254" s="159"/>
      <c r="KXX5254" s="159"/>
      <c r="KXY5254" s="159"/>
      <c r="KXZ5254" s="159"/>
      <c r="KYA5254" s="159"/>
      <c r="KYB5254" s="159"/>
      <c r="KYC5254" s="159"/>
      <c r="KYD5254" s="159"/>
      <c r="KYE5254" s="159"/>
      <c r="KYF5254" s="159"/>
      <c r="KYG5254" s="159"/>
      <c r="KYH5254" s="159"/>
      <c r="KYI5254" s="159"/>
      <c r="KYJ5254" s="159"/>
      <c r="KYK5254" s="159"/>
      <c r="KYL5254" s="159"/>
      <c r="KYM5254" s="159"/>
      <c r="KYN5254" s="159"/>
      <c r="KYO5254" s="159"/>
      <c r="KYP5254" s="159"/>
      <c r="KYQ5254" s="159"/>
      <c r="KYR5254" s="159"/>
      <c r="KYS5254" s="159"/>
      <c r="KYT5254" s="159"/>
      <c r="KYU5254" s="159"/>
      <c r="KYV5254" s="159"/>
      <c r="KYW5254" s="159"/>
      <c r="KYX5254" s="159"/>
      <c r="KYY5254" s="159"/>
      <c r="KYZ5254" s="159"/>
      <c r="KZA5254" s="159"/>
      <c r="KZB5254" s="159"/>
      <c r="KZC5254" s="159"/>
      <c r="KZD5254" s="159"/>
      <c r="KZE5254" s="159"/>
      <c r="KZF5254" s="159"/>
      <c r="KZG5254" s="159"/>
      <c r="KZH5254" s="159"/>
      <c r="KZI5254" s="159"/>
      <c r="KZJ5254" s="159"/>
      <c r="KZK5254" s="159"/>
      <c r="KZL5254" s="159"/>
      <c r="KZM5254" s="159"/>
      <c r="KZN5254" s="159"/>
      <c r="KZO5254" s="159"/>
      <c r="KZP5254" s="159"/>
      <c r="KZQ5254" s="159"/>
      <c r="KZR5254" s="159"/>
      <c r="KZS5254" s="159"/>
      <c r="KZT5254" s="159"/>
      <c r="KZU5254" s="159"/>
      <c r="KZV5254" s="159"/>
      <c r="KZW5254" s="159"/>
      <c r="KZX5254" s="159"/>
      <c r="KZY5254" s="159"/>
      <c r="KZZ5254" s="159"/>
      <c r="LAA5254" s="159"/>
      <c r="LAB5254" s="159"/>
      <c r="LAC5254" s="159"/>
      <c r="LAD5254" s="159"/>
      <c r="LAE5254" s="159"/>
      <c r="LAF5254" s="159"/>
      <c r="LAG5254" s="159"/>
      <c r="LAH5254" s="159"/>
      <c r="LAI5254" s="159"/>
      <c r="LAJ5254" s="159"/>
      <c r="LAK5254" s="159"/>
      <c r="LAL5254" s="159"/>
      <c r="LAM5254" s="159"/>
      <c r="LAN5254" s="159"/>
      <c r="LAO5254" s="159"/>
      <c r="LAP5254" s="159"/>
      <c r="LAQ5254" s="159"/>
      <c r="LAR5254" s="159"/>
      <c r="LAS5254" s="159"/>
      <c r="LAT5254" s="159"/>
      <c r="LAU5254" s="159"/>
      <c r="LAV5254" s="159"/>
      <c r="LAW5254" s="159"/>
      <c r="LAX5254" s="159"/>
      <c r="LAY5254" s="159"/>
      <c r="LAZ5254" s="159"/>
      <c r="LBA5254" s="159"/>
      <c r="LBB5254" s="159"/>
      <c r="LBC5254" s="159"/>
      <c r="LBD5254" s="159"/>
      <c r="LBE5254" s="159"/>
      <c r="LBF5254" s="159"/>
      <c r="LBG5254" s="159"/>
      <c r="LBH5254" s="159"/>
      <c r="LBI5254" s="159"/>
      <c r="LBJ5254" s="159"/>
      <c r="LBK5254" s="159"/>
      <c r="LBL5254" s="159"/>
      <c r="LBM5254" s="159"/>
      <c r="LBN5254" s="159"/>
      <c r="LBO5254" s="159"/>
      <c r="LBP5254" s="159"/>
      <c r="LBQ5254" s="159"/>
      <c r="LBR5254" s="159"/>
      <c r="LBS5254" s="159"/>
      <c r="LBT5254" s="159"/>
      <c r="LBU5254" s="159"/>
      <c r="LBV5254" s="159"/>
      <c r="LBW5254" s="159"/>
      <c r="LBX5254" s="159"/>
      <c r="LBY5254" s="159"/>
      <c r="LBZ5254" s="159"/>
      <c r="LCA5254" s="159"/>
      <c r="LCB5254" s="159"/>
      <c r="LCC5254" s="159"/>
      <c r="LCD5254" s="159"/>
      <c r="LCE5254" s="159"/>
      <c r="LCF5254" s="159"/>
      <c r="LCG5254" s="159"/>
      <c r="LCH5254" s="159"/>
      <c r="LCI5254" s="159"/>
      <c r="LCJ5254" s="159"/>
      <c r="LCK5254" s="159"/>
      <c r="LCL5254" s="159"/>
      <c r="LCM5254" s="159"/>
      <c r="LCN5254" s="159"/>
      <c r="LCO5254" s="159"/>
      <c r="LCP5254" s="159"/>
      <c r="LCQ5254" s="159"/>
      <c r="LCR5254" s="159"/>
      <c r="LCS5254" s="159"/>
      <c r="LCT5254" s="159"/>
      <c r="LCU5254" s="159"/>
      <c r="LCV5254" s="159"/>
      <c r="LCW5254" s="159"/>
      <c r="LCX5254" s="159"/>
      <c r="LCY5254" s="159"/>
      <c r="LCZ5254" s="159"/>
      <c r="LDA5254" s="159"/>
      <c r="LDB5254" s="159"/>
      <c r="LDC5254" s="159"/>
      <c r="LDD5254" s="159"/>
      <c r="LDE5254" s="159"/>
      <c r="LDF5254" s="159"/>
      <c r="LDG5254" s="159"/>
      <c r="LDH5254" s="159"/>
      <c r="LDI5254" s="159"/>
      <c r="LDJ5254" s="159"/>
      <c r="LDK5254" s="159"/>
      <c r="LDL5254" s="159"/>
      <c r="LDM5254" s="159"/>
      <c r="LDN5254" s="159"/>
      <c r="LDO5254" s="159"/>
      <c r="LDP5254" s="159"/>
      <c r="LDQ5254" s="159"/>
      <c r="LDR5254" s="159"/>
      <c r="LDS5254" s="159"/>
      <c r="LDT5254" s="159"/>
      <c r="LDU5254" s="159"/>
      <c r="LDV5254" s="159"/>
      <c r="LDW5254" s="159"/>
      <c r="LDX5254" s="159"/>
      <c r="LDY5254" s="159"/>
      <c r="LDZ5254" s="159"/>
      <c r="LEA5254" s="159"/>
      <c r="LEB5254" s="159"/>
      <c r="LEC5254" s="159"/>
      <c r="LED5254" s="159"/>
      <c r="LEE5254" s="159"/>
      <c r="LEF5254" s="159"/>
      <c r="LEG5254" s="159"/>
      <c r="LEH5254" s="159"/>
      <c r="LEI5254" s="159"/>
      <c r="LEJ5254" s="159"/>
      <c r="LEK5254" s="159"/>
      <c r="LEL5254" s="159"/>
      <c r="LEM5254" s="159"/>
      <c r="LEN5254" s="159"/>
      <c r="LEO5254" s="159"/>
      <c r="LEP5254" s="159"/>
      <c r="LEQ5254" s="159"/>
      <c r="LER5254" s="159"/>
      <c r="LES5254" s="159"/>
      <c r="LET5254" s="159"/>
      <c r="LEU5254" s="159"/>
      <c r="LEV5254" s="159"/>
      <c r="LEW5254" s="159"/>
      <c r="LEX5254" s="159"/>
      <c r="LEY5254" s="159"/>
      <c r="LEZ5254" s="159"/>
      <c r="LFA5254" s="159"/>
      <c r="LFB5254" s="159"/>
      <c r="LFC5254" s="159"/>
      <c r="LFD5254" s="159"/>
      <c r="LFE5254" s="159"/>
      <c r="LFF5254" s="159"/>
      <c r="LFG5254" s="159"/>
      <c r="LFH5254" s="159"/>
      <c r="LFI5254" s="159"/>
      <c r="LFJ5254" s="159"/>
      <c r="LFK5254" s="159"/>
      <c r="LFL5254" s="159"/>
      <c r="LFM5254" s="159"/>
      <c r="LFN5254" s="159"/>
      <c r="LFO5254" s="159"/>
      <c r="LFP5254" s="159"/>
      <c r="LFQ5254" s="159"/>
      <c r="LFR5254" s="159"/>
      <c r="LFS5254" s="159"/>
      <c r="LFT5254" s="159"/>
      <c r="LFU5254" s="159"/>
      <c r="LFV5254" s="159"/>
      <c r="LFW5254" s="159"/>
      <c r="LFX5254" s="159"/>
      <c r="LFY5254" s="159"/>
      <c r="LFZ5254" s="159"/>
      <c r="LGA5254" s="159"/>
      <c r="LGB5254" s="159"/>
      <c r="LGC5254" s="159"/>
      <c r="LGD5254" s="159"/>
      <c r="LGE5254" s="159"/>
      <c r="LGF5254" s="159"/>
      <c r="LGG5254" s="159"/>
      <c r="LGH5254" s="159"/>
      <c r="LGI5254" s="159"/>
      <c r="LGJ5254" s="159"/>
      <c r="LGK5254" s="159"/>
      <c r="LGL5254" s="159"/>
      <c r="LGM5254" s="159"/>
      <c r="LGN5254" s="159"/>
      <c r="LGO5254" s="159"/>
      <c r="LGP5254" s="159"/>
      <c r="LGQ5254" s="159"/>
      <c r="LGR5254" s="159"/>
      <c r="LGS5254" s="159"/>
      <c r="LGT5254" s="159"/>
      <c r="LGU5254" s="159"/>
      <c r="LGV5254" s="159"/>
      <c r="LGW5254" s="159"/>
      <c r="LGX5254" s="159"/>
      <c r="LGY5254" s="159"/>
      <c r="LGZ5254" s="159"/>
      <c r="LHA5254" s="159"/>
      <c r="LHB5254" s="159"/>
      <c r="LHC5254" s="159"/>
      <c r="LHD5254" s="159"/>
      <c r="LHE5254" s="159"/>
      <c r="LHF5254" s="159"/>
      <c r="LHG5254" s="159"/>
      <c r="LHH5254" s="159"/>
      <c r="LHI5254" s="159"/>
      <c r="LHJ5254" s="159"/>
      <c r="LHK5254" s="159"/>
      <c r="LHL5254" s="159"/>
      <c r="LHM5254" s="159"/>
      <c r="LHN5254" s="159"/>
      <c r="LHO5254" s="159"/>
      <c r="LHP5254" s="159"/>
      <c r="LHQ5254" s="159"/>
      <c r="LHR5254" s="159"/>
      <c r="LHS5254" s="159"/>
      <c r="LHT5254" s="159"/>
      <c r="LHU5254" s="159"/>
      <c r="LHV5254" s="159"/>
      <c r="LHW5254" s="159"/>
      <c r="LHX5254" s="159"/>
      <c r="LHY5254" s="159"/>
      <c r="LHZ5254" s="159"/>
      <c r="LIA5254" s="159"/>
      <c r="LIB5254" s="159"/>
      <c r="LIC5254" s="159"/>
      <c r="LID5254" s="159"/>
      <c r="LIE5254" s="159"/>
      <c r="LIF5254" s="159"/>
      <c r="LIG5254" s="159"/>
      <c r="LIH5254" s="159"/>
      <c r="LII5254" s="159"/>
      <c r="LIJ5254" s="159"/>
      <c r="LIK5254" s="159"/>
      <c r="LIL5254" s="159"/>
      <c r="LIM5254" s="159"/>
      <c r="LIN5254" s="159"/>
      <c r="LIO5254" s="159"/>
      <c r="LIP5254" s="159"/>
      <c r="LIQ5254" s="159"/>
      <c r="LIR5254" s="159"/>
      <c r="LIS5254" s="159"/>
      <c r="LIT5254" s="159"/>
      <c r="LIU5254" s="159"/>
      <c r="LIV5254" s="159"/>
      <c r="LIW5254" s="159"/>
      <c r="LIX5254" s="159"/>
      <c r="LIY5254" s="159"/>
      <c r="LIZ5254" s="159"/>
      <c r="LJA5254" s="159"/>
      <c r="LJB5254" s="159"/>
      <c r="LJC5254" s="159"/>
      <c r="LJD5254" s="159"/>
      <c r="LJE5254" s="159"/>
      <c r="LJF5254" s="159"/>
      <c r="LJG5254" s="159"/>
      <c r="LJH5254" s="159"/>
      <c r="LJI5254" s="159"/>
      <c r="LJJ5254" s="159"/>
      <c r="LJK5254" s="159"/>
      <c r="LJL5254" s="159"/>
      <c r="LJM5254" s="159"/>
      <c r="LJN5254" s="159"/>
      <c r="LJO5254" s="159"/>
      <c r="LJP5254" s="159"/>
      <c r="LJQ5254" s="159"/>
      <c r="LJR5254" s="159"/>
      <c r="LJS5254" s="159"/>
      <c r="LJT5254" s="159"/>
      <c r="LJU5254" s="159"/>
      <c r="LJV5254" s="159"/>
      <c r="LJW5254" s="159"/>
      <c r="LJX5254" s="159"/>
      <c r="LJY5254" s="159"/>
      <c r="LJZ5254" s="159"/>
      <c r="LKA5254" s="159"/>
      <c r="LKB5254" s="159"/>
      <c r="LKC5254" s="159"/>
      <c r="LKD5254" s="159"/>
      <c r="LKE5254" s="159"/>
      <c r="LKF5254" s="159"/>
      <c r="LKG5254" s="159"/>
      <c r="LKH5254" s="159"/>
      <c r="LKI5254" s="159"/>
      <c r="LKJ5254" s="159"/>
      <c r="LKK5254" s="159"/>
      <c r="LKL5254" s="159"/>
      <c r="LKM5254" s="159"/>
      <c r="LKN5254" s="159"/>
      <c r="LKO5254" s="159"/>
      <c r="LKP5254" s="159"/>
      <c r="LKQ5254" s="159"/>
      <c r="LKR5254" s="159"/>
      <c r="LKS5254" s="159"/>
      <c r="LKT5254" s="159"/>
      <c r="LKU5254" s="159"/>
      <c r="LKV5254" s="159"/>
      <c r="LKW5254" s="159"/>
      <c r="LKX5254" s="159"/>
      <c r="LKY5254" s="159"/>
      <c r="LKZ5254" s="159"/>
      <c r="LLA5254" s="159"/>
      <c r="LLB5254" s="159"/>
      <c r="LLC5254" s="159"/>
      <c r="LLD5254" s="159"/>
      <c r="LLE5254" s="159"/>
      <c r="LLF5254" s="159"/>
      <c r="LLG5254" s="159"/>
      <c r="LLH5254" s="159"/>
      <c r="LLI5254" s="159"/>
      <c r="LLJ5254" s="159"/>
      <c r="LLK5254" s="159"/>
      <c r="LLL5254" s="159"/>
      <c r="LLM5254" s="159"/>
      <c r="LLN5254" s="159"/>
      <c r="LLO5254" s="159"/>
      <c r="LLP5254" s="159"/>
      <c r="LLQ5254" s="159"/>
      <c r="LLR5254" s="159"/>
      <c r="LLS5254" s="159"/>
      <c r="LLT5254" s="159"/>
      <c r="LLU5254" s="159"/>
      <c r="LLV5254" s="159"/>
      <c r="LLW5254" s="159"/>
      <c r="LLX5254" s="159"/>
      <c r="LLY5254" s="159"/>
      <c r="LLZ5254" s="159"/>
      <c r="LMA5254" s="159"/>
      <c r="LMB5254" s="159"/>
      <c r="LMC5254" s="159"/>
      <c r="LMD5254" s="159"/>
      <c r="LME5254" s="159"/>
      <c r="LMF5254" s="159"/>
      <c r="LMG5254" s="159"/>
      <c r="LMH5254" s="159"/>
      <c r="LMI5254" s="159"/>
      <c r="LMJ5254" s="159"/>
      <c r="LMK5254" s="159"/>
      <c r="LML5254" s="159"/>
      <c r="LMM5254" s="159"/>
      <c r="LMN5254" s="159"/>
      <c r="LMO5254" s="159"/>
      <c r="LMP5254" s="159"/>
      <c r="LMQ5254" s="159"/>
      <c r="LMR5254" s="159"/>
      <c r="LMS5254" s="159"/>
      <c r="LMT5254" s="159"/>
      <c r="LMU5254" s="159"/>
      <c r="LMV5254" s="159"/>
      <c r="LMW5254" s="159"/>
      <c r="LMX5254" s="159"/>
      <c r="LMY5254" s="159"/>
      <c r="LMZ5254" s="159"/>
      <c r="LNA5254" s="159"/>
      <c r="LNB5254" s="159"/>
      <c r="LNC5254" s="159"/>
      <c r="LND5254" s="159"/>
      <c r="LNE5254" s="159"/>
      <c r="LNF5254" s="159"/>
      <c r="LNG5254" s="159"/>
      <c r="LNH5254" s="159"/>
      <c r="LNI5254" s="159"/>
      <c r="LNJ5254" s="159"/>
      <c r="LNK5254" s="159"/>
      <c r="LNL5254" s="159"/>
      <c r="LNM5254" s="159"/>
      <c r="LNN5254" s="159"/>
      <c r="LNO5254" s="159"/>
      <c r="LNP5254" s="159"/>
      <c r="LNQ5254" s="159"/>
      <c r="LNR5254" s="159"/>
      <c r="LNS5254" s="159"/>
      <c r="LNT5254" s="159"/>
      <c r="LNU5254" s="159"/>
      <c r="LNV5254" s="159"/>
      <c r="LNW5254" s="159"/>
      <c r="LNX5254" s="159"/>
      <c r="LNY5254" s="159"/>
      <c r="LNZ5254" s="159"/>
      <c r="LOA5254" s="159"/>
      <c r="LOB5254" s="159"/>
      <c r="LOC5254" s="159"/>
      <c r="LOD5254" s="159"/>
      <c r="LOE5254" s="159"/>
      <c r="LOF5254" s="159"/>
      <c r="LOG5254" s="159"/>
      <c r="LOH5254" s="159"/>
      <c r="LOI5254" s="159"/>
      <c r="LOJ5254" s="159"/>
      <c r="LOK5254" s="159"/>
      <c r="LOL5254" s="159"/>
      <c r="LOM5254" s="159"/>
      <c r="LON5254" s="159"/>
      <c r="LOO5254" s="159"/>
      <c r="LOP5254" s="159"/>
      <c r="LOQ5254" s="159"/>
      <c r="LOR5254" s="159"/>
      <c r="LOS5254" s="159"/>
      <c r="LOT5254" s="159"/>
      <c r="LOU5254" s="159"/>
      <c r="LOV5254" s="159"/>
      <c r="LOW5254" s="159"/>
      <c r="LOX5254" s="159"/>
      <c r="LOY5254" s="159"/>
      <c r="LOZ5254" s="159"/>
      <c r="LPA5254" s="159"/>
      <c r="LPB5254" s="159"/>
      <c r="LPC5254" s="159"/>
      <c r="LPD5254" s="159"/>
      <c r="LPE5254" s="159"/>
      <c r="LPF5254" s="159"/>
      <c r="LPG5254" s="159"/>
      <c r="LPH5254" s="159"/>
      <c r="LPI5254" s="159"/>
      <c r="LPJ5254" s="159"/>
      <c r="LPK5254" s="159"/>
      <c r="LPL5254" s="159"/>
      <c r="LPM5254" s="159"/>
      <c r="LPN5254" s="159"/>
      <c r="LPO5254" s="159"/>
      <c r="LPP5254" s="159"/>
      <c r="LPQ5254" s="159"/>
      <c r="LPR5254" s="159"/>
      <c r="LPS5254" s="159"/>
      <c r="LPT5254" s="159"/>
      <c r="LPU5254" s="159"/>
      <c r="LPV5254" s="159"/>
      <c r="LPW5254" s="159"/>
      <c r="LPX5254" s="159"/>
      <c r="LPY5254" s="159"/>
      <c r="LPZ5254" s="159"/>
      <c r="LQA5254" s="159"/>
      <c r="LQB5254" s="159"/>
      <c r="LQC5254" s="159"/>
      <c r="LQD5254" s="159"/>
      <c r="LQE5254" s="159"/>
      <c r="LQF5254" s="159"/>
      <c r="LQG5254" s="159"/>
      <c r="LQH5254" s="159"/>
      <c r="LQI5254" s="159"/>
      <c r="LQJ5254" s="159"/>
      <c r="LQK5254" s="159"/>
      <c r="LQL5254" s="159"/>
      <c r="LQM5254" s="159"/>
      <c r="LQN5254" s="159"/>
      <c r="LQO5254" s="159"/>
      <c r="LQP5254" s="159"/>
      <c r="LQQ5254" s="159"/>
      <c r="LQR5254" s="159"/>
      <c r="LQS5254" s="159"/>
      <c r="LQT5254" s="159"/>
      <c r="LQU5254" s="159"/>
      <c r="LQV5254" s="159"/>
      <c r="LQW5254" s="159"/>
      <c r="LQX5254" s="159"/>
      <c r="LQY5254" s="159"/>
      <c r="LQZ5254" s="159"/>
      <c r="LRA5254" s="159"/>
      <c r="LRB5254" s="159"/>
      <c r="LRC5254" s="159"/>
      <c r="LRD5254" s="159"/>
      <c r="LRE5254" s="159"/>
      <c r="LRF5254" s="159"/>
      <c r="LRG5254" s="159"/>
      <c r="LRH5254" s="159"/>
      <c r="LRI5254" s="159"/>
      <c r="LRJ5254" s="159"/>
      <c r="LRK5254" s="159"/>
      <c r="LRL5254" s="159"/>
      <c r="LRM5254" s="159"/>
      <c r="LRN5254" s="159"/>
      <c r="LRO5254" s="159"/>
      <c r="LRP5254" s="159"/>
      <c r="LRQ5254" s="159"/>
      <c r="LRR5254" s="159"/>
      <c r="LRS5254" s="159"/>
      <c r="LRT5254" s="159"/>
      <c r="LRU5254" s="159"/>
      <c r="LRV5254" s="159"/>
      <c r="LRW5254" s="159"/>
      <c r="LRX5254" s="159"/>
      <c r="LRY5254" s="159"/>
      <c r="LRZ5254" s="159"/>
      <c r="LSA5254" s="159"/>
      <c r="LSB5254" s="159"/>
      <c r="LSC5254" s="159"/>
      <c r="LSD5254" s="159"/>
      <c r="LSE5254" s="159"/>
      <c r="LSF5254" s="159"/>
      <c r="LSG5254" s="159"/>
      <c r="LSH5254" s="159"/>
      <c r="LSI5254" s="159"/>
      <c r="LSJ5254" s="159"/>
      <c r="LSK5254" s="159"/>
      <c r="LSL5254" s="159"/>
      <c r="LSM5254" s="159"/>
      <c r="LSN5254" s="159"/>
      <c r="LSO5254" s="159"/>
      <c r="LSP5254" s="159"/>
      <c r="LSQ5254" s="159"/>
      <c r="LSR5254" s="159"/>
      <c r="LSS5254" s="159"/>
      <c r="LST5254" s="159"/>
      <c r="LSU5254" s="159"/>
      <c r="LSV5254" s="159"/>
      <c r="LSW5254" s="159"/>
      <c r="LSX5254" s="159"/>
      <c r="LSY5254" s="159"/>
      <c r="LSZ5254" s="159"/>
      <c r="LTA5254" s="159"/>
      <c r="LTB5254" s="159"/>
      <c r="LTC5254" s="159"/>
      <c r="LTD5254" s="159"/>
      <c r="LTE5254" s="159"/>
      <c r="LTF5254" s="159"/>
      <c r="LTG5254" s="159"/>
      <c r="LTH5254" s="159"/>
      <c r="LTI5254" s="159"/>
      <c r="LTJ5254" s="159"/>
      <c r="LTK5254" s="159"/>
      <c r="LTL5254" s="159"/>
      <c r="LTM5254" s="159"/>
      <c r="LTN5254" s="159"/>
      <c r="LTO5254" s="159"/>
      <c r="LTP5254" s="159"/>
      <c r="LTQ5254" s="159"/>
      <c r="LTR5254" s="159"/>
      <c r="LTS5254" s="159"/>
      <c r="LTT5254" s="159"/>
      <c r="LTU5254" s="159"/>
      <c r="LTV5254" s="159"/>
      <c r="LTW5254" s="159"/>
      <c r="LTX5254" s="159"/>
      <c r="LTY5254" s="159"/>
      <c r="LTZ5254" s="159"/>
      <c r="LUA5254" s="159"/>
      <c r="LUB5254" s="159"/>
      <c r="LUC5254" s="159"/>
      <c r="LUD5254" s="159"/>
      <c r="LUE5254" s="159"/>
      <c r="LUF5254" s="159"/>
      <c r="LUG5254" s="159"/>
      <c r="LUH5254" s="159"/>
      <c r="LUI5254" s="159"/>
      <c r="LUJ5254" s="159"/>
      <c r="LUK5254" s="159"/>
      <c r="LUL5254" s="159"/>
      <c r="LUM5254" s="159"/>
      <c r="LUN5254" s="159"/>
      <c r="LUO5254" s="159"/>
      <c r="LUP5254" s="159"/>
      <c r="LUQ5254" s="159"/>
      <c r="LUR5254" s="159"/>
      <c r="LUS5254" s="159"/>
      <c r="LUT5254" s="159"/>
      <c r="LUU5254" s="159"/>
      <c r="LUV5254" s="159"/>
      <c r="LUW5254" s="159"/>
      <c r="LUX5254" s="159"/>
      <c r="LUY5254" s="159"/>
      <c r="LUZ5254" s="159"/>
      <c r="LVA5254" s="159"/>
      <c r="LVB5254" s="159"/>
      <c r="LVC5254" s="159"/>
      <c r="LVD5254" s="159"/>
      <c r="LVE5254" s="159"/>
      <c r="LVF5254" s="159"/>
      <c r="LVG5254" s="159"/>
      <c r="LVH5254" s="159"/>
      <c r="LVI5254" s="159"/>
      <c r="LVJ5254" s="159"/>
      <c r="LVK5254" s="159"/>
      <c r="LVL5254" s="159"/>
      <c r="LVM5254" s="159"/>
      <c r="LVN5254" s="159"/>
      <c r="LVO5254" s="159"/>
      <c r="LVP5254" s="159"/>
      <c r="LVQ5254" s="159"/>
      <c r="LVR5254" s="159"/>
      <c r="LVS5254" s="159"/>
      <c r="LVT5254" s="159"/>
      <c r="LVU5254" s="159"/>
      <c r="LVV5254" s="159"/>
      <c r="LVW5254" s="159"/>
      <c r="LVX5254" s="159"/>
      <c r="LVY5254" s="159"/>
      <c r="LVZ5254" s="159"/>
      <c r="LWA5254" s="159"/>
      <c r="LWB5254" s="159"/>
      <c r="LWC5254" s="159"/>
      <c r="LWD5254" s="159"/>
      <c r="LWE5254" s="159"/>
      <c r="LWF5254" s="159"/>
      <c r="LWG5254" s="159"/>
      <c r="LWH5254" s="159"/>
      <c r="LWI5254" s="159"/>
      <c r="LWJ5254" s="159"/>
      <c r="LWK5254" s="159"/>
      <c r="LWL5254" s="159"/>
      <c r="LWM5254" s="159"/>
      <c r="LWN5254" s="159"/>
      <c r="LWO5254" s="159"/>
      <c r="LWP5254" s="159"/>
      <c r="LWQ5254" s="159"/>
      <c r="LWR5254" s="159"/>
      <c r="LWS5254" s="159"/>
      <c r="LWT5254" s="159"/>
      <c r="LWU5254" s="159"/>
      <c r="LWV5254" s="159"/>
      <c r="LWW5254" s="159"/>
      <c r="LWX5254" s="159"/>
      <c r="LWY5254" s="159"/>
      <c r="LWZ5254" s="159"/>
      <c r="LXA5254" s="159"/>
      <c r="LXB5254" s="159"/>
      <c r="LXC5254" s="159"/>
      <c r="LXD5254" s="159"/>
      <c r="LXE5254" s="159"/>
      <c r="LXF5254" s="159"/>
      <c r="LXG5254" s="159"/>
      <c r="LXH5254" s="159"/>
      <c r="LXI5254" s="159"/>
      <c r="LXJ5254" s="159"/>
      <c r="LXK5254" s="159"/>
      <c r="LXL5254" s="159"/>
      <c r="LXM5254" s="159"/>
      <c r="LXN5254" s="159"/>
      <c r="LXO5254" s="159"/>
      <c r="LXP5254" s="159"/>
      <c r="LXQ5254" s="159"/>
      <c r="LXR5254" s="159"/>
      <c r="LXS5254" s="159"/>
      <c r="LXT5254" s="159"/>
      <c r="LXU5254" s="159"/>
      <c r="LXV5254" s="159"/>
      <c r="LXW5254" s="159"/>
      <c r="LXX5254" s="159"/>
      <c r="LXY5254" s="159"/>
      <c r="LXZ5254" s="159"/>
      <c r="LYA5254" s="159"/>
      <c r="LYB5254" s="159"/>
      <c r="LYC5254" s="159"/>
      <c r="LYD5254" s="159"/>
      <c r="LYE5254" s="159"/>
      <c r="LYF5254" s="159"/>
      <c r="LYG5254" s="159"/>
      <c r="LYH5254" s="159"/>
      <c r="LYI5254" s="159"/>
      <c r="LYJ5254" s="159"/>
      <c r="LYK5254" s="159"/>
      <c r="LYL5254" s="159"/>
      <c r="LYM5254" s="159"/>
      <c r="LYN5254" s="159"/>
      <c r="LYO5254" s="159"/>
      <c r="LYP5254" s="159"/>
      <c r="LYQ5254" s="159"/>
      <c r="LYR5254" s="159"/>
      <c r="LYS5254" s="159"/>
      <c r="LYT5254" s="159"/>
      <c r="LYU5254" s="159"/>
      <c r="LYV5254" s="159"/>
      <c r="LYW5254" s="159"/>
      <c r="LYX5254" s="159"/>
      <c r="LYY5254" s="159"/>
      <c r="LYZ5254" s="159"/>
      <c r="LZA5254" s="159"/>
      <c r="LZB5254" s="159"/>
      <c r="LZC5254" s="159"/>
      <c r="LZD5254" s="159"/>
      <c r="LZE5254" s="159"/>
      <c r="LZF5254" s="159"/>
      <c r="LZG5254" s="159"/>
      <c r="LZH5254" s="159"/>
      <c r="LZI5254" s="159"/>
      <c r="LZJ5254" s="159"/>
      <c r="LZK5254" s="159"/>
      <c r="LZL5254" s="159"/>
      <c r="LZM5254" s="159"/>
      <c r="LZN5254" s="159"/>
      <c r="LZO5254" s="159"/>
      <c r="LZP5254" s="159"/>
      <c r="LZQ5254" s="159"/>
      <c r="LZR5254" s="159"/>
      <c r="LZS5254" s="159"/>
      <c r="LZT5254" s="159"/>
      <c r="LZU5254" s="159"/>
      <c r="LZV5254" s="159"/>
      <c r="LZW5254" s="159"/>
      <c r="LZX5254" s="159"/>
      <c r="LZY5254" s="159"/>
      <c r="LZZ5254" s="159"/>
      <c r="MAA5254" s="159"/>
      <c r="MAB5254" s="159"/>
      <c r="MAC5254" s="159"/>
      <c r="MAD5254" s="159"/>
      <c r="MAE5254" s="159"/>
      <c r="MAF5254" s="159"/>
      <c r="MAG5254" s="159"/>
      <c r="MAH5254" s="159"/>
      <c r="MAI5254" s="159"/>
      <c r="MAJ5254" s="159"/>
      <c r="MAK5254" s="159"/>
      <c r="MAL5254" s="159"/>
      <c r="MAM5254" s="159"/>
      <c r="MAN5254" s="159"/>
      <c r="MAO5254" s="159"/>
      <c r="MAP5254" s="159"/>
      <c r="MAQ5254" s="159"/>
      <c r="MAR5254" s="159"/>
      <c r="MAS5254" s="159"/>
      <c r="MAT5254" s="159"/>
      <c r="MAU5254" s="159"/>
      <c r="MAV5254" s="159"/>
      <c r="MAW5254" s="159"/>
      <c r="MAX5254" s="159"/>
      <c r="MAY5254" s="159"/>
      <c r="MAZ5254" s="159"/>
      <c r="MBA5254" s="159"/>
      <c r="MBB5254" s="159"/>
      <c r="MBC5254" s="159"/>
      <c r="MBD5254" s="159"/>
      <c r="MBE5254" s="159"/>
      <c r="MBF5254" s="159"/>
      <c r="MBG5254" s="159"/>
      <c r="MBH5254" s="159"/>
      <c r="MBI5254" s="159"/>
      <c r="MBJ5254" s="159"/>
      <c r="MBK5254" s="159"/>
      <c r="MBL5254" s="159"/>
      <c r="MBM5254" s="159"/>
      <c r="MBN5254" s="159"/>
      <c r="MBO5254" s="159"/>
      <c r="MBP5254" s="159"/>
      <c r="MBQ5254" s="159"/>
      <c r="MBR5254" s="159"/>
      <c r="MBS5254" s="159"/>
      <c r="MBT5254" s="159"/>
      <c r="MBU5254" s="159"/>
      <c r="MBV5254" s="159"/>
      <c r="MBW5254" s="159"/>
      <c r="MBX5254" s="159"/>
      <c r="MBY5254" s="159"/>
      <c r="MBZ5254" s="159"/>
      <c r="MCA5254" s="159"/>
      <c r="MCB5254" s="159"/>
      <c r="MCC5254" s="159"/>
      <c r="MCD5254" s="159"/>
      <c r="MCE5254" s="159"/>
      <c r="MCF5254" s="159"/>
      <c r="MCG5254" s="159"/>
      <c r="MCH5254" s="159"/>
      <c r="MCI5254" s="159"/>
      <c r="MCJ5254" s="159"/>
      <c r="MCK5254" s="159"/>
      <c r="MCL5254" s="159"/>
      <c r="MCM5254" s="159"/>
      <c r="MCN5254" s="159"/>
      <c r="MCO5254" s="159"/>
      <c r="MCP5254" s="159"/>
      <c r="MCQ5254" s="159"/>
      <c r="MCR5254" s="159"/>
      <c r="MCS5254" s="159"/>
      <c r="MCT5254" s="159"/>
      <c r="MCU5254" s="159"/>
      <c r="MCV5254" s="159"/>
      <c r="MCW5254" s="159"/>
      <c r="MCX5254" s="159"/>
      <c r="MCY5254" s="159"/>
      <c r="MCZ5254" s="159"/>
      <c r="MDA5254" s="159"/>
      <c r="MDB5254" s="159"/>
      <c r="MDC5254" s="159"/>
      <c r="MDD5254" s="159"/>
      <c r="MDE5254" s="159"/>
      <c r="MDF5254" s="159"/>
      <c r="MDG5254" s="159"/>
      <c r="MDH5254" s="159"/>
      <c r="MDI5254" s="159"/>
      <c r="MDJ5254" s="159"/>
      <c r="MDK5254" s="159"/>
      <c r="MDL5254" s="159"/>
      <c r="MDM5254" s="159"/>
      <c r="MDN5254" s="159"/>
      <c r="MDO5254" s="159"/>
      <c r="MDP5254" s="159"/>
      <c r="MDQ5254" s="159"/>
      <c r="MDR5254" s="159"/>
      <c r="MDS5254" s="159"/>
      <c r="MDT5254" s="159"/>
      <c r="MDU5254" s="159"/>
      <c r="MDV5254" s="159"/>
      <c r="MDW5254" s="159"/>
      <c r="MDX5254" s="159"/>
      <c r="MDY5254" s="159"/>
      <c r="MDZ5254" s="159"/>
      <c r="MEA5254" s="159"/>
      <c r="MEB5254" s="159"/>
      <c r="MEC5254" s="159"/>
      <c r="MED5254" s="159"/>
      <c r="MEE5254" s="159"/>
      <c r="MEF5254" s="159"/>
      <c r="MEG5254" s="159"/>
      <c r="MEH5254" s="159"/>
      <c r="MEI5254" s="159"/>
      <c r="MEJ5254" s="159"/>
      <c r="MEK5254" s="159"/>
      <c r="MEL5254" s="159"/>
      <c r="MEM5254" s="159"/>
      <c r="MEN5254" s="159"/>
      <c r="MEO5254" s="159"/>
      <c r="MEP5254" s="159"/>
      <c r="MEQ5254" s="159"/>
      <c r="MER5254" s="159"/>
      <c r="MES5254" s="159"/>
      <c r="MET5254" s="159"/>
      <c r="MEU5254" s="159"/>
      <c r="MEV5254" s="159"/>
      <c r="MEW5254" s="159"/>
      <c r="MEX5254" s="159"/>
      <c r="MEY5254" s="159"/>
      <c r="MEZ5254" s="159"/>
      <c r="MFA5254" s="159"/>
      <c r="MFB5254" s="159"/>
      <c r="MFC5254" s="159"/>
      <c r="MFD5254" s="159"/>
      <c r="MFE5254" s="159"/>
      <c r="MFF5254" s="159"/>
      <c r="MFG5254" s="159"/>
      <c r="MFH5254" s="159"/>
      <c r="MFI5254" s="159"/>
      <c r="MFJ5254" s="159"/>
      <c r="MFK5254" s="159"/>
      <c r="MFL5254" s="159"/>
      <c r="MFM5254" s="159"/>
      <c r="MFN5254" s="159"/>
      <c r="MFO5254" s="159"/>
      <c r="MFP5254" s="159"/>
      <c r="MFQ5254" s="159"/>
      <c r="MFR5254" s="159"/>
      <c r="MFS5254" s="159"/>
      <c r="MFT5254" s="159"/>
      <c r="MFU5254" s="159"/>
      <c r="MFV5254" s="159"/>
      <c r="MFW5254" s="159"/>
      <c r="MFX5254" s="159"/>
      <c r="MFY5254" s="159"/>
      <c r="MFZ5254" s="159"/>
      <c r="MGA5254" s="159"/>
      <c r="MGB5254" s="159"/>
      <c r="MGC5254" s="159"/>
      <c r="MGD5254" s="159"/>
      <c r="MGE5254" s="159"/>
      <c r="MGF5254" s="159"/>
      <c r="MGG5254" s="159"/>
      <c r="MGH5254" s="159"/>
      <c r="MGI5254" s="159"/>
      <c r="MGJ5254" s="159"/>
      <c r="MGK5254" s="159"/>
      <c r="MGL5254" s="159"/>
      <c r="MGM5254" s="159"/>
      <c r="MGN5254" s="159"/>
      <c r="MGO5254" s="159"/>
      <c r="MGP5254" s="159"/>
      <c r="MGQ5254" s="159"/>
      <c r="MGR5254" s="159"/>
      <c r="MGS5254" s="159"/>
      <c r="MGT5254" s="159"/>
      <c r="MGU5254" s="159"/>
      <c r="MGV5254" s="159"/>
      <c r="MGW5254" s="159"/>
      <c r="MGX5254" s="159"/>
      <c r="MGY5254" s="159"/>
      <c r="MGZ5254" s="159"/>
      <c r="MHA5254" s="159"/>
      <c r="MHB5254" s="159"/>
      <c r="MHC5254" s="159"/>
      <c r="MHD5254" s="159"/>
      <c r="MHE5254" s="159"/>
      <c r="MHF5254" s="159"/>
      <c r="MHG5254" s="159"/>
      <c r="MHH5254" s="159"/>
      <c r="MHI5254" s="159"/>
      <c r="MHJ5254" s="159"/>
      <c r="MHK5254" s="159"/>
      <c r="MHL5254" s="159"/>
      <c r="MHM5254" s="159"/>
      <c r="MHN5254" s="159"/>
      <c r="MHO5254" s="159"/>
      <c r="MHP5254" s="159"/>
      <c r="MHQ5254" s="159"/>
      <c r="MHR5254" s="159"/>
      <c r="MHS5254" s="159"/>
      <c r="MHT5254" s="159"/>
      <c r="MHU5254" s="159"/>
      <c r="MHV5254" s="159"/>
      <c r="MHW5254" s="159"/>
      <c r="MHX5254" s="159"/>
      <c r="MHY5254" s="159"/>
      <c r="MHZ5254" s="159"/>
      <c r="MIA5254" s="159"/>
      <c r="MIB5254" s="159"/>
      <c r="MIC5254" s="159"/>
      <c r="MID5254" s="159"/>
      <c r="MIE5254" s="159"/>
      <c r="MIF5254" s="159"/>
      <c r="MIG5254" s="159"/>
      <c r="MIH5254" s="159"/>
      <c r="MII5254" s="159"/>
      <c r="MIJ5254" s="159"/>
      <c r="MIK5254" s="159"/>
      <c r="MIL5254" s="159"/>
      <c r="MIM5254" s="159"/>
      <c r="MIN5254" s="159"/>
      <c r="MIO5254" s="159"/>
      <c r="MIP5254" s="159"/>
      <c r="MIQ5254" s="159"/>
      <c r="MIR5254" s="159"/>
      <c r="MIS5254" s="159"/>
      <c r="MIT5254" s="159"/>
      <c r="MIU5254" s="159"/>
      <c r="MIV5254" s="159"/>
      <c r="MIW5254" s="159"/>
      <c r="MIX5254" s="159"/>
      <c r="MIY5254" s="159"/>
      <c r="MIZ5254" s="159"/>
      <c r="MJA5254" s="159"/>
      <c r="MJB5254" s="159"/>
      <c r="MJC5254" s="159"/>
      <c r="MJD5254" s="159"/>
      <c r="MJE5254" s="159"/>
      <c r="MJF5254" s="159"/>
      <c r="MJG5254" s="159"/>
      <c r="MJH5254" s="159"/>
      <c r="MJI5254" s="159"/>
      <c r="MJJ5254" s="159"/>
      <c r="MJK5254" s="159"/>
      <c r="MJL5254" s="159"/>
      <c r="MJM5254" s="159"/>
      <c r="MJN5254" s="159"/>
      <c r="MJO5254" s="159"/>
      <c r="MJP5254" s="159"/>
      <c r="MJQ5254" s="159"/>
      <c r="MJR5254" s="159"/>
      <c r="MJS5254" s="159"/>
      <c r="MJT5254" s="159"/>
      <c r="MJU5254" s="159"/>
      <c r="MJV5254" s="159"/>
      <c r="MJW5254" s="159"/>
      <c r="MJX5254" s="159"/>
      <c r="MJY5254" s="159"/>
      <c r="MJZ5254" s="159"/>
      <c r="MKA5254" s="159"/>
      <c r="MKB5254" s="159"/>
      <c r="MKC5254" s="159"/>
      <c r="MKD5254" s="159"/>
      <c r="MKE5254" s="159"/>
      <c r="MKF5254" s="159"/>
      <c r="MKG5254" s="159"/>
      <c r="MKH5254" s="159"/>
      <c r="MKI5254" s="159"/>
      <c r="MKJ5254" s="159"/>
      <c r="MKK5254" s="159"/>
      <c r="MKL5254" s="159"/>
      <c r="MKM5254" s="159"/>
      <c r="MKN5254" s="159"/>
      <c r="MKO5254" s="159"/>
      <c r="MKP5254" s="159"/>
      <c r="MKQ5254" s="159"/>
      <c r="MKR5254" s="159"/>
      <c r="MKS5254" s="159"/>
      <c r="MKT5254" s="159"/>
      <c r="MKU5254" s="159"/>
      <c r="MKV5254" s="159"/>
      <c r="MKW5254" s="159"/>
      <c r="MKX5254" s="159"/>
      <c r="MKY5254" s="159"/>
      <c r="MKZ5254" s="159"/>
      <c r="MLA5254" s="159"/>
      <c r="MLB5254" s="159"/>
      <c r="MLC5254" s="159"/>
      <c r="MLD5254" s="159"/>
      <c r="MLE5254" s="159"/>
      <c r="MLF5254" s="159"/>
      <c r="MLG5254" s="159"/>
      <c r="MLH5254" s="159"/>
      <c r="MLI5254" s="159"/>
      <c r="MLJ5254" s="159"/>
      <c r="MLK5254" s="159"/>
      <c r="MLL5254" s="159"/>
      <c r="MLM5254" s="159"/>
      <c r="MLN5254" s="159"/>
      <c r="MLO5254" s="159"/>
      <c r="MLP5254" s="159"/>
      <c r="MLQ5254" s="159"/>
      <c r="MLR5254" s="159"/>
      <c r="MLS5254" s="159"/>
      <c r="MLT5254" s="159"/>
      <c r="MLU5254" s="159"/>
      <c r="MLV5254" s="159"/>
      <c r="MLW5254" s="159"/>
      <c r="MLX5254" s="159"/>
      <c r="MLY5254" s="159"/>
      <c r="MLZ5254" s="159"/>
      <c r="MMA5254" s="159"/>
      <c r="MMB5254" s="159"/>
      <c r="MMC5254" s="159"/>
      <c r="MMD5254" s="159"/>
      <c r="MME5254" s="159"/>
      <c r="MMF5254" s="159"/>
      <c r="MMG5254" s="159"/>
      <c r="MMH5254" s="159"/>
      <c r="MMI5254" s="159"/>
      <c r="MMJ5254" s="159"/>
      <c r="MMK5254" s="159"/>
      <c r="MML5254" s="159"/>
      <c r="MMM5254" s="159"/>
      <c r="MMN5254" s="159"/>
      <c r="MMO5254" s="159"/>
      <c r="MMP5254" s="159"/>
      <c r="MMQ5254" s="159"/>
      <c r="MMR5254" s="159"/>
      <c r="MMS5254" s="159"/>
      <c r="MMT5254" s="159"/>
      <c r="MMU5254" s="159"/>
      <c r="MMV5254" s="159"/>
      <c r="MMW5254" s="159"/>
      <c r="MMX5254" s="159"/>
      <c r="MMY5254" s="159"/>
      <c r="MMZ5254" s="159"/>
      <c r="MNA5254" s="159"/>
      <c r="MNB5254" s="159"/>
      <c r="MNC5254" s="159"/>
      <c r="MND5254" s="159"/>
      <c r="MNE5254" s="159"/>
      <c r="MNF5254" s="159"/>
      <c r="MNG5254" s="159"/>
      <c r="MNH5254" s="159"/>
      <c r="MNI5254" s="159"/>
      <c r="MNJ5254" s="159"/>
      <c r="MNK5254" s="159"/>
      <c r="MNL5254" s="159"/>
      <c r="MNM5254" s="159"/>
      <c r="MNN5254" s="159"/>
      <c r="MNO5254" s="159"/>
      <c r="MNP5254" s="159"/>
      <c r="MNQ5254" s="159"/>
      <c r="MNR5254" s="159"/>
      <c r="MNS5254" s="159"/>
      <c r="MNT5254" s="159"/>
      <c r="MNU5254" s="159"/>
      <c r="MNV5254" s="159"/>
      <c r="MNW5254" s="159"/>
      <c r="MNX5254" s="159"/>
      <c r="MNY5254" s="159"/>
      <c r="MNZ5254" s="159"/>
      <c r="MOA5254" s="159"/>
      <c r="MOB5254" s="159"/>
      <c r="MOC5254" s="159"/>
      <c r="MOD5254" s="159"/>
      <c r="MOE5254" s="159"/>
      <c r="MOF5254" s="159"/>
      <c r="MOG5254" s="159"/>
      <c r="MOH5254" s="159"/>
      <c r="MOI5254" s="159"/>
      <c r="MOJ5254" s="159"/>
      <c r="MOK5254" s="159"/>
      <c r="MOL5254" s="159"/>
      <c r="MOM5254" s="159"/>
      <c r="MON5254" s="159"/>
      <c r="MOO5254" s="159"/>
      <c r="MOP5254" s="159"/>
      <c r="MOQ5254" s="159"/>
      <c r="MOR5254" s="159"/>
      <c r="MOS5254" s="159"/>
      <c r="MOT5254" s="159"/>
      <c r="MOU5254" s="159"/>
      <c r="MOV5254" s="159"/>
      <c r="MOW5254" s="159"/>
      <c r="MOX5254" s="159"/>
      <c r="MOY5254" s="159"/>
      <c r="MOZ5254" s="159"/>
      <c r="MPA5254" s="159"/>
      <c r="MPB5254" s="159"/>
      <c r="MPC5254" s="159"/>
      <c r="MPD5254" s="159"/>
      <c r="MPE5254" s="159"/>
      <c r="MPF5254" s="159"/>
      <c r="MPG5254" s="159"/>
      <c r="MPH5254" s="159"/>
      <c r="MPI5254" s="159"/>
      <c r="MPJ5254" s="159"/>
      <c r="MPK5254" s="159"/>
      <c r="MPL5254" s="159"/>
      <c r="MPM5254" s="159"/>
      <c r="MPN5254" s="159"/>
      <c r="MPO5254" s="159"/>
      <c r="MPP5254" s="159"/>
      <c r="MPQ5254" s="159"/>
      <c r="MPR5254" s="159"/>
      <c r="MPS5254" s="159"/>
      <c r="MPT5254" s="159"/>
      <c r="MPU5254" s="159"/>
      <c r="MPV5254" s="159"/>
      <c r="MPW5254" s="159"/>
      <c r="MPX5254" s="159"/>
      <c r="MPY5254" s="159"/>
      <c r="MPZ5254" s="159"/>
      <c r="MQA5254" s="159"/>
      <c r="MQB5254" s="159"/>
      <c r="MQC5254" s="159"/>
      <c r="MQD5254" s="159"/>
      <c r="MQE5254" s="159"/>
      <c r="MQF5254" s="159"/>
      <c r="MQG5254" s="159"/>
      <c r="MQH5254" s="159"/>
      <c r="MQI5254" s="159"/>
      <c r="MQJ5254" s="159"/>
      <c r="MQK5254" s="159"/>
      <c r="MQL5254" s="159"/>
      <c r="MQM5254" s="159"/>
      <c r="MQN5254" s="159"/>
      <c r="MQO5254" s="159"/>
      <c r="MQP5254" s="159"/>
      <c r="MQQ5254" s="159"/>
      <c r="MQR5254" s="159"/>
      <c r="MQS5254" s="159"/>
      <c r="MQT5254" s="159"/>
      <c r="MQU5254" s="159"/>
      <c r="MQV5254" s="159"/>
      <c r="MQW5254" s="159"/>
      <c r="MQX5254" s="159"/>
      <c r="MQY5254" s="159"/>
      <c r="MQZ5254" s="159"/>
      <c r="MRA5254" s="159"/>
      <c r="MRB5254" s="159"/>
      <c r="MRC5254" s="159"/>
      <c r="MRD5254" s="159"/>
      <c r="MRE5254" s="159"/>
      <c r="MRF5254" s="159"/>
      <c r="MRG5254" s="159"/>
      <c r="MRH5254" s="159"/>
      <c r="MRI5254" s="159"/>
      <c r="MRJ5254" s="159"/>
      <c r="MRK5254" s="159"/>
      <c r="MRL5254" s="159"/>
      <c r="MRM5254" s="159"/>
      <c r="MRN5254" s="159"/>
      <c r="MRO5254" s="159"/>
      <c r="MRP5254" s="159"/>
      <c r="MRQ5254" s="159"/>
      <c r="MRR5254" s="159"/>
      <c r="MRS5254" s="159"/>
      <c r="MRT5254" s="159"/>
      <c r="MRU5254" s="159"/>
      <c r="MRV5254" s="159"/>
      <c r="MRW5254" s="159"/>
      <c r="MRX5254" s="159"/>
      <c r="MRY5254" s="159"/>
      <c r="MRZ5254" s="159"/>
      <c r="MSA5254" s="159"/>
      <c r="MSB5254" s="159"/>
      <c r="MSC5254" s="159"/>
      <c r="MSD5254" s="159"/>
      <c r="MSE5254" s="159"/>
      <c r="MSF5254" s="159"/>
      <c r="MSG5254" s="159"/>
      <c r="MSH5254" s="159"/>
      <c r="MSI5254" s="159"/>
      <c r="MSJ5254" s="159"/>
      <c r="MSK5254" s="159"/>
      <c r="MSL5254" s="159"/>
      <c r="MSM5254" s="159"/>
      <c r="MSN5254" s="159"/>
      <c r="MSO5254" s="159"/>
      <c r="MSP5254" s="159"/>
      <c r="MSQ5254" s="159"/>
      <c r="MSR5254" s="159"/>
      <c r="MSS5254" s="159"/>
      <c r="MST5254" s="159"/>
      <c r="MSU5254" s="159"/>
      <c r="MSV5254" s="159"/>
      <c r="MSW5254" s="159"/>
      <c r="MSX5254" s="159"/>
      <c r="MSY5254" s="159"/>
      <c r="MSZ5254" s="159"/>
      <c r="MTA5254" s="159"/>
      <c r="MTB5254" s="159"/>
      <c r="MTC5254" s="159"/>
      <c r="MTD5254" s="159"/>
      <c r="MTE5254" s="159"/>
      <c r="MTF5254" s="159"/>
      <c r="MTG5254" s="159"/>
      <c r="MTH5254" s="159"/>
      <c r="MTI5254" s="159"/>
      <c r="MTJ5254" s="159"/>
      <c r="MTK5254" s="159"/>
      <c r="MTL5254" s="159"/>
      <c r="MTM5254" s="159"/>
      <c r="MTN5254" s="159"/>
      <c r="MTO5254" s="159"/>
      <c r="MTP5254" s="159"/>
      <c r="MTQ5254" s="159"/>
      <c r="MTR5254" s="159"/>
      <c r="MTS5254" s="159"/>
      <c r="MTT5254" s="159"/>
      <c r="MTU5254" s="159"/>
      <c r="MTV5254" s="159"/>
      <c r="MTW5254" s="159"/>
      <c r="MTX5254" s="159"/>
      <c r="MTY5254" s="159"/>
      <c r="MTZ5254" s="159"/>
      <c r="MUA5254" s="159"/>
      <c r="MUB5254" s="159"/>
      <c r="MUC5254" s="159"/>
      <c r="MUD5254" s="159"/>
      <c r="MUE5254" s="159"/>
      <c r="MUF5254" s="159"/>
      <c r="MUG5254" s="159"/>
      <c r="MUH5254" s="159"/>
      <c r="MUI5254" s="159"/>
      <c r="MUJ5254" s="159"/>
      <c r="MUK5254" s="159"/>
      <c r="MUL5254" s="159"/>
      <c r="MUM5254" s="159"/>
      <c r="MUN5254" s="159"/>
      <c r="MUO5254" s="159"/>
      <c r="MUP5254" s="159"/>
      <c r="MUQ5254" s="159"/>
      <c r="MUR5254" s="159"/>
      <c r="MUS5254" s="159"/>
      <c r="MUT5254" s="159"/>
      <c r="MUU5254" s="159"/>
      <c r="MUV5254" s="159"/>
      <c r="MUW5254" s="159"/>
      <c r="MUX5254" s="159"/>
      <c r="MUY5254" s="159"/>
      <c r="MUZ5254" s="159"/>
      <c r="MVA5254" s="159"/>
      <c r="MVB5254" s="159"/>
      <c r="MVC5254" s="159"/>
      <c r="MVD5254" s="159"/>
      <c r="MVE5254" s="159"/>
      <c r="MVF5254" s="159"/>
      <c r="MVG5254" s="159"/>
      <c r="MVH5254" s="159"/>
      <c r="MVI5254" s="159"/>
      <c r="MVJ5254" s="159"/>
      <c r="MVK5254" s="159"/>
      <c r="MVL5254" s="159"/>
      <c r="MVM5254" s="159"/>
      <c r="MVN5254" s="159"/>
      <c r="MVO5254" s="159"/>
      <c r="MVP5254" s="159"/>
      <c r="MVQ5254" s="159"/>
      <c r="MVR5254" s="159"/>
      <c r="MVS5254" s="159"/>
      <c r="MVT5254" s="159"/>
      <c r="MVU5254" s="159"/>
      <c r="MVV5254" s="159"/>
      <c r="MVW5254" s="159"/>
      <c r="MVX5254" s="159"/>
      <c r="MVY5254" s="159"/>
      <c r="MVZ5254" s="159"/>
      <c r="MWA5254" s="159"/>
      <c r="MWB5254" s="159"/>
      <c r="MWC5254" s="159"/>
      <c r="MWD5254" s="159"/>
      <c r="MWE5254" s="159"/>
      <c r="MWF5254" s="159"/>
      <c r="MWG5254" s="159"/>
      <c r="MWH5254" s="159"/>
      <c r="MWI5254" s="159"/>
      <c r="MWJ5254" s="159"/>
      <c r="MWK5254" s="159"/>
      <c r="MWL5254" s="159"/>
      <c r="MWM5254" s="159"/>
      <c r="MWN5254" s="159"/>
      <c r="MWO5254" s="159"/>
      <c r="MWP5254" s="159"/>
      <c r="MWQ5254" s="159"/>
      <c r="MWR5254" s="159"/>
      <c r="MWS5254" s="159"/>
      <c r="MWT5254" s="159"/>
      <c r="MWU5254" s="159"/>
      <c r="MWV5254" s="159"/>
      <c r="MWW5254" s="159"/>
      <c r="MWX5254" s="159"/>
      <c r="MWY5254" s="159"/>
      <c r="MWZ5254" s="159"/>
      <c r="MXA5254" s="159"/>
      <c r="MXB5254" s="159"/>
      <c r="MXC5254" s="159"/>
      <c r="MXD5254" s="159"/>
      <c r="MXE5254" s="159"/>
      <c r="MXF5254" s="159"/>
      <c r="MXG5254" s="159"/>
      <c r="MXH5254" s="159"/>
      <c r="MXI5254" s="159"/>
      <c r="MXJ5254" s="159"/>
      <c r="MXK5254" s="159"/>
      <c r="MXL5254" s="159"/>
      <c r="MXM5254" s="159"/>
      <c r="MXN5254" s="159"/>
      <c r="MXO5254" s="159"/>
      <c r="MXP5254" s="159"/>
      <c r="MXQ5254" s="159"/>
      <c r="MXR5254" s="159"/>
      <c r="MXS5254" s="159"/>
      <c r="MXT5254" s="159"/>
      <c r="MXU5254" s="159"/>
      <c r="MXV5254" s="159"/>
      <c r="MXW5254" s="159"/>
      <c r="MXX5254" s="159"/>
      <c r="MXY5254" s="159"/>
      <c r="MXZ5254" s="159"/>
      <c r="MYA5254" s="159"/>
      <c r="MYB5254" s="159"/>
      <c r="MYC5254" s="159"/>
      <c r="MYD5254" s="159"/>
      <c r="MYE5254" s="159"/>
      <c r="MYF5254" s="159"/>
      <c r="MYG5254" s="159"/>
      <c r="MYH5254" s="159"/>
      <c r="MYI5254" s="159"/>
      <c r="MYJ5254" s="159"/>
      <c r="MYK5254" s="159"/>
      <c r="MYL5254" s="159"/>
      <c r="MYM5254" s="159"/>
      <c r="MYN5254" s="159"/>
      <c r="MYO5254" s="159"/>
      <c r="MYP5254" s="159"/>
      <c r="MYQ5254" s="159"/>
      <c r="MYR5254" s="159"/>
      <c r="MYS5254" s="159"/>
      <c r="MYT5254" s="159"/>
      <c r="MYU5254" s="159"/>
      <c r="MYV5254" s="159"/>
      <c r="MYW5254" s="159"/>
      <c r="MYX5254" s="159"/>
      <c r="MYY5254" s="159"/>
      <c r="MYZ5254" s="159"/>
      <c r="MZA5254" s="159"/>
      <c r="MZB5254" s="159"/>
      <c r="MZC5254" s="159"/>
      <c r="MZD5254" s="159"/>
      <c r="MZE5254" s="159"/>
      <c r="MZF5254" s="159"/>
      <c r="MZG5254" s="159"/>
      <c r="MZH5254" s="159"/>
      <c r="MZI5254" s="159"/>
      <c r="MZJ5254" s="159"/>
      <c r="MZK5254" s="159"/>
      <c r="MZL5254" s="159"/>
      <c r="MZM5254" s="159"/>
      <c r="MZN5254" s="159"/>
      <c r="MZO5254" s="159"/>
      <c r="MZP5254" s="159"/>
      <c r="MZQ5254" s="159"/>
      <c r="MZR5254" s="159"/>
      <c r="MZS5254" s="159"/>
      <c r="MZT5254" s="159"/>
      <c r="MZU5254" s="159"/>
      <c r="MZV5254" s="159"/>
      <c r="MZW5254" s="159"/>
      <c r="MZX5254" s="159"/>
      <c r="MZY5254" s="159"/>
      <c r="MZZ5254" s="159"/>
      <c r="NAA5254" s="159"/>
      <c r="NAB5254" s="159"/>
      <c r="NAC5254" s="159"/>
      <c r="NAD5254" s="159"/>
      <c r="NAE5254" s="159"/>
      <c r="NAF5254" s="159"/>
      <c r="NAG5254" s="159"/>
      <c r="NAH5254" s="159"/>
      <c r="NAI5254" s="159"/>
      <c r="NAJ5254" s="159"/>
      <c r="NAK5254" s="159"/>
      <c r="NAL5254" s="159"/>
      <c r="NAM5254" s="159"/>
      <c r="NAN5254" s="159"/>
      <c r="NAO5254" s="159"/>
      <c r="NAP5254" s="159"/>
      <c r="NAQ5254" s="159"/>
      <c r="NAR5254" s="159"/>
      <c r="NAS5254" s="159"/>
      <c r="NAT5254" s="159"/>
      <c r="NAU5254" s="159"/>
      <c r="NAV5254" s="159"/>
      <c r="NAW5254" s="159"/>
      <c r="NAX5254" s="159"/>
      <c r="NAY5254" s="159"/>
      <c r="NAZ5254" s="159"/>
      <c r="NBA5254" s="159"/>
      <c r="NBB5254" s="159"/>
      <c r="NBC5254" s="159"/>
      <c r="NBD5254" s="159"/>
      <c r="NBE5254" s="159"/>
      <c r="NBF5254" s="159"/>
      <c r="NBG5254" s="159"/>
      <c r="NBH5254" s="159"/>
      <c r="NBI5254" s="159"/>
      <c r="NBJ5254" s="159"/>
      <c r="NBK5254" s="159"/>
      <c r="NBL5254" s="159"/>
      <c r="NBM5254" s="159"/>
      <c r="NBN5254" s="159"/>
      <c r="NBO5254" s="159"/>
      <c r="NBP5254" s="159"/>
      <c r="NBQ5254" s="159"/>
      <c r="NBR5254" s="159"/>
      <c r="NBS5254" s="159"/>
      <c r="NBT5254" s="159"/>
      <c r="NBU5254" s="159"/>
      <c r="NBV5254" s="159"/>
      <c r="NBW5254" s="159"/>
      <c r="NBX5254" s="159"/>
      <c r="NBY5254" s="159"/>
      <c r="NBZ5254" s="159"/>
      <c r="NCA5254" s="159"/>
      <c r="NCB5254" s="159"/>
      <c r="NCC5254" s="159"/>
      <c r="NCD5254" s="159"/>
      <c r="NCE5254" s="159"/>
      <c r="NCF5254" s="159"/>
      <c r="NCG5254" s="159"/>
      <c r="NCH5254" s="159"/>
      <c r="NCI5254" s="159"/>
      <c r="NCJ5254" s="159"/>
      <c r="NCK5254" s="159"/>
      <c r="NCL5254" s="159"/>
      <c r="NCM5254" s="159"/>
      <c r="NCN5254" s="159"/>
      <c r="NCO5254" s="159"/>
      <c r="NCP5254" s="159"/>
      <c r="NCQ5254" s="159"/>
      <c r="NCR5254" s="159"/>
      <c r="NCS5254" s="159"/>
      <c r="NCT5254" s="159"/>
      <c r="NCU5254" s="159"/>
      <c r="NCV5254" s="159"/>
      <c r="NCW5254" s="159"/>
      <c r="NCX5254" s="159"/>
      <c r="NCY5254" s="159"/>
      <c r="NCZ5254" s="159"/>
      <c r="NDA5254" s="159"/>
      <c r="NDB5254" s="159"/>
      <c r="NDC5254" s="159"/>
      <c r="NDD5254" s="159"/>
      <c r="NDE5254" s="159"/>
      <c r="NDF5254" s="159"/>
      <c r="NDG5254" s="159"/>
      <c r="NDH5254" s="159"/>
      <c r="NDI5254" s="159"/>
      <c r="NDJ5254" s="159"/>
      <c r="NDK5254" s="159"/>
      <c r="NDL5254" s="159"/>
      <c r="NDM5254" s="159"/>
      <c r="NDN5254" s="159"/>
      <c r="NDO5254" s="159"/>
      <c r="NDP5254" s="159"/>
      <c r="NDQ5254" s="159"/>
      <c r="NDR5254" s="159"/>
      <c r="NDS5254" s="159"/>
      <c r="NDT5254" s="159"/>
      <c r="NDU5254" s="159"/>
      <c r="NDV5254" s="159"/>
      <c r="NDW5254" s="159"/>
      <c r="NDX5254" s="159"/>
      <c r="NDY5254" s="159"/>
      <c r="NDZ5254" s="159"/>
      <c r="NEA5254" s="159"/>
      <c r="NEB5254" s="159"/>
      <c r="NEC5254" s="159"/>
      <c r="NED5254" s="159"/>
      <c r="NEE5254" s="159"/>
      <c r="NEF5254" s="159"/>
      <c r="NEG5254" s="159"/>
      <c r="NEH5254" s="159"/>
      <c r="NEI5254" s="159"/>
      <c r="NEJ5254" s="159"/>
      <c r="NEK5254" s="159"/>
      <c r="NEL5254" s="159"/>
      <c r="NEM5254" s="159"/>
      <c r="NEN5254" s="159"/>
      <c r="NEO5254" s="159"/>
      <c r="NEP5254" s="159"/>
      <c r="NEQ5254" s="159"/>
      <c r="NER5254" s="159"/>
      <c r="NES5254" s="159"/>
      <c r="NET5254" s="159"/>
      <c r="NEU5254" s="159"/>
      <c r="NEV5254" s="159"/>
      <c r="NEW5254" s="159"/>
      <c r="NEX5254" s="159"/>
      <c r="NEY5254" s="159"/>
      <c r="NEZ5254" s="159"/>
      <c r="NFA5254" s="159"/>
      <c r="NFB5254" s="159"/>
      <c r="NFC5254" s="159"/>
      <c r="NFD5254" s="159"/>
      <c r="NFE5254" s="159"/>
      <c r="NFF5254" s="159"/>
      <c r="NFG5254" s="159"/>
      <c r="NFH5254" s="159"/>
      <c r="NFI5254" s="159"/>
      <c r="NFJ5254" s="159"/>
      <c r="NFK5254" s="159"/>
      <c r="NFL5254" s="159"/>
      <c r="NFM5254" s="159"/>
      <c r="NFN5254" s="159"/>
      <c r="NFO5254" s="159"/>
      <c r="NFP5254" s="159"/>
      <c r="NFQ5254" s="159"/>
      <c r="NFR5254" s="159"/>
      <c r="NFS5254" s="159"/>
      <c r="NFT5254" s="159"/>
      <c r="NFU5254" s="159"/>
      <c r="NFV5254" s="159"/>
      <c r="NFW5254" s="159"/>
      <c r="NFX5254" s="159"/>
      <c r="NFY5254" s="159"/>
      <c r="NFZ5254" s="159"/>
      <c r="NGA5254" s="159"/>
      <c r="NGB5254" s="159"/>
      <c r="NGC5254" s="159"/>
      <c r="NGD5254" s="159"/>
      <c r="NGE5254" s="159"/>
      <c r="NGF5254" s="159"/>
      <c r="NGG5254" s="159"/>
      <c r="NGH5254" s="159"/>
      <c r="NGI5254" s="159"/>
      <c r="NGJ5254" s="159"/>
      <c r="NGK5254" s="159"/>
      <c r="NGL5254" s="159"/>
      <c r="NGM5254" s="159"/>
      <c r="NGN5254" s="159"/>
      <c r="NGO5254" s="159"/>
      <c r="NGP5254" s="159"/>
      <c r="NGQ5254" s="159"/>
      <c r="NGR5254" s="159"/>
      <c r="NGS5254" s="159"/>
      <c r="NGT5254" s="159"/>
      <c r="NGU5254" s="159"/>
      <c r="NGV5254" s="159"/>
      <c r="NGW5254" s="159"/>
      <c r="NGX5254" s="159"/>
      <c r="NGY5254" s="159"/>
      <c r="NGZ5254" s="159"/>
      <c r="NHA5254" s="159"/>
      <c r="NHB5254" s="159"/>
      <c r="NHC5254" s="159"/>
      <c r="NHD5254" s="159"/>
      <c r="NHE5254" s="159"/>
      <c r="NHF5254" s="159"/>
      <c r="NHG5254" s="159"/>
      <c r="NHH5254" s="159"/>
      <c r="NHI5254" s="159"/>
      <c r="NHJ5254" s="159"/>
      <c r="NHK5254" s="159"/>
      <c r="NHL5254" s="159"/>
      <c r="NHM5254" s="159"/>
      <c r="NHN5254" s="159"/>
      <c r="NHO5254" s="159"/>
      <c r="NHP5254" s="159"/>
      <c r="NHQ5254" s="159"/>
      <c r="NHR5254" s="159"/>
      <c r="NHS5254" s="159"/>
      <c r="NHT5254" s="159"/>
      <c r="NHU5254" s="159"/>
      <c r="NHV5254" s="159"/>
      <c r="NHW5254" s="159"/>
      <c r="NHX5254" s="159"/>
      <c r="NHY5254" s="159"/>
      <c r="NHZ5254" s="159"/>
      <c r="NIA5254" s="159"/>
      <c r="NIB5254" s="159"/>
      <c r="NIC5254" s="159"/>
      <c r="NID5254" s="159"/>
      <c r="NIE5254" s="159"/>
      <c r="NIF5254" s="159"/>
      <c r="NIG5254" s="159"/>
      <c r="NIH5254" s="159"/>
      <c r="NII5254" s="159"/>
      <c r="NIJ5254" s="159"/>
      <c r="NIK5254" s="159"/>
      <c r="NIL5254" s="159"/>
      <c r="NIM5254" s="159"/>
      <c r="NIN5254" s="159"/>
      <c r="NIO5254" s="159"/>
      <c r="NIP5254" s="159"/>
      <c r="NIQ5254" s="159"/>
      <c r="NIR5254" s="159"/>
      <c r="NIS5254" s="159"/>
      <c r="NIT5254" s="159"/>
      <c r="NIU5254" s="159"/>
      <c r="NIV5254" s="159"/>
      <c r="NIW5254" s="159"/>
      <c r="NIX5254" s="159"/>
      <c r="NIY5254" s="159"/>
      <c r="NIZ5254" s="159"/>
      <c r="NJA5254" s="159"/>
      <c r="NJB5254" s="159"/>
      <c r="NJC5254" s="159"/>
      <c r="NJD5254" s="159"/>
      <c r="NJE5254" s="159"/>
      <c r="NJF5254" s="159"/>
      <c r="NJG5254" s="159"/>
      <c r="NJH5254" s="159"/>
      <c r="NJI5254" s="159"/>
      <c r="NJJ5254" s="159"/>
      <c r="NJK5254" s="159"/>
      <c r="NJL5254" s="159"/>
      <c r="NJM5254" s="159"/>
      <c r="NJN5254" s="159"/>
      <c r="NJO5254" s="159"/>
      <c r="NJP5254" s="159"/>
      <c r="NJQ5254" s="159"/>
      <c r="NJR5254" s="159"/>
      <c r="NJS5254" s="159"/>
      <c r="NJT5254" s="159"/>
      <c r="NJU5254" s="159"/>
      <c r="NJV5254" s="159"/>
      <c r="NJW5254" s="159"/>
      <c r="NJX5254" s="159"/>
      <c r="NJY5254" s="159"/>
      <c r="NJZ5254" s="159"/>
      <c r="NKA5254" s="159"/>
      <c r="NKB5254" s="159"/>
      <c r="NKC5254" s="159"/>
      <c r="NKD5254" s="159"/>
      <c r="NKE5254" s="159"/>
      <c r="NKF5254" s="159"/>
      <c r="NKG5254" s="159"/>
      <c r="NKH5254" s="159"/>
      <c r="NKI5254" s="159"/>
      <c r="NKJ5254" s="159"/>
      <c r="NKK5254" s="159"/>
      <c r="NKL5254" s="159"/>
      <c r="NKM5254" s="159"/>
      <c r="NKN5254" s="159"/>
      <c r="NKO5254" s="159"/>
      <c r="NKP5254" s="159"/>
      <c r="NKQ5254" s="159"/>
      <c r="NKR5254" s="159"/>
      <c r="NKS5254" s="159"/>
      <c r="NKT5254" s="159"/>
      <c r="NKU5254" s="159"/>
      <c r="NKV5254" s="159"/>
      <c r="NKW5254" s="159"/>
      <c r="NKX5254" s="159"/>
      <c r="NKY5254" s="159"/>
      <c r="NKZ5254" s="159"/>
      <c r="NLA5254" s="159"/>
      <c r="NLB5254" s="159"/>
      <c r="NLC5254" s="159"/>
      <c r="NLD5254" s="159"/>
      <c r="NLE5254" s="159"/>
      <c r="NLF5254" s="159"/>
      <c r="NLG5254" s="159"/>
      <c r="NLH5254" s="159"/>
      <c r="NLI5254" s="159"/>
      <c r="NLJ5254" s="159"/>
      <c r="NLK5254" s="159"/>
      <c r="NLL5254" s="159"/>
      <c r="NLM5254" s="159"/>
      <c r="NLN5254" s="159"/>
      <c r="NLO5254" s="159"/>
      <c r="NLP5254" s="159"/>
      <c r="NLQ5254" s="159"/>
      <c r="NLR5254" s="159"/>
      <c r="NLS5254" s="159"/>
      <c r="NLT5254" s="159"/>
      <c r="NLU5254" s="159"/>
      <c r="NLV5254" s="159"/>
      <c r="NLW5254" s="159"/>
      <c r="NLX5254" s="159"/>
      <c r="NLY5254" s="159"/>
      <c r="NLZ5254" s="159"/>
      <c r="NMA5254" s="159"/>
      <c r="NMB5254" s="159"/>
      <c r="NMC5254" s="159"/>
      <c r="NMD5254" s="159"/>
      <c r="NME5254" s="159"/>
      <c r="NMF5254" s="159"/>
      <c r="NMG5254" s="159"/>
      <c r="NMH5254" s="159"/>
      <c r="NMI5254" s="159"/>
      <c r="NMJ5254" s="159"/>
      <c r="NMK5254" s="159"/>
      <c r="NML5254" s="159"/>
      <c r="NMM5254" s="159"/>
      <c r="NMN5254" s="159"/>
      <c r="NMO5254" s="159"/>
      <c r="NMP5254" s="159"/>
      <c r="NMQ5254" s="159"/>
      <c r="NMR5254" s="159"/>
      <c r="NMS5254" s="159"/>
      <c r="NMT5254" s="159"/>
      <c r="NMU5254" s="159"/>
      <c r="NMV5254" s="159"/>
      <c r="NMW5254" s="159"/>
      <c r="NMX5254" s="159"/>
      <c r="NMY5254" s="159"/>
      <c r="NMZ5254" s="159"/>
      <c r="NNA5254" s="159"/>
      <c r="NNB5254" s="159"/>
      <c r="NNC5254" s="159"/>
      <c r="NND5254" s="159"/>
      <c r="NNE5254" s="159"/>
      <c r="NNF5254" s="159"/>
      <c r="NNG5254" s="159"/>
      <c r="NNH5254" s="159"/>
      <c r="NNI5254" s="159"/>
      <c r="NNJ5254" s="159"/>
      <c r="NNK5254" s="159"/>
      <c r="NNL5254" s="159"/>
      <c r="NNM5254" s="159"/>
      <c r="NNN5254" s="159"/>
      <c r="NNO5254" s="159"/>
      <c r="NNP5254" s="159"/>
      <c r="NNQ5254" s="159"/>
      <c r="NNR5254" s="159"/>
      <c r="NNS5254" s="159"/>
      <c r="NNT5254" s="159"/>
      <c r="NNU5254" s="159"/>
      <c r="NNV5254" s="159"/>
      <c r="NNW5254" s="159"/>
      <c r="NNX5254" s="159"/>
      <c r="NNY5254" s="159"/>
      <c r="NNZ5254" s="159"/>
      <c r="NOA5254" s="159"/>
      <c r="NOB5254" s="159"/>
      <c r="NOC5254" s="159"/>
      <c r="NOD5254" s="159"/>
      <c r="NOE5254" s="159"/>
      <c r="NOF5254" s="159"/>
      <c r="NOG5254" s="159"/>
      <c r="NOH5254" s="159"/>
      <c r="NOI5254" s="159"/>
      <c r="NOJ5254" s="159"/>
      <c r="NOK5254" s="159"/>
      <c r="NOL5254" s="159"/>
      <c r="NOM5254" s="159"/>
      <c r="NON5254" s="159"/>
      <c r="NOO5254" s="159"/>
      <c r="NOP5254" s="159"/>
      <c r="NOQ5254" s="159"/>
      <c r="NOR5254" s="159"/>
      <c r="NOS5254" s="159"/>
      <c r="NOT5254" s="159"/>
      <c r="NOU5254" s="159"/>
      <c r="NOV5254" s="159"/>
      <c r="NOW5254" s="159"/>
      <c r="NOX5254" s="159"/>
      <c r="NOY5254" s="159"/>
      <c r="NOZ5254" s="159"/>
      <c r="NPA5254" s="159"/>
      <c r="NPB5254" s="159"/>
      <c r="NPC5254" s="159"/>
      <c r="NPD5254" s="159"/>
      <c r="NPE5254" s="159"/>
      <c r="NPF5254" s="159"/>
      <c r="NPG5254" s="159"/>
      <c r="NPH5254" s="159"/>
      <c r="NPI5254" s="159"/>
      <c r="NPJ5254" s="159"/>
      <c r="NPK5254" s="159"/>
      <c r="NPL5254" s="159"/>
      <c r="NPM5254" s="159"/>
      <c r="NPN5254" s="159"/>
      <c r="NPO5254" s="159"/>
      <c r="NPP5254" s="159"/>
      <c r="NPQ5254" s="159"/>
      <c r="NPR5254" s="159"/>
      <c r="NPS5254" s="159"/>
      <c r="NPT5254" s="159"/>
      <c r="NPU5254" s="159"/>
      <c r="NPV5254" s="159"/>
      <c r="NPW5254" s="159"/>
      <c r="NPX5254" s="159"/>
      <c r="NPY5254" s="159"/>
      <c r="NPZ5254" s="159"/>
      <c r="NQA5254" s="159"/>
      <c r="NQB5254" s="159"/>
      <c r="NQC5254" s="159"/>
      <c r="NQD5254" s="159"/>
      <c r="NQE5254" s="159"/>
      <c r="NQF5254" s="159"/>
      <c r="NQG5254" s="159"/>
      <c r="NQH5254" s="159"/>
      <c r="NQI5254" s="159"/>
      <c r="NQJ5254" s="159"/>
      <c r="NQK5254" s="159"/>
      <c r="NQL5254" s="159"/>
      <c r="NQM5254" s="159"/>
      <c r="NQN5254" s="159"/>
      <c r="NQO5254" s="159"/>
      <c r="NQP5254" s="159"/>
      <c r="NQQ5254" s="159"/>
      <c r="NQR5254" s="159"/>
      <c r="NQS5254" s="159"/>
      <c r="NQT5254" s="159"/>
      <c r="NQU5254" s="159"/>
      <c r="NQV5254" s="159"/>
      <c r="NQW5254" s="159"/>
      <c r="NQX5254" s="159"/>
      <c r="NQY5254" s="159"/>
      <c r="NQZ5254" s="159"/>
      <c r="NRA5254" s="159"/>
      <c r="NRB5254" s="159"/>
      <c r="NRC5254" s="159"/>
      <c r="NRD5254" s="159"/>
      <c r="NRE5254" s="159"/>
      <c r="NRF5254" s="159"/>
      <c r="NRG5254" s="159"/>
      <c r="NRH5254" s="159"/>
      <c r="NRI5254" s="159"/>
      <c r="NRJ5254" s="159"/>
      <c r="NRK5254" s="159"/>
      <c r="NRL5254" s="159"/>
      <c r="NRM5254" s="159"/>
      <c r="NRN5254" s="159"/>
      <c r="NRO5254" s="159"/>
      <c r="NRP5254" s="159"/>
      <c r="NRQ5254" s="159"/>
      <c r="NRR5254" s="159"/>
      <c r="NRS5254" s="159"/>
      <c r="NRT5254" s="159"/>
      <c r="NRU5254" s="159"/>
      <c r="NRV5254" s="159"/>
      <c r="NRW5254" s="159"/>
      <c r="NRX5254" s="159"/>
      <c r="NRY5254" s="159"/>
      <c r="NRZ5254" s="159"/>
      <c r="NSA5254" s="159"/>
      <c r="NSB5254" s="159"/>
      <c r="NSC5254" s="159"/>
      <c r="NSD5254" s="159"/>
      <c r="NSE5254" s="159"/>
      <c r="NSF5254" s="159"/>
      <c r="NSG5254" s="159"/>
      <c r="NSH5254" s="159"/>
      <c r="NSI5254" s="159"/>
      <c r="NSJ5254" s="159"/>
      <c r="NSK5254" s="159"/>
      <c r="NSL5254" s="159"/>
      <c r="NSM5254" s="159"/>
      <c r="NSN5254" s="159"/>
      <c r="NSO5254" s="159"/>
      <c r="NSP5254" s="159"/>
      <c r="NSQ5254" s="159"/>
      <c r="NSR5254" s="159"/>
      <c r="NSS5254" s="159"/>
      <c r="NST5254" s="159"/>
      <c r="NSU5254" s="159"/>
      <c r="NSV5254" s="159"/>
      <c r="NSW5254" s="159"/>
      <c r="NSX5254" s="159"/>
      <c r="NSY5254" s="159"/>
      <c r="NSZ5254" s="159"/>
      <c r="NTA5254" s="159"/>
      <c r="NTB5254" s="159"/>
      <c r="NTC5254" s="159"/>
      <c r="NTD5254" s="159"/>
      <c r="NTE5254" s="159"/>
      <c r="NTF5254" s="159"/>
      <c r="NTG5254" s="159"/>
      <c r="NTH5254" s="159"/>
      <c r="NTI5254" s="159"/>
      <c r="NTJ5254" s="159"/>
      <c r="NTK5254" s="159"/>
      <c r="NTL5254" s="159"/>
      <c r="NTM5254" s="159"/>
      <c r="NTN5254" s="159"/>
      <c r="NTO5254" s="159"/>
      <c r="NTP5254" s="159"/>
      <c r="NTQ5254" s="159"/>
      <c r="NTR5254" s="159"/>
      <c r="NTS5254" s="159"/>
      <c r="NTT5254" s="159"/>
      <c r="NTU5254" s="159"/>
      <c r="NTV5254" s="159"/>
      <c r="NTW5254" s="159"/>
      <c r="NTX5254" s="159"/>
      <c r="NTY5254" s="159"/>
      <c r="NTZ5254" s="159"/>
      <c r="NUA5254" s="159"/>
      <c r="NUB5254" s="159"/>
      <c r="NUC5254" s="159"/>
      <c r="NUD5254" s="159"/>
      <c r="NUE5254" s="159"/>
      <c r="NUF5254" s="159"/>
      <c r="NUG5254" s="159"/>
      <c r="NUH5254" s="159"/>
      <c r="NUI5254" s="159"/>
      <c r="NUJ5254" s="159"/>
      <c r="NUK5254" s="159"/>
      <c r="NUL5254" s="159"/>
      <c r="NUM5254" s="159"/>
      <c r="NUN5254" s="159"/>
      <c r="NUO5254" s="159"/>
      <c r="NUP5254" s="159"/>
      <c r="NUQ5254" s="159"/>
      <c r="NUR5254" s="159"/>
      <c r="NUS5254" s="159"/>
      <c r="NUT5254" s="159"/>
      <c r="NUU5254" s="159"/>
      <c r="NUV5254" s="159"/>
      <c r="NUW5254" s="159"/>
      <c r="NUX5254" s="159"/>
      <c r="NUY5254" s="159"/>
      <c r="NUZ5254" s="159"/>
      <c r="NVA5254" s="159"/>
      <c r="NVB5254" s="159"/>
      <c r="NVC5254" s="159"/>
      <c r="NVD5254" s="159"/>
      <c r="NVE5254" s="159"/>
      <c r="NVF5254" s="159"/>
      <c r="NVG5254" s="159"/>
      <c r="NVH5254" s="159"/>
      <c r="NVI5254" s="159"/>
      <c r="NVJ5254" s="159"/>
      <c r="NVK5254" s="159"/>
      <c r="NVL5254" s="159"/>
      <c r="NVM5254" s="159"/>
      <c r="NVN5254" s="159"/>
      <c r="NVO5254" s="159"/>
      <c r="NVP5254" s="159"/>
      <c r="NVQ5254" s="159"/>
      <c r="NVR5254" s="159"/>
      <c r="NVS5254" s="159"/>
      <c r="NVT5254" s="159"/>
      <c r="NVU5254" s="159"/>
      <c r="NVV5254" s="159"/>
      <c r="NVW5254" s="159"/>
      <c r="NVX5254" s="159"/>
      <c r="NVY5254" s="159"/>
      <c r="NVZ5254" s="159"/>
      <c r="NWA5254" s="159"/>
      <c r="NWB5254" s="159"/>
      <c r="NWC5254" s="159"/>
      <c r="NWD5254" s="159"/>
      <c r="NWE5254" s="159"/>
      <c r="NWF5254" s="159"/>
      <c r="NWG5254" s="159"/>
      <c r="NWH5254" s="159"/>
      <c r="NWI5254" s="159"/>
      <c r="NWJ5254" s="159"/>
      <c r="NWK5254" s="159"/>
      <c r="NWL5254" s="159"/>
      <c r="NWM5254" s="159"/>
      <c r="NWN5254" s="159"/>
      <c r="NWO5254" s="159"/>
      <c r="NWP5254" s="159"/>
      <c r="NWQ5254" s="159"/>
      <c r="NWR5254" s="159"/>
      <c r="NWS5254" s="159"/>
      <c r="NWT5254" s="159"/>
      <c r="NWU5254" s="159"/>
      <c r="NWV5254" s="159"/>
      <c r="NWW5254" s="159"/>
      <c r="NWX5254" s="159"/>
      <c r="NWY5254" s="159"/>
      <c r="NWZ5254" s="159"/>
      <c r="NXA5254" s="159"/>
      <c r="NXB5254" s="159"/>
      <c r="NXC5254" s="159"/>
      <c r="NXD5254" s="159"/>
      <c r="NXE5254" s="159"/>
      <c r="NXF5254" s="159"/>
      <c r="NXG5254" s="159"/>
      <c r="NXH5254" s="159"/>
      <c r="NXI5254" s="159"/>
      <c r="NXJ5254" s="159"/>
      <c r="NXK5254" s="159"/>
      <c r="NXL5254" s="159"/>
      <c r="NXM5254" s="159"/>
      <c r="NXN5254" s="159"/>
      <c r="NXO5254" s="159"/>
      <c r="NXP5254" s="159"/>
      <c r="NXQ5254" s="159"/>
      <c r="NXR5254" s="159"/>
      <c r="NXS5254" s="159"/>
      <c r="NXT5254" s="159"/>
      <c r="NXU5254" s="159"/>
      <c r="NXV5254" s="159"/>
      <c r="NXW5254" s="159"/>
      <c r="NXX5254" s="159"/>
      <c r="NXY5254" s="159"/>
      <c r="NXZ5254" s="159"/>
      <c r="NYA5254" s="159"/>
      <c r="NYB5254" s="159"/>
      <c r="NYC5254" s="159"/>
      <c r="NYD5254" s="159"/>
      <c r="NYE5254" s="159"/>
      <c r="NYF5254" s="159"/>
      <c r="NYG5254" s="159"/>
      <c r="NYH5254" s="159"/>
      <c r="NYI5254" s="159"/>
      <c r="NYJ5254" s="159"/>
      <c r="NYK5254" s="159"/>
      <c r="NYL5254" s="159"/>
      <c r="NYM5254" s="159"/>
      <c r="NYN5254" s="159"/>
      <c r="NYO5254" s="159"/>
      <c r="NYP5254" s="159"/>
      <c r="NYQ5254" s="159"/>
      <c r="NYR5254" s="159"/>
      <c r="NYS5254" s="159"/>
      <c r="NYT5254" s="159"/>
      <c r="NYU5254" s="159"/>
      <c r="NYV5254" s="159"/>
      <c r="NYW5254" s="159"/>
      <c r="NYX5254" s="159"/>
      <c r="NYY5254" s="159"/>
      <c r="NYZ5254" s="159"/>
      <c r="NZA5254" s="159"/>
      <c r="NZB5254" s="159"/>
      <c r="NZC5254" s="159"/>
      <c r="NZD5254" s="159"/>
      <c r="NZE5254" s="159"/>
      <c r="NZF5254" s="159"/>
      <c r="NZG5254" s="159"/>
      <c r="NZH5254" s="159"/>
      <c r="NZI5254" s="159"/>
      <c r="NZJ5254" s="159"/>
      <c r="NZK5254" s="159"/>
      <c r="NZL5254" s="159"/>
      <c r="NZM5254" s="159"/>
      <c r="NZN5254" s="159"/>
      <c r="NZO5254" s="159"/>
      <c r="NZP5254" s="159"/>
      <c r="NZQ5254" s="159"/>
      <c r="NZR5254" s="159"/>
      <c r="NZS5254" s="159"/>
      <c r="NZT5254" s="159"/>
      <c r="NZU5254" s="159"/>
      <c r="NZV5254" s="159"/>
      <c r="NZW5254" s="159"/>
      <c r="NZX5254" s="159"/>
      <c r="NZY5254" s="159"/>
      <c r="NZZ5254" s="159"/>
      <c r="OAA5254" s="159"/>
      <c r="OAB5254" s="159"/>
      <c r="OAC5254" s="159"/>
      <c r="OAD5254" s="159"/>
      <c r="OAE5254" s="159"/>
      <c r="OAF5254" s="159"/>
      <c r="OAG5254" s="159"/>
      <c r="OAH5254" s="159"/>
      <c r="OAI5254" s="159"/>
      <c r="OAJ5254" s="159"/>
      <c r="OAK5254" s="159"/>
      <c r="OAL5254" s="159"/>
      <c r="OAM5254" s="159"/>
      <c r="OAN5254" s="159"/>
      <c r="OAO5254" s="159"/>
      <c r="OAP5254" s="159"/>
      <c r="OAQ5254" s="159"/>
      <c r="OAR5254" s="159"/>
      <c r="OAS5254" s="159"/>
      <c r="OAT5254" s="159"/>
      <c r="OAU5254" s="159"/>
      <c r="OAV5254" s="159"/>
      <c r="OAW5254" s="159"/>
      <c r="OAX5254" s="159"/>
      <c r="OAY5254" s="159"/>
      <c r="OAZ5254" s="159"/>
      <c r="OBA5254" s="159"/>
      <c r="OBB5254" s="159"/>
      <c r="OBC5254" s="159"/>
      <c r="OBD5254" s="159"/>
      <c r="OBE5254" s="159"/>
      <c r="OBF5254" s="159"/>
      <c r="OBG5254" s="159"/>
      <c r="OBH5254" s="159"/>
      <c r="OBI5254" s="159"/>
      <c r="OBJ5254" s="159"/>
      <c r="OBK5254" s="159"/>
      <c r="OBL5254" s="159"/>
      <c r="OBM5254" s="159"/>
      <c r="OBN5254" s="159"/>
      <c r="OBO5254" s="159"/>
      <c r="OBP5254" s="159"/>
      <c r="OBQ5254" s="159"/>
      <c r="OBR5254" s="159"/>
      <c r="OBS5254" s="159"/>
      <c r="OBT5254" s="159"/>
      <c r="OBU5254" s="159"/>
      <c r="OBV5254" s="159"/>
      <c r="OBW5254" s="159"/>
      <c r="OBX5254" s="159"/>
      <c r="OBY5254" s="159"/>
      <c r="OBZ5254" s="159"/>
      <c r="OCA5254" s="159"/>
      <c r="OCB5254" s="159"/>
      <c r="OCC5254" s="159"/>
      <c r="OCD5254" s="159"/>
      <c r="OCE5254" s="159"/>
      <c r="OCF5254" s="159"/>
      <c r="OCG5254" s="159"/>
      <c r="OCH5254" s="159"/>
      <c r="OCI5254" s="159"/>
      <c r="OCJ5254" s="159"/>
      <c r="OCK5254" s="159"/>
      <c r="OCL5254" s="159"/>
      <c r="OCM5254" s="159"/>
      <c r="OCN5254" s="159"/>
      <c r="OCO5254" s="159"/>
      <c r="OCP5254" s="159"/>
      <c r="OCQ5254" s="159"/>
      <c r="OCR5254" s="159"/>
      <c r="OCS5254" s="159"/>
      <c r="OCT5254" s="159"/>
      <c r="OCU5254" s="159"/>
      <c r="OCV5254" s="159"/>
      <c r="OCW5254" s="159"/>
      <c r="OCX5254" s="159"/>
      <c r="OCY5254" s="159"/>
      <c r="OCZ5254" s="159"/>
      <c r="ODA5254" s="159"/>
      <c r="ODB5254" s="159"/>
      <c r="ODC5254" s="159"/>
      <c r="ODD5254" s="159"/>
      <c r="ODE5254" s="159"/>
      <c r="ODF5254" s="159"/>
      <c r="ODG5254" s="159"/>
      <c r="ODH5254" s="159"/>
      <c r="ODI5254" s="159"/>
      <c r="ODJ5254" s="159"/>
      <c r="ODK5254" s="159"/>
      <c r="ODL5254" s="159"/>
      <c r="ODM5254" s="159"/>
      <c r="ODN5254" s="159"/>
      <c r="ODO5254" s="159"/>
      <c r="ODP5254" s="159"/>
      <c r="ODQ5254" s="159"/>
      <c r="ODR5254" s="159"/>
      <c r="ODS5254" s="159"/>
      <c r="ODT5254" s="159"/>
      <c r="ODU5254" s="159"/>
      <c r="ODV5254" s="159"/>
      <c r="ODW5254" s="159"/>
      <c r="ODX5254" s="159"/>
      <c r="ODY5254" s="159"/>
      <c r="ODZ5254" s="159"/>
      <c r="OEA5254" s="159"/>
      <c r="OEB5254" s="159"/>
      <c r="OEC5254" s="159"/>
      <c r="OED5254" s="159"/>
      <c r="OEE5254" s="159"/>
      <c r="OEF5254" s="159"/>
      <c r="OEG5254" s="159"/>
      <c r="OEH5254" s="159"/>
      <c r="OEI5254" s="159"/>
      <c r="OEJ5254" s="159"/>
      <c r="OEK5254" s="159"/>
      <c r="OEL5254" s="159"/>
      <c r="OEM5254" s="159"/>
      <c r="OEN5254" s="159"/>
      <c r="OEO5254" s="159"/>
      <c r="OEP5254" s="159"/>
      <c r="OEQ5254" s="159"/>
      <c r="OER5254" s="159"/>
      <c r="OES5254" s="159"/>
      <c r="OET5254" s="159"/>
      <c r="OEU5254" s="159"/>
      <c r="OEV5254" s="159"/>
      <c r="OEW5254" s="159"/>
      <c r="OEX5254" s="159"/>
      <c r="OEY5254" s="159"/>
      <c r="OEZ5254" s="159"/>
      <c r="OFA5254" s="159"/>
      <c r="OFB5254" s="159"/>
      <c r="OFC5254" s="159"/>
      <c r="OFD5254" s="159"/>
      <c r="OFE5254" s="159"/>
      <c r="OFF5254" s="159"/>
      <c r="OFG5254" s="159"/>
      <c r="OFH5254" s="159"/>
      <c r="OFI5254" s="159"/>
      <c r="OFJ5254" s="159"/>
      <c r="OFK5254" s="159"/>
      <c r="OFL5254" s="159"/>
      <c r="OFM5254" s="159"/>
      <c r="OFN5254" s="159"/>
      <c r="OFO5254" s="159"/>
      <c r="OFP5254" s="159"/>
      <c r="OFQ5254" s="159"/>
      <c r="OFR5254" s="159"/>
      <c r="OFS5254" s="159"/>
      <c r="OFT5254" s="159"/>
      <c r="OFU5254" s="159"/>
      <c r="OFV5254" s="159"/>
      <c r="OFW5254" s="159"/>
      <c r="OFX5254" s="159"/>
      <c r="OFY5254" s="159"/>
      <c r="OFZ5254" s="159"/>
      <c r="OGA5254" s="159"/>
      <c r="OGB5254" s="159"/>
      <c r="OGC5254" s="159"/>
      <c r="OGD5254" s="159"/>
      <c r="OGE5254" s="159"/>
      <c r="OGF5254" s="159"/>
      <c r="OGG5254" s="159"/>
      <c r="OGH5254" s="159"/>
      <c r="OGI5254" s="159"/>
      <c r="OGJ5254" s="159"/>
      <c r="OGK5254" s="159"/>
      <c r="OGL5254" s="159"/>
      <c r="OGM5254" s="159"/>
      <c r="OGN5254" s="159"/>
      <c r="OGO5254" s="159"/>
      <c r="OGP5254" s="159"/>
      <c r="OGQ5254" s="159"/>
      <c r="OGR5254" s="159"/>
      <c r="OGS5254" s="159"/>
      <c r="OGT5254" s="159"/>
      <c r="OGU5254" s="159"/>
      <c r="OGV5254" s="159"/>
      <c r="OGW5254" s="159"/>
      <c r="OGX5254" s="159"/>
      <c r="OGY5254" s="159"/>
      <c r="OGZ5254" s="159"/>
      <c r="OHA5254" s="159"/>
      <c r="OHB5254" s="159"/>
      <c r="OHC5254" s="159"/>
      <c r="OHD5254" s="159"/>
      <c r="OHE5254" s="159"/>
      <c r="OHF5254" s="159"/>
      <c r="OHG5254" s="159"/>
      <c r="OHH5254" s="159"/>
      <c r="OHI5254" s="159"/>
      <c r="OHJ5254" s="159"/>
      <c r="OHK5254" s="159"/>
      <c r="OHL5254" s="159"/>
      <c r="OHM5254" s="159"/>
      <c r="OHN5254" s="159"/>
      <c r="OHO5254" s="159"/>
      <c r="OHP5254" s="159"/>
      <c r="OHQ5254" s="159"/>
      <c r="OHR5254" s="159"/>
      <c r="OHS5254" s="159"/>
      <c r="OHT5254" s="159"/>
      <c r="OHU5254" s="159"/>
      <c r="OHV5254" s="159"/>
      <c r="OHW5254" s="159"/>
      <c r="OHX5254" s="159"/>
      <c r="OHY5254" s="159"/>
      <c r="OHZ5254" s="159"/>
      <c r="OIA5254" s="159"/>
      <c r="OIB5254" s="159"/>
      <c r="OIC5254" s="159"/>
      <c r="OID5254" s="159"/>
      <c r="OIE5254" s="159"/>
      <c r="OIF5254" s="159"/>
      <c r="OIG5254" s="159"/>
      <c r="OIH5254" s="159"/>
      <c r="OII5254" s="159"/>
      <c r="OIJ5254" s="159"/>
      <c r="OIK5254" s="159"/>
      <c r="OIL5254" s="159"/>
      <c r="OIM5254" s="159"/>
      <c r="OIN5254" s="159"/>
      <c r="OIO5254" s="159"/>
      <c r="OIP5254" s="159"/>
      <c r="OIQ5254" s="159"/>
      <c r="OIR5254" s="159"/>
      <c r="OIS5254" s="159"/>
      <c r="OIT5254" s="159"/>
      <c r="OIU5254" s="159"/>
      <c r="OIV5254" s="159"/>
      <c r="OIW5254" s="159"/>
      <c r="OIX5254" s="159"/>
      <c r="OIY5254" s="159"/>
      <c r="OIZ5254" s="159"/>
      <c r="OJA5254" s="159"/>
      <c r="OJB5254" s="159"/>
      <c r="OJC5254" s="159"/>
      <c r="OJD5254" s="159"/>
      <c r="OJE5254" s="159"/>
      <c r="OJF5254" s="159"/>
      <c r="OJG5254" s="159"/>
      <c r="OJH5254" s="159"/>
      <c r="OJI5254" s="159"/>
      <c r="OJJ5254" s="159"/>
      <c r="OJK5254" s="159"/>
      <c r="OJL5254" s="159"/>
      <c r="OJM5254" s="159"/>
      <c r="OJN5254" s="159"/>
      <c r="OJO5254" s="159"/>
      <c r="OJP5254" s="159"/>
      <c r="OJQ5254" s="159"/>
      <c r="OJR5254" s="159"/>
      <c r="OJS5254" s="159"/>
      <c r="OJT5254" s="159"/>
      <c r="OJU5254" s="159"/>
      <c r="OJV5254" s="159"/>
      <c r="OJW5254" s="159"/>
      <c r="OJX5254" s="159"/>
      <c r="OJY5254" s="159"/>
      <c r="OJZ5254" s="159"/>
      <c r="OKA5254" s="159"/>
      <c r="OKB5254" s="159"/>
      <c r="OKC5254" s="159"/>
      <c r="OKD5254" s="159"/>
      <c r="OKE5254" s="159"/>
      <c r="OKF5254" s="159"/>
      <c r="OKG5254" s="159"/>
      <c r="OKH5254" s="159"/>
      <c r="OKI5254" s="159"/>
      <c r="OKJ5254" s="159"/>
      <c r="OKK5254" s="159"/>
      <c r="OKL5254" s="159"/>
      <c r="OKM5254" s="159"/>
      <c r="OKN5254" s="159"/>
      <c r="OKO5254" s="159"/>
      <c r="OKP5254" s="159"/>
      <c r="OKQ5254" s="159"/>
      <c r="OKR5254" s="159"/>
      <c r="OKS5254" s="159"/>
      <c r="OKT5254" s="159"/>
      <c r="OKU5254" s="159"/>
      <c r="OKV5254" s="159"/>
      <c r="OKW5254" s="159"/>
      <c r="OKX5254" s="159"/>
      <c r="OKY5254" s="159"/>
      <c r="OKZ5254" s="159"/>
      <c r="OLA5254" s="159"/>
      <c r="OLB5254" s="159"/>
      <c r="OLC5254" s="159"/>
      <c r="OLD5254" s="159"/>
      <c r="OLE5254" s="159"/>
      <c r="OLF5254" s="159"/>
      <c r="OLG5254" s="159"/>
      <c r="OLH5254" s="159"/>
      <c r="OLI5254" s="159"/>
      <c r="OLJ5254" s="159"/>
      <c r="OLK5254" s="159"/>
      <c r="OLL5254" s="159"/>
      <c r="OLM5254" s="159"/>
      <c r="OLN5254" s="159"/>
      <c r="OLO5254" s="159"/>
      <c r="OLP5254" s="159"/>
      <c r="OLQ5254" s="159"/>
      <c r="OLR5254" s="159"/>
      <c r="OLS5254" s="159"/>
      <c r="OLT5254" s="159"/>
      <c r="OLU5254" s="159"/>
      <c r="OLV5254" s="159"/>
      <c r="OLW5254" s="159"/>
      <c r="OLX5254" s="159"/>
      <c r="OLY5254" s="159"/>
      <c r="OLZ5254" s="159"/>
      <c r="OMA5254" s="159"/>
      <c r="OMB5254" s="159"/>
      <c r="OMC5254" s="159"/>
      <c r="OMD5254" s="159"/>
      <c r="OME5254" s="159"/>
      <c r="OMF5254" s="159"/>
      <c r="OMG5254" s="159"/>
      <c r="OMH5254" s="159"/>
      <c r="OMI5254" s="159"/>
      <c r="OMJ5254" s="159"/>
      <c r="OMK5254" s="159"/>
      <c r="OML5254" s="159"/>
      <c r="OMM5254" s="159"/>
      <c r="OMN5254" s="159"/>
      <c r="OMO5254" s="159"/>
      <c r="OMP5254" s="159"/>
      <c r="OMQ5254" s="159"/>
      <c r="OMR5254" s="159"/>
      <c r="OMS5254" s="159"/>
      <c r="OMT5254" s="159"/>
      <c r="OMU5254" s="159"/>
      <c r="OMV5254" s="159"/>
      <c r="OMW5254" s="159"/>
      <c r="OMX5254" s="159"/>
      <c r="OMY5254" s="159"/>
      <c r="OMZ5254" s="159"/>
      <c r="ONA5254" s="159"/>
      <c r="ONB5254" s="159"/>
      <c r="ONC5254" s="159"/>
      <c r="OND5254" s="159"/>
      <c r="ONE5254" s="159"/>
      <c r="ONF5254" s="159"/>
      <c r="ONG5254" s="159"/>
      <c r="ONH5254" s="159"/>
      <c r="ONI5254" s="159"/>
      <c r="ONJ5254" s="159"/>
      <c r="ONK5254" s="159"/>
      <c r="ONL5254" s="159"/>
      <c r="ONM5254" s="159"/>
      <c r="ONN5254" s="159"/>
      <c r="ONO5254" s="159"/>
      <c r="ONP5254" s="159"/>
      <c r="ONQ5254" s="159"/>
      <c r="ONR5254" s="159"/>
      <c r="ONS5254" s="159"/>
      <c r="ONT5254" s="159"/>
      <c r="ONU5254" s="159"/>
      <c r="ONV5254" s="159"/>
      <c r="ONW5254" s="159"/>
      <c r="ONX5254" s="159"/>
      <c r="ONY5254" s="159"/>
      <c r="ONZ5254" s="159"/>
      <c r="OOA5254" s="159"/>
      <c r="OOB5254" s="159"/>
      <c r="OOC5254" s="159"/>
      <c r="OOD5254" s="159"/>
      <c r="OOE5254" s="159"/>
      <c r="OOF5254" s="159"/>
      <c r="OOG5254" s="159"/>
      <c r="OOH5254" s="159"/>
      <c r="OOI5254" s="159"/>
      <c r="OOJ5254" s="159"/>
      <c r="OOK5254" s="159"/>
      <c r="OOL5254" s="159"/>
      <c r="OOM5254" s="159"/>
      <c r="OON5254" s="159"/>
      <c r="OOO5254" s="159"/>
      <c r="OOP5254" s="159"/>
      <c r="OOQ5254" s="159"/>
      <c r="OOR5254" s="159"/>
      <c r="OOS5254" s="159"/>
      <c r="OOT5254" s="159"/>
      <c r="OOU5254" s="159"/>
      <c r="OOV5254" s="159"/>
      <c r="OOW5254" s="159"/>
      <c r="OOX5254" s="159"/>
      <c r="OOY5254" s="159"/>
      <c r="OOZ5254" s="159"/>
      <c r="OPA5254" s="159"/>
      <c r="OPB5254" s="159"/>
      <c r="OPC5254" s="159"/>
      <c r="OPD5254" s="159"/>
      <c r="OPE5254" s="159"/>
      <c r="OPF5254" s="159"/>
      <c r="OPG5254" s="159"/>
      <c r="OPH5254" s="159"/>
      <c r="OPI5254" s="159"/>
      <c r="OPJ5254" s="159"/>
      <c r="OPK5254" s="159"/>
      <c r="OPL5254" s="159"/>
      <c r="OPM5254" s="159"/>
      <c r="OPN5254" s="159"/>
      <c r="OPO5254" s="159"/>
      <c r="OPP5254" s="159"/>
      <c r="OPQ5254" s="159"/>
      <c r="OPR5254" s="159"/>
      <c r="OPS5254" s="159"/>
      <c r="OPT5254" s="159"/>
      <c r="OPU5254" s="159"/>
      <c r="OPV5254" s="159"/>
      <c r="OPW5254" s="159"/>
      <c r="OPX5254" s="159"/>
      <c r="OPY5254" s="159"/>
      <c r="OPZ5254" s="159"/>
      <c r="OQA5254" s="159"/>
      <c r="OQB5254" s="159"/>
      <c r="OQC5254" s="159"/>
      <c r="OQD5254" s="159"/>
      <c r="OQE5254" s="159"/>
      <c r="OQF5254" s="159"/>
      <c r="OQG5254" s="159"/>
      <c r="OQH5254" s="159"/>
      <c r="OQI5254" s="159"/>
      <c r="OQJ5254" s="159"/>
      <c r="OQK5254" s="159"/>
      <c r="OQL5254" s="159"/>
      <c r="OQM5254" s="159"/>
      <c r="OQN5254" s="159"/>
      <c r="OQO5254" s="159"/>
      <c r="OQP5254" s="159"/>
      <c r="OQQ5254" s="159"/>
      <c r="OQR5254" s="159"/>
      <c r="OQS5254" s="159"/>
      <c r="OQT5254" s="159"/>
      <c r="OQU5254" s="159"/>
      <c r="OQV5254" s="159"/>
      <c r="OQW5254" s="159"/>
      <c r="OQX5254" s="159"/>
      <c r="OQY5254" s="159"/>
      <c r="OQZ5254" s="159"/>
      <c r="ORA5254" s="159"/>
      <c r="ORB5254" s="159"/>
      <c r="ORC5254" s="159"/>
      <c r="ORD5254" s="159"/>
      <c r="ORE5254" s="159"/>
      <c r="ORF5254" s="159"/>
      <c r="ORG5254" s="159"/>
      <c r="ORH5254" s="159"/>
      <c r="ORI5254" s="159"/>
      <c r="ORJ5254" s="159"/>
      <c r="ORK5254" s="159"/>
      <c r="ORL5254" s="159"/>
      <c r="ORM5254" s="159"/>
      <c r="ORN5254" s="159"/>
      <c r="ORO5254" s="159"/>
      <c r="ORP5254" s="159"/>
      <c r="ORQ5254" s="159"/>
      <c r="ORR5254" s="159"/>
      <c r="ORS5254" s="159"/>
      <c r="ORT5254" s="159"/>
      <c r="ORU5254" s="159"/>
      <c r="ORV5254" s="159"/>
      <c r="ORW5254" s="159"/>
      <c r="ORX5254" s="159"/>
      <c r="ORY5254" s="159"/>
      <c r="ORZ5254" s="159"/>
      <c r="OSA5254" s="159"/>
      <c r="OSB5254" s="159"/>
      <c r="OSC5254" s="159"/>
      <c r="OSD5254" s="159"/>
      <c r="OSE5254" s="159"/>
      <c r="OSF5254" s="159"/>
      <c r="OSG5254" s="159"/>
      <c r="OSH5254" s="159"/>
      <c r="OSI5254" s="159"/>
      <c r="OSJ5254" s="159"/>
      <c r="OSK5254" s="159"/>
      <c r="OSL5254" s="159"/>
      <c r="OSM5254" s="159"/>
      <c r="OSN5254" s="159"/>
      <c r="OSO5254" s="159"/>
      <c r="OSP5254" s="159"/>
      <c r="OSQ5254" s="159"/>
      <c r="OSR5254" s="159"/>
      <c r="OSS5254" s="159"/>
      <c r="OST5254" s="159"/>
      <c r="OSU5254" s="159"/>
      <c r="OSV5254" s="159"/>
      <c r="OSW5254" s="159"/>
      <c r="OSX5254" s="159"/>
      <c r="OSY5254" s="159"/>
      <c r="OSZ5254" s="159"/>
      <c r="OTA5254" s="159"/>
      <c r="OTB5254" s="159"/>
      <c r="OTC5254" s="159"/>
      <c r="OTD5254" s="159"/>
      <c r="OTE5254" s="159"/>
      <c r="OTF5254" s="159"/>
      <c r="OTG5254" s="159"/>
      <c r="OTH5254" s="159"/>
      <c r="OTI5254" s="159"/>
      <c r="OTJ5254" s="159"/>
      <c r="OTK5254" s="159"/>
      <c r="OTL5254" s="159"/>
      <c r="OTM5254" s="159"/>
      <c r="OTN5254" s="159"/>
      <c r="OTO5254" s="159"/>
      <c r="OTP5254" s="159"/>
      <c r="OTQ5254" s="159"/>
      <c r="OTR5254" s="159"/>
      <c r="OTS5254" s="159"/>
      <c r="OTT5254" s="159"/>
      <c r="OTU5254" s="159"/>
      <c r="OTV5254" s="159"/>
      <c r="OTW5254" s="159"/>
      <c r="OTX5254" s="159"/>
      <c r="OTY5254" s="159"/>
      <c r="OTZ5254" s="159"/>
      <c r="OUA5254" s="159"/>
      <c r="OUB5254" s="159"/>
      <c r="OUC5254" s="159"/>
      <c r="OUD5254" s="159"/>
      <c r="OUE5254" s="159"/>
      <c r="OUF5254" s="159"/>
      <c r="OUG5254" s="159"/>
      <c r="OUH5254" s="159"/>
      <c r="OUI5254" s="159"/>
      <c r="OUJ5254" s="159"/>
      <c r="OUK5254" s="159"/>
      <c r="OUL5254" s="159"/>
      <c r="OUM5254" s="159"/>
      <c r="OUN5254" s="159"/>
      <c r="OUO5254" s="159"/>
      <c r="OUP5254" s="159"/>
      <c r="OUQ5254" s="159"/>
      <c r="OUR5254" s="159"/>
      <c r="OUS5254" s="159"/>
      <c r="OUT5254" s="159"/>
      <c r="OUU5254" s="159"/>
      <c r="OUV5254" s="159"/>
      <c r="OUW5254" s="159"/>
      <c r="OUX5254" s="159"/>
      <c r="OUY5254" s="159"/>
      <c r="OUZ5254" s="159"/>
      <c r="OVA5254" s="159"/>
      <c r="OVB5254" s="159"/>
      <c r="OVC5254" s="159"/>
      <c r="OVD5254" s="159"/>
      <c r="OVE5254" s="159"/>
      <c r="OVF5254" s="159"/>
      <c r="OVG5254" s="159"/>
      <c r="OVH5254" s="159"/>
      <c r="OVI5254" s="159"/>
      <c r="OVJ5254" s="159"/>
      <c r="OVK5254" s="159"/>
      <c r="OVL5254" s="159"/>
      <c r="OVM5254" s="159"/>
      <c r="OVN5254" s="159"/>
      <c r="OVO5254" s="159"/>
      <c r="OVP5254" s="159"/>
      <c r="OVQ5254" s="159"/>
      <c r="OVR5254" s="159"/>
      <c r="OVS5254" s="159"/>
      <c r="OVT5254" s="159"/>
      <c r="OVU5254" s="159"/>
      <c r="OVV5254" s="159"/>
      <c r="OVW5254" s="159"/>
      <c r="OVX5254" s="159"/>
      <c r="OVY5254" s="159"/>
      <c r="OVZ5254" s="159"/>
      <c r="OWA5254" s="159"/>
      <c r="OWB5254" s="159"/>
      <c r="OWC5254" s="159"/>
      <c r="OWD5254" s="159"/>
      <c r="OWE5254" s="159"/>
      <c r="OWF5254" s="159"/>
      <c r="OWG5254" s="159"/>
      <c r="OWH5254" s="159"/>
      <c r="OWI5254" s="159"/>
      <c r="OWJ5254" s="159"/>
      <c r="OWK5254" s="159"/>
      <c r="OWL5254" s="159"/>
      <c r="OWM5254" s="159"/>
      <c r="OWN5254" s="159"/>
      <c r="OWO5254" s="159"/>
      <c r="OWP5254" s="159"/>
      <c r="OWQ5254" s="159"/>
      <c r="OWR5254" s="159"/>
      <c r="OWS5254" s="159"/>
      <c r="OWT5254" s="159"/>
      <c r="OWU5254" s="159"/>
      <c r="OWV5254" s="159"/>
      <c r="OWW5254" s="159"/>
      <c r="OWX5254" s="159"/>
      <c r="OWY5254" s="159"/>
      <c r="OWZ5254" s="159"/>
      <c r="OXA5254" s="159"/>
      <c r="OXB5254" s="159"/>
      <c r="OXC5254" s="159"/>
      <c r="OXD5254" s="159"/>
      <c r="OXE5254" s="159"/>
      <c r="OXF5254" s="159"/>
      <c r="OXG5254" s="159"/>
      <c r="OXH5254" s="159"/>
      <c r="OXI5254" s="159"/>
      <c r="OXJ5254" s="159"/>
      <c r="OXK5254" s="159"/>
      <c r="OXL5254" s="159"/>
      <c r="OXM5254" s="159"/>
      <c r="OXN5254" s="159"/>
      <c r="OXO5254" s="159"/>
      <c r="OXP5254" s="159"/>
      <c r="OXQ5254" s="159"/>
      <c r="OXR5254" s="159"/>
      <c r="OXS5254" s="159"/>
      <c r="OXT5254" s="159"/>
      <c r="OXU5254" s="159"/>
      <c r="OXV5254" s="159"/>
      <c r="OXW5254" s="159"/>
      <c r="OXX5254" s="159"/>
      <c r="OXY5254" s="159"/>
      <c r="OXZ5254" s="159"/>
      <c r="OYA5254" s="159"/>
      <c r="OYB5254" s="159"/>
      <c r="OYC5254" s="159"/>
      <c r="OYD5254" s="159"/>
      <c r="OYE5254" s="159"/>
      <c r="OYF5254" s="159"/>
      <c r="OYG5254" s="159"/>
      <c r="OYH5254" s="159"/>
      <c r="OYI5254" s="159"/>
      <c r="OYJ5254" s="159"/>
      <c r="OYK5254" s="159"/>
      <c r="OYL5254" s="159"/>
      <c r="OYM5254" s="159"/>
      <c r="OYN5254" s="159"/>
      <c r="OYO5254" s="159"/>
      <c r="OYP5254" s="159"/>
      <c r="OYQ5254" s="159"/>
      <c r="OYR5254" s="159"/>
      <c r="OYS5254" s="159"/>
      <c r="OYT5254" s="159"/>
      <c r="OYU5254" s="159"/>
      <c r="OYV5254" s="159"/>
      <c r="OYW5254" s="159"/>
      <c r="OYX5254" s="159"/>
      <c r="OYY5254" s="159"/>
      <c r="OYZ5254" s="159"/>
      <c r="OZA5254" s="159"/>
      <c r="OZB5254" s="159"/>
      <c r="OZC5254" s="159"/>
      <c r="OZD5254" s="159"/>
      <c r="OZE5254" s="159"/>
      <c r="OZF5254" s="159"/>
      <c r="OZG5254" s="159"/>
      <c r="OZH5254" s="159"/>
      <c r="OZI5254" s="159"/>
      <c r="OZJ5254" s="159"/>
      <c r="OZK5254" s="159"/>
      <c r="OZL5254" s="159"/>
      <c r="OZM5254" s="159"/>
      <c r="OZN5254" s="159"/>
      <c r="OZO5254" s="159"/>
      <c r="OZP5254" s="159"/>
      <c r="OZQ5254" s="159"/>
      <c r="OZR5254" s="159"/>
      <c r="OZS5254" s="159"/>
      <c r="OZT5254" s="159"/>
      <c r="OZU5254" s="159"/>
      <c r="OZV5254" s="159"/>
      <c r="OZW5254" s="159"/>
      <c r="OZX5254" s="159"/>
      <c r="OZY5254" s="159"/>
      <c r="OZZ5254" s="159"/>
      <c r="PAA5254" s="159"/>
      <c r="PAB5254" s="159"/>
      <c r="PAC5254" s="159"/>
      <c r="PAD5254" s="159"/>
      <c r="PAE5254" s="159"/>
      <c r="PAF5254" s="159"/>
      <c r="PAG5254" s="159"/>
      <c r="PAH5254" s="159"/>
      <c r="PAI5254" s="159"/>
      <c r="PAJ5254" s="159"/>
      <c r="PAK5254" s="159"/>
      <c r="PAL5254" s="159"/>
      <c r="PAM5254" s="159"/>
      <c r="PAN5254" s="159"/>
      <c r="PAO5254" s="159"/>
      <c r="PAP5254" s="159"/>
      <c r="PAQ5254" s="159"/>
      <c r="PAR5254" s="159"/>
      <c r="PAS5254" s="159"/>
      <c r="PAT5254" s="159"/>
      <c r="PAU5254" s="159"/>
      <c r="PAV5254" s="159"/>
      <c r="PAW5254" s="159"/>
      <c r="PAX5254" s="159"/>
      <c r="PAY5254" s="159"/>
      <c r="PAZ5254" s="159"/>
      <c r="PBA5254" s="159"/>
      <c r="PBB5254" s="159"/>
      <c r="PBC5254" s="159"/>
      <c r="PBD5254" s="159"/>
      <c r="PBE5254" s="159"/>
      <c r="PBF5254" s="159"/>
      <c r="PBG5254" s="159"/>
      <c r="PBH5254" s="159"/>
      <c r="PBI5254" s="159"/>
      <c r="PBJ5254" s="159"/>
      <c r="PBK5254" s="159"/>
      <c r="PBL5254" s="159"/>
      <c r="PBM5254" s="159"/>
      <c r="PBN5254" s="159"/>
      <c r="PBO5254" s="159"/>
      <c r="PBP5254" s="159"/>
      <c r="PBQ5254" s="159"/>
      <c r="PBR5254" s="159"/>
      <c r="PBS5254" s="159"/>
      <c r="PBT5254" s="159"/>
      <c r="PBU5254" s="159"/>
      <c r="PBV5254" s="159"/>
      <c r="PBW5254" s="159"/>
      <c r="PBX5254" s="159"/>
      <c r="PBY5254" s="159"/>
      <c r="PBZ5254" s="159"/>
      <c r="PCA5254" s="159"/>
      <c r="PCB5254" s="159"/>
      <c r="PCC5254" s="159"/>
      <c r="PCD5254" s="159"/>
      <c r="PCE5254" s="159"/>
      <c r="PCF5254" s="159"/>
      <c r="PCG5254" s="159"/>
      <c r="PCH5254" s="159"/>
      <c r="PCI5254" s="159"/>
      <c r="PCJ5254" s="159"/>
      <c r="PCK5254" s="159"/>
      <c r="PCL5254" s="159"/>
      <c r="PCM5254" s="159"/>
      <c r="PCN5254" s="159"/>
      <c r="PCO5254" s="159"/>
      <c r="PCP5254" s="159"/>
      <c r="PCQ5254" s="159"/>
      <c r="PCR5254" s="159"/>
      <c r="PCS5254" s="159"/>
      <c r="PCT5254" s="159"/>
      <c r="PCU5254" s="159"/>
      <c r="PCV5254" s="159"/>
      <c r="PCW5254" s="159"/>
      <c r="PCX5254" s="159"/>
      <c r="PCY5254" s="159"/>
      <c r="PCZ5254" s="159"/>
      <c r="PDA5254" s="159"/>
      <c r="PDB5254" s="159"/>
      <c r="PDC5254" s="159"/>
      <c r="PDD5254" s="159"/>
      <c r="PDE5254" s="159"/>
      <c r="PDF5254" s="159"/>
      <c r="PDG5254" s="159"/>
      <c r="PDH5254" s="159"/>
      <c r="PDI5254" s="159"/>
      <c r="PDJ5254" s="159"/>
      <c r="PDK5254" s="159"/>
      <c r="PDL5254" s="159"/>
      <c r="PDM5254" s="159"/>
      <c r="PDN5254" s="159"/>
      <c r="PDO5254" s="159"/>
      <c r="PDP5254" s="159"/>
      <c r="PDQ5254" s="159"/>
      <c r="PDR5254" s="159"/>
      <c r="PDS5254" s="159"/>
      <c r="PDT5254" s="159"/>
      <c r="PDU5254" s="159"/>
      <c r="PDV5254" s="159"/>
      <c r="PDW5254" s="159"/>
      <c r="PDX5254" s="159"/>
      <c r="PDY5254" s="159"/>
      <c r="PDZ5254" s="159"/>
      <c r="PEA5254" s="159"/>
      <c r="PEB5254" s="159"/>
      <c r="PEC5254" s="159"/>
      <c r="PED5254" s="159"/>
      <c r="PEE5254" s="159"/>
      <c r="PEF5254" s="159"/>
      <c r="PEG5254" s="159"/>
      <c r="PEH5254" s="159"/>
      <c r="PEI5254" s="159"/>
      <c r="PEJ5254" s="159"/>
      <c r="PEK5254" s="159"/>
      <c r="PEL5254" s="159"/>
      <c r="PEM5254" s="159"/>
      <c r="PEN5254" s="159"/>
      <c r="PEO5254" s="159"/>
      <c r="PEP5254" s="159"/>
      <c r="PEQ5254" s="159"/>
      <c r="PER5254" s="159"/>
      <c r="PES5254" s="159"/>
      <c r="PET5254" s="159"/>
      <c r="PEU5254" s="159"/>
      <c r="PEV5254" s="159"/>
      <c r="PEW5254" s="159"/>
      <c r="PEX5254" s="159"/>
      <c r="PEY5254" s="159"/>
      <c r="PEZ5254" s="159"/>
      <c r="PFA5254" s="159"/>
      <c r="PFB5254" s="159"/>
      <c r="PFC5254" s="159"/>
      <c r="PFD5254" s="159"/>
      <c r="PFE5254" s="159"/>
      <c r="PFF5254" s="159"/>
      <c r="PFG5254" s="159"/>
      <c r="PFH5254" s="159"/>
      <c r="PFI5254" s="159"/>
      <c r="PFJ5254" s="159"/>
      <c r="PFK5254" s="159"/>
      <c r="PFL5254" s="159"/>
      <c r="PFM5254" s="159"/>
      <c r="PFN5254" s="159"/>
      <c r="PFO5254" s="159"/>
      <c r="PFP5254" s="159"/>
      <c r="PFQ5254" s="159"/>
      <c r="PFR5254" s="159"/>
      <c r="PFS5254" s="159"/>
      <c r="PFT5254" s="159"/>
      <c r="PFU5254" s="159"/>
      <c r="PFV5254" s="159"/>
      <c r="PFW5254" s="159"/>
      <c r="PFX5254" s="159"/>
      <c r="PFY5254" s="159"/>
      <c r="PFZ5254" s="159"/>
      <c r="PGA5254" s="159"/>
      <c r="PGB5254" s="159"/>
      <c r="PGC5254" s="159"/>
      <c r="PGD5254" s="159"/>
      <c r="PGE5254" s="159"/>
      <c r="PGF5254" s="159"/>
      <c r="PGG5254" s="159"/>
      <c r="PGH5254" s="159"/>
      <c r="PGI5254" s="159"/>
      <c r="PGJ5254" s="159"/>
      <c r="PGK5254" s="159"/>
      <c r="PGL5254" s="159"/>
      <c r="PGM5254" s="159"/>
      <c r="PGN5254" s="159"/>
      <c r="PGO5254" s="159"/>
      <c r="PGP5254" s="159"/>
      <c r="PGQ5254" s="159"/>
      <c r="PGR5254" s="159"/>
      <c r="PGS5254" s="159"/>
      <c r="PGT5254" s="159"/>
      <c r="PGU5254" s="159"/>
      <c r="PGV5254" s="159"/>
      <c r="PGW5254" s="159"/>
      <c r="PGX5254" s="159"/>
      <c r="PGY5254" s="159"/>
      <c r="PGZ5254" s="159"/>
      <c r="PHA5254" s="159"/>
      <c r="PHB5254" s="159"/>
      <c r="PHC5254" s="159"/>
      <c r="PHD5254" s="159"/>
      <c r="PHE5254" s="159"/>
      <c r="PHF5254" s="159"/>
      <c r="PHG5254" s="159"/>
      <c r="PHH5254" s="159"/>
      <c r="PHI5254" s="159"/>
      <c r="PHJ5254" s="159"/>
      <c r="PHK5254" s="159"/>
      <c r="PHL5254" s="159"/>
      <c r="PHM5254" s="159"/>
      <c r="PHN5254" s="159"/>
      <c r="PHO5254" s="159"/>
      <c r="PHP5254" s="159"/>
      <c r="PHQ5254" s="159"/>
      <c r="PHR5254" s="159"/>
      <c r="PHS5254" s="159"/>
      <c r="PHT5254" s="159"/>
      <c r="PHU5254" s="159"/>
      <c r="PHV5254" s="159"/>
      <c r="PHW5254" s="159"/>
      <c r="PHX5254" s="159"/>
      <c r="PHY5254" s="159"/>
      <c r="PHZ5254" s="159"/>
      <c r="PIA5254" s="159"/>
      <c r="PIB5254" s="159"/>
      <c r="PIC5254" s="159"/>
      <c r="PID5254" s="159"/>
      <c r="PIE5254" s="159"/>
      <c r="PIF5254" s="159"/>
      <c r="PIG5254" s="159"/>
      <c r="PIH5254" s="159"/>
      <c r="PII5254" s="159"/>
      <c r="PIJ5254" s="159"/>
      <c r="PIK5254" s="159"/>
      <c r="PIL5254" s="159"/>
      <c r="PIM5254" s="159"/>
      <c r="PIN5254" s="159"/>
      <c r="PIO5254" s="159"/>
      <c r="PIP5254" s="159"/>
      <c r="PIQ5254" s="159"/>
      <c r="PIR5254" s="159"/>
      <c r="PIS5254" s="159"/>
      <c r="PIT5254" s="159"/>
      <c r="PIU5254" s="159"/>
      <c r="PIV5254" s="159"/>
      <c r="PIW5254" s="159"/>
      <c r="PIX5254" s="159"/>
      <c r="PIY5254" s="159"/>
      <c r="PIZ5254" s="159"/>
      <c r="PJA5254" s="159"/>
      <c r="PJB5254" s="159"/>
      <c r="PJC5254" s="159"/>
      <c r="PJD5254" s="159"/>
      <c r="PJE5254" s="159"/>
      <c r="PJF5254" s="159"/>
      <c r="PJG5254" s="159"/>
      <c r="PJH5254" s="159"/>
      <c r="PJI5254" s="159"/>
      <c r="PJJ5254" s="159"/>
      <c r="PJK5254" s="159"/>
      <c r="PJL5254" s="159"/>
      <c r="PJM5254" s="159"/>
      <c r="PJN5254" s="159"/>
      <c r="PJO5254" s="159"/>
      <c r="PJP5254" s="159"/>
      <c r="PJQ5254" s="159"/>
      <c r="PJR5254" s="159"/>
      <c r="PJS5254" s="159"/>
      <c r="PJT5254" s="159"/>
      <c r="PJU5254" s="159"/>
      <c r="PJV5254" s="159"/>
      <c r="PJW5254" s="159"/>
      <c r="PJX5254" s="159"/>
      <c r="PJY5254" s="159"/>
      <c r="PJZ5254" s="159"/>
      <c r="PKA5254" s="159"/>
      <c r="PKB5254" s="159"/>
      <c r="PKC5254" s="159"/>
      <c r="PKD5254" s="159"/>
      <c r="PKE5254" s="159"/>
      <c r="PKF5254" s="159"/>
      <c r="PKG5254" s="159"/>
      <c r="PKH5254" s="159"/>
      <c r="PKI5254" s="159"/>
      <c r="PKJ5254" s="159"/>
      <c r="PKK5254" s="159"/>
      <c r="PKL5254" s="159"/>
      <c r="PKM5254" s="159"/>
      <c r="PKN5254" s="159"/>
      <c r="PKO5254" s="159"/>
      <c r="PKP5254" s="159"/>
      <c r="PKQ5254" s="159"/>
      <c r="PKR5254" s="159"/>
      <c r="PKS5254" s="159"/>
      <c r="PKT5254" s="159"/>
      <c r="PKU5254" s="159"/>
      <c r="PKV5254" s="159"/>
      <c r="PKW5254" s="159"/>
      <c r="PKX5254" s="159"/>
      <c r="PKY5254" s="159"/>
      <c r="PKZ5254" s="159"/>
      <c r="PLA5254" s="159"/>
      <c r="PLB5254" s="159"/>
      <c r="PLC5254" s="159"/>
      <c r="PLD5254" s="159"/>
      <c r="PLE5254" s="159"/>
      <c r="PLF5254" s="159"/>
      <c r="PLG5254" s="159"/>
      <c r="PLH5254" s="159"/>
      <c r="PLI5254" s="159"/>
      <c r="PLJ5254" s="159"/>
      <c r="PLK5254" s="159"/>
      <c r="PLL5254" s="159"/>
      <c r="PLM5254" s="159"/>
      <c r="PLN5254" s="159"/>
      <c r="PLO5254" s="159"/>
      <c r="PLP5254" s="159"/>
      <c r="PLQ5254" s="159"/>
      <c r="PLR5254" s="159"/>
      <c r="PLS5254" s="159"/>
      <c r="PLT5254" s="159"/>
      <c r="PLU5254" s="159"/>
      <c r="PLV5254" s="159"/>
      <c r="PLW5254" s="159"/>
      <c r="PLX5254" s="159"/>
      <c r="PLY5254" s="159"/>
      <c r="PLZ5254" s="159"/>
      <c r="PMA5254" s="159"/>
      <c r="PMB5254" s="159"/>
      <c r="PMC5254" s="159"/>
      <c r="PMD5254" s="159"/>
      <c r="PME5254" s="159"/>
      <c r="PMF5254" s="159"/>
      <c r="PMG5254" s="159"/>
      <c r="PMH5254" s="159"/>
      <c r="PMI5254" s="159"/>
      <c r="PMJ5254" s="159"/>
      <c r="PMK5254" s="159"/>
      <c r="PML5254" s="159"/>
      <c r="PMM5254" s="159"/>
      <c r="PMN5254" s="159"/>
      <c r="PMO5254" s="159"/>
      <c r="PMP5254" s="159"/>
      <c r="PMQ5254" s="159"/>
      <c r="PMR5254" s="159"/>
      <c r="PMS5254" s="159"/>
      <c r="PMT5254" s="159"/>
      <c r="PMU5254" s="159"/>
      <c r="PMV5254" s="159"/>
      <c r="PMW5254" s="159"/>
      <c r="PMX5254" s="159"/>
      <c r="PMY5254" s="159"/>
      <c r="PMZ5254" s="159"/>
      <c r="PNA5254" s="159"/>
      <c r="PNB5254" s="159"/>
      <c r="PNC5254" s="159"/>
      <c r="PND5254" s="159"/>
      <c r="PNE5254" s="159"/>
      <c r="PNF5254" s="159"/>
      <c r="PNG5254" s="159"/>
      <c r="PNH5254" s="159"/>
      <c r="PNI5254" s="159"/>
      <c r="PNJ5254" s="159"/>
      <c r="PNK5254" s="159"/>
      <c r="PNL5254" s="159"/>
      <c r="PNM5254" s="159"/>
      <c r="PNN5254" s="159"/>
      <c r="PNO5254" s="159"/>
      <c r="PNP5254" s="159"/>
      <c r="PNQ5254" s="159"/>
      <c r="PNR5254" s="159"/>
      <c r="PNS5254" s="159"/>
      <c r="PNT5254" s="159"/>
      <c r="PNU5254" s="159"/>
      <c r="PNV5254" s="159"/>
      <c r="PNW5254" s="159"/>
      <c r="PNX5254" s="159"/>
      <c r="PNY5254" s="159"/>
      <c r="PNZ5254" s="159"/>
      <c r="POA5254" s="159"/>
      <c r="POB5254" s="159"/>
      <c r="POC5254" s="159"/>
      <c r="POD5254" s="159"/>
      <c r="POE5254" s="159"/>
      <c r="POF5254" s="159"/>
      <c r="POG5254" s="159"/>
      <c r="POH5254" s="159"/>
      <c r="POI5254" s="159"/>
      <c r="POJ5254" s="159"/>
      <c r="POK5254" s="159"/>
      <c r="POL5254" s="159"/>
      <c r="POM5254" s="159"/>
      <c r="PON5254" s="159"/>
      <c r="POO5254" s="159"/>
      <c r="POP5254" s="159"/>
      <c r="POQ5254" s="159"/>
      <c r="POR5254" s="159"/>
      <c r="POS5254" s="159"/>
      <c r="POT5254" s="159"/>
      <c r="POU5254" s="159"/>
      <c r="POV5254" s="159"/>
      <c r="POW5254" s="159"/>
      <c r="POX5254" s="159"/>
      <c r="POY5254" s="159"/>
      <c r="POZ5254" s="159"/>
      <c r="PPA5254" s="159"/>
      <c r="PPB5254" s="159"/>
      <c r="PPC5254" s="159"/>
      <c r="PPD5254" s="159"/>
      <c r="PPE5254" s="159"/>
      <c r="PPF5254" s="159"/>
      <c r="PPG5254" s="159"/>
      <c r="PPH5254" s="159"/>
      <c r="PPI5254" s="159"/>
      <c r="PPJ5254" s="159"/>
      <c r="PPK5254" s="159"/>
      <c r="PPL5254" s="159"/>
      <c r="PPM5254" s="159"/>
      <c r="PPN5254" s="159"/>
      <c r="PPO5254" s="159"/>
      <c r="PPP5254" s="159"/>
      <c r="PPQ5254" s="159"/>
      <c r="PPR5254" s="159"/>
      <c r="PPS5254" s="159"/>
      <c r="PPT5254" s="159"/>
      <c r="PPU5254" s="159"/>
      <c r="PPV5254" s="159"/>
      <c r="PPW5254" s="159"/>
      <c r="PPX5254" s="159"/>
      <c r="PPY5254" s="159"/>
      <c r="PPZ5254" s="159"/>
      <c r="PQA5254" s="159"/>
      <c r="PQB5254" s="159"/>
      <c r="PQC5254" s="159"/>
      <c r="PQD5254" s="159"/>
      <c r="PQE5254" s="159"/>
      <c r="PQF5254" s="159"/>
      <c r="PQG5254" s="159"/>
      <c r="PQH5254" s="159"/>
      <c r="PQI5254" s="159"/>
      <c r="PQJ5254" s="159"/>
      <c r="PQK5254" s="159"/>
      <c r="PQL5254" s="159"/>
      <c r="PQM5254" s="159"/>
      <c r="PQN5254" s="159"/>
      <c r="PQO5254" s="159"/>
      <c r="PQP5254" s="159"/>
      <c r="PQQ5254" s="159"/>
      <c r="PQR5254" s="159"/>
      <c r="PQS5254" s="159"/>
      <c r="PQT5254" s="159"/>
      <c r="PQU5254" s="159"/>
      <c r="PQV5254" s="159"/>
      <c r="PQW5254" s="159"/>
      <c r="PQX5254" s="159"/>
      <c r="PQY5254" s="159"/>
      <c r="PQZ5254" s="159"/>
      <c r="PRA5254" s="159"/>
      <c r="PRB5254" s="159"/>
      <c r="PRC5254" s="159"/>
      <c r="PRD5254" s="159"/>
      <c r="PRE5254" s="159"/>
      <c r="PRF5254" s="159"/>
      <c r="PRG5254" s="159"/>
      <c r="PRH5254" s="159"/>
      <c r="PRI5254" s="159"/>
      <c r="PRJ5254" s="159"/>
      <c r="PRK5254" s="159"/>
      <c r="PRL5254" s="159"/>
      <c r="PRM5254" s="159"/>
      <c r="PRN5254" s="159"/>
      <c r="PRO5254" s="159"/>
      <c r="PRP5254" s="159"/>
      <c r="PRQ5254" s="159"/>
      <c r="PRR5254" s="159"/>
      <c r="PRS5254" s="159"/>
      <c r="PRT5254" s="159"/>
      <c r="PRU5254" s="159"/>
      <c r="PRV5254" s="159"/>
      <c r="PRW5254" s="159"/>
      <c r="PRX5254" s="159"/>
      <c r="PRY5254" s="159"/>
      <c r="PRZ5254" s="159"/>
      <c r="PSA5254" s="159"/>
      <c r="PSB5254" s="159"/>
      <c r="PSC5254" s="159"/>
      <c r="PSD5254" s="159"/>
      <c r="PSE5254" s="159"/>
      <c r="PSF5254" s="159"/>
      <c r="PSG5254" s="159"/>
      <c r="PSH5254" s="159"/>
      <c r="PSI5254" s="159"/>
      <c r="PSJ5254" s="159"/>
      <c r="PSK5254" s="159"/>
      <c r="PSL5254" s="159"/>
      <c r="PSM5254" s="159"/>
      <c r="PSN5254" s="159"/>
      <c r="PSO5254" s="159"/>
      <c r="PSP5254" s="159"/>
      <c r="PSQ5254" s="159"/>
      <c r="PSR5254" s="159"/>
      <c r="PSS5254" s="159"/>
      <c r="PST5254" s="159"/>
      <c r="PSU5254" s="159"/>
      <c r="PSV5254" s="159"/>
      <c r="PSW5254" s="159"/>
      <c r="PSX5254" s="159"/>
      <c r="PSY5254" s="159"/>
      <c r="PSZ5254" s="159"/>
      <c r="PTA5254" s="159"/>
      <c r="PTB5254" s="159"/>
      <c r="PTC5254" s="159"/>
      <c r="PTD5254" s="159"/>
      <c r="PTE5254" s="159"/>
      <c r="PTF5254" s="159"/>
      <c r="PTG5254" s="159"/>
      <c r="PTH5254" s="159"/>
      <c r="PTI5254" s="159"/>
      <c r="PTJ5254" s="159"/>
      <c r="PTK5254" s="159"/>
      <c r="PTL5254" s="159"/>
      <c r="PTM5254" s="159"/>
      <c r="PTN5254" s="159"/>
      <c r="PTO5254" s="159"/>
      <c r="PTP5254" s="159"/>
      <c r="PTQ5254" s="159"/>
      <c r="PTR5254" s="159"/>
      <c r="PTS5254" s="159"/>
      <c r="PTT5254" s="159"/>
      <c r="PTU5254" s="159"/>
      <c r="PTV5254" s="159"/>
      <c r="PTW5254" s="159"/>
      <c r="PTX5254" s="159"/>
      <c r="PTY5254" s="159"/>
      <c r="PTZ5254" s="159"/>
      <c r="PUA5254" s="159"/>
      <c r="PUB5254" s="159"/>
      <c r="PUC5254" s="159"/>
      <c r="PUD5254" s="159"/>
      <c r="PUE5254" s="159"/>
      <c r="PUF5254" s="159"/>
      <c r="PUG5254" s="159"/>
      <c r="PUH5254" s="159"/>
      <c r="PUI5254" s="159"/>
      <c r="PUJ5254" s="159"/>
      <c r="PUK5254" s="159"/>
      <c r="PUL5254" s="159"/>
      <c r="PUM5254" s="159"/>
      <c r="PUN5254" s="159"/>
      <c r="PUO5254" s="159"/>
      <c r="PUP5254" s="159"/>
      <c r="PUQ5254" s="159"/>
      <c r="PUR5254" s="159"/>
      <c r="PUS5254" s="159"/>
      <c r="PUT5254" s="159"/>
      <c r="PUU5254" s="159"/>
      <c r="PUV5254" s="159"/>
      <c r="PUW5254" s="159"/>
      <c r="PUX5254" s="159"/>
      <c r="PUY5254" s="159"/>
      <c r="PUZ5254" s="159"/>
      <c r="PVA5254" s="159"/>
      <c r="PVB5254" s="159"/>
      <c r="PVC5254" s="159"/>
      <c r="PVD5254" s="159"/>
      <c r="PVE5254" s="159"/>
      <c r="PVF5254" s="159"/>
      <c r="PVG5254" s="159"/>
      <c r="PVH5254" s="159"/>
      <c r="PVI5254" s="159"/>
      <c r="PVJ5254" s="159"/>
      <c r="PVK5254" s="159"/>
      <c r="PVL5254" s="159"/>
      <c r="PVM5254" s="159"/>
      <c r="PVN5254" s="159"/>
      <c r="PVO5254" s="159"/>
      <c r="PVP5254" s="159"/>
      <c r="PVQ5254" s="159"/>
      <c r="PVR5254" s="159"/>
      <c r="PVS5254" s="159"/>
      <c r="PVT5254" s="159"/>
      <c r="PVU5254" s="159"/>
      <c r="PVV5254" s="159"/>
      <c r="PVW5254" s="159"/>
      <c r="PVX5254" s="159"/>
      <c r="PVY5254" s="159"/>
      <c r="PVZ5254" s="159"/>
      <c r="PWA5254" s="159"/>
      <c r="PWB5254" s="159"/>
      <c r="PWC5254" s="159"/>
      <c r="PWD5254" s="159"/>
      <c r="PWE5254" s="159"/>
      <c r="PWF5254" s="159"/>
      <c r="PWG5254" s="159"/>
      <c r="PWH5254" s="159"/>
      <c r="PWI5254" s="159"/>
      <c r="PWJ5254" s="159"/>
      <c r="PWK5254" s="159"/>
      <c r="PWL5254" s="159"/>
      <c r="PWM5254" s="159"/>
      <c r="PWN5254" s="159"/>
      <c r="PWO5254" s="159"/>
      <c r="PWP5254" s="159"/>
      <c r="PWQ5254" s="159"/>
      <c r="PWR5254" s="159"/>
      <c r="PWS5254" s="159"/>
      <c r="PWT5254" s="159"/>
      <c r="PWU5254" s="159"/>
      <c r="PWV5254" s="159"/>
      <c r="PWW5254" s="159"/>
      <c r="PWX5254" s="159"/>
      <c r="PWY5254" s="159"/>
      <c r="PWZ5254" s="159"/>
      <c r="PXA5254" s="159"/>
      <c r="PXB5254" s="159"/>
      <c r="PXC5254" s="159"/>
      <c r="PXD5254" s="159"/>
      <c r="PXE5254" s="159"/>
      <c r="PXF5254" s="159"/>
      <c r="PXG5254" s="159"/>
      <c r="PXH5254" s="159"/>
      <c r="PXI5254" s="159"/>
      <c r="PXJ5254" s="159"/>
      <c r="PXK5254" s="159"/>
      <c r="PXL5254" s="159"/>
      <c r="PXM5254" s="159"/>
      <c r="PXN5254" s="159"/>
      <c r="PXO5254" s="159"/>
      <c r="PXP5254" s="159"/>
      <c r="PXQ5254" s="159"/>
      <c r="PXR5254" s="159"/>
      <c r="PXS5254" s="159"/>
      <c r="PXT5254" s="159"/>
      <c r="PXU5254" s="159"/>
      <c r="PXV5254" s="159"/>
      <c r="PXW5254" s="159"/>
      <c r="PXX5254" s="159"/>
      <c r="PXY5254" s="159"/>
      <c r="PXZ5254" s="159"/>
      <c r="PYA5254" s="159"/>
      <c r="PYB5254" s="159"/>
      <c r="PYC5254" s="159"/>
      <c r="PYD5254" s="159"/>
      <c r="PYE5254" s="159"/>
      <c r="PYF5254" s="159"/>
      <c r="PYG5254" s="159"/>
      <c r="PYH5254" s="159"/>
      <c r="PYI5254" s="159"/>
      <c r="PYJ5254" s="159"/>
      <c r="PYK5254" s="159"/>
      <c r="PYL5254" s="159"/>
      <c r="PYM5254" s="159"/>
      <c r="PYN5254" s="159"/>
      <c r="PYO5254" s="159"/>
      <c r="PYP5254" s="159"/>
      <c r="PYQ5254" s="159"/>
      <c r="PYR5254" s="159"/>
      <c r="PYS5254" s="159"/>
      <c r="PYT5254" s="159"/>
      <c r="PYU5254" s="159"/>
      <c r="PYV5254" s="159"/>
      <c r="PYW5254" s="159"/>
      <c r="PYX5254" s="159"/>
      <c r="PYY5254" s="159"/>
      <c r="PYZ5254" s="159"/>
      <c r="PZA5254" s="159"/>
      <c r="PZB5254" s="159"/>
      <c r="PZC5254" s="159"/>
      <c r="PZD5254" s="159"/>
      <c r="PZE5254" s="159"/>
      <c r="PZF5254" s="159"/>
      <c r="PZG5254" s="159"/>
      <c r="PZH5254" s="159"/>
      <c r="PZI5254" s="159"/>
      <c r="PZJ5254" s="159"/>
      <c r="PZK5254" s="159"/>
      <c r="PZL5254" s="159"/>
      <c r="PZM5254" s="159"/>
      <c r="PZN5254" s="159"/>
      <c r="PZO5254" s="159"/>
      <c r="PZP5254" s="159"/>
      <c r="PZQ5254" s="159"/>
      <c r="PZR5254" s="159"/>
      <c r="PZS5254" s="159"/>
      <c r="PZT5254" s="159"/>
      <c r="PZU5254" s="159"/>
      <c r="PZV5254" s="159"/>
      <c r="PZW5254" s="159"/>
      <c r="PZX5254" s="159"/>
      <c r="PZY5254" s="159"/>
      <c r="PZZ5254" s="159"/>
      <c r="QAA5254" s="159"/>
      <c r="QAB5254" s="159"/>
      <c r="QAC5254" s="159"/>
      <c r="QAD5254" s="159"/>
      <c r="QAE5254" s="159"/>
      <c r="QAF5254" s="159"/>
      <c r="QAG5254" s="159"/>
      <c r="QAH5254" s="159"/>
      <c r="QAI5254" s="159"/>
      <c r="QAJ5254" s="159"/>
      <c r="QAK5254" s="159"/>
      <c r="QAL5254" s="159"/>
      <c r="QAM5254" s="159"/>
      <c r="QAN5254" s="159"/>
      <c r="QAO5254" s="159"/>
      <c r="QAP5254" s="159"/>
      <c r="QAQ5254" s="159"/>
      <c r="QAR5254" s="159"/>
      <c r="QAS5254" s="159"/>
      <c r="QAT5254" s="159"/>
      <c r="QAU5254" s="159"/>
      <c r="QAV5254" s="159"/>
      <c r="QAW5254" s="159"/>
      <c r="QAX5254" s="159"/>
      <c r="QAY5254" s="159"/>
      <c r="QAZ5254" s="159"/>
      <c r="QBA5254" s="159"/>
      <c r="QBB5254" s="159"/>
      <c r="QBC5254" s="159"/>
      <c r="QBD5254" s="159"/>
      <c r="QBE5254" s="159"/>
      <c r="QBF5254" s="159"/>
      <c r="QBG5254" s="159"/>
      <c r="QBH5254" s="159"/>
      <c r="QBI5254" s="159"/>
      <c r="QBJ5254" s="159"/>
      <c r="QBK5254" s="159"/>
      <c r="QBL5254" s="159"/>
      <c r="QBM5254" s="159"/>
      <c r="QBN5254" s="159"/>
      <c r="QBO5254" s="159"/>
      <c r="QBP5254" s="159"/>
      <c r="QBQ5254" s="159"/>
      <c r="QBR5254" s="159"/>
      <c r="QBS5254" s="159"/>
      <c r="QBT5254" s="159"/>
      <c r="QBU5254" s="159"/>
      <c r="QBV5254" s="159"/>
      <c r="QBW5254" s="159"/>
      <c r="QBX5254" s="159"/>
      <c r="QBY5254" s="159"/>
      <c r="QBZ5254" s="159"/>
      <c r="QCA5254" s="159"/>
      <c r="QCB5254" s="159"/>
      <c r="QCC5254" s="159"/>
      <c r="QCD5254" s="159"/>
      <c r="QCE5254" s="159"/>
      <c r="QCF5254" s="159"/>
      <c r="QCG5254" s="159"/>
      <c r="QCH5254" s="159"/>
      <c r="QCI5254" s="159"/>
      <c r="QCJ5254" s="159"/>
      <c r="QCK5254" s="159"/>
      <c r="QCL5254" s="159"/>
      <c r="QCM5254" s="159"/>
      <c r="QCN5254" s="159"/>
      <c r="QCO5254" s="159"/>
      <c r="QCP5254" s="159"/>
      <c r="QCQ5254" s="159"/>
      <c r="QCR5254" s="159"/>
      <c r="QCS5254" s="159"/>
      <c r="QCT5254" s="159"/>
      <c r="QCU5254" s="159"/>
      <c r="QCV5254" s="159"/>
      <c r="QCW5254" s="159"/>
      <c r="QCX5254" s="159"/>
      <c r="QCY5254" s="159"/>
      <c r="QCZ5254" s="159"/>
      <c r="QDA5254" s="159"/>
      <c r="QDB5254" s="159"/>
      <c r="QDC5254" s="159"/>
      <c r="QDD5254" s="159"/>
      <c r="QDE5254" s="159"/>
      <c r="QDF5254" s="159"/>
      <c r="QDG5254" s="159"/>
      <c r="QDH5254" s="159"/>
      <c r="QDI5254" s="159"/>
      <c r="QDJ5254" s="159"/>
      <c r="QDK5254" s="159"/>
      <c r="QDL5254" s="159"/>
      <c r="QDM5254" s="159"/>
      <c r="QDN5254" s="159"/>
      <c r="QDO5254" s="159"/>
      <c r="QDP5254" s="159"/>
      <c r="QDQ5254" s="159"/>
      <c r="QDR5254" s="159"/>
      <c r="QDS5254" s="159"/>
      <c r="QDT5254" s="159"/>
      <c r="QDU5254" s="159"/>
      <c r="QDV5254" s="159"/>
      <c r="QDW5254" s="159"/>
      <c r="QDX5254" s="159"/>
      <c r="QDY5254" s="159"/>
      <c r="QDZ5254" s="159"/>
      <c r="QEA5254" s="159"/>
      <c r="QEB5254" s="159"/>
      <c r="QEC5254" s="159"/>
      <c r="QED5254" s="159"/>
      <c r="QEE5254" s="159"/>
      <c r="QEF5254" s="159"/>
      <c r="QEG5254" s="159"/>
      <c r="QEH5254" s="159"/>
      <c r="QEI5254" s="159"/>
      <c r="QEJ5254" s="159"/>
      <c r="QEK5254" s="159"/>
      <c r="QEL5254" s="159"/>
      <c r="QEM5254" s="159"/>
      <c r="QEN5254" s="159"/>
      <c r="QEO5254" s="159"/>
      <c r="QEP5254" s="159"/>
      <c r="QEQ5254" s="159"/>
      <c r="QER5254" s="159"/>
      <c r="QES5254" s="159"/>
      <c r="QET5254" s="159"/>
      <c r="QEU5254" s="159"/>
      <c r="QEV5254" s="159"/>
      <c r="QEW5254" s="159"/>
      <c r="QEX5254" s="159"/>
      <c r="QEY5254" s="159"/>
      <c r="QEZ5254" s="159"/>
      <c r="QFA5254" s="159"/>
      <c r="QFB5254" s="159"/>
      <c r="QFC5254" s="159"/>
      <c r="QFD5254" s="159"/>
      <c r="QFE5254" s="159"/>
      <c r="QFF5254" s="159"/>
      <c r="QFG5254" s="159"/>
      <c r="QFH5254" s="159"/>
      <c r="QFI5254" s="159"/>
      <c r="QFJ5254" s="159"/>
      <c r="QFK5254" s="159"/>
      <c r="QFL5254" s="159"/>
      <c r="QFM5254" s="159"/>
      <c r="QFN5254" s="159"/>
      <c r="QFO5254" s="159"/>
      <c r="QFP5254" s="159"/>
      <c r="QFQ5254" s="159"/>
      <c r="QFR5254" s="159"/>
      <c r="QFS5254" s="159"/>
      <c r="QFT5254" s="159"/>
      <c r="QFU5254" s="159"/>
      <c r="QFV5254" s="159"/>
      <c r="QFW5254" s="159"/>
      <c r="QFX5254" s="159"/>
      <c r="QFY5254" s="159"/>
      <c r="QFZ5254" s="159"/>
      <c r="QGA5254" s="159"/>
      <c r="QGB5254" s="159"/>
      <c r="QGC5254" s="159"/>
      <c r="QGD5254" s="159"/>
      <c r="QGE5254" s="159"/>
      <c r="QGF5254" s="159"/>
      <c r="QGG5254" s="159"/>
      <c r="QGH5254" s="159"/>
      <c r="QGI5254" s="159"/>
      <c r="QGJ5254" s="159"/>
      <c r="QGK5254" s="159"/>
      <c r="QGL5254" s="159"/>
      <c r="QGM5254" s="159"/>
      <c r="QGN5254" s="159"/>
      <c r="QGO5254" s="159"/>
      <c r="QGP5254" s="159"/>
      <c r="QGQ5254" s="159"/>
      <c r="QGR5254" s="159"/>
      <c r="QGS5254" s="159"/>
      <c r="QGT5254" s="159"/>
      <c r="QGU5254" s="159"/>
      <c r="QGV5254" s="159"/>
      <c r="QGW5254" s="159"/>
      <c r="QGX5254" s="159"/>
      <c r="QGY5254" s="159"/>
      <c r="QGZ5254" s="159"/>
      <c r="QHA5254" s="159"/>
      <c r="QHB5254" s="159"/>
      <c r="QHC5254" s="159"/>
      <c r="QHD5254" s="159"/>
      <c r="QHE5254" s="159"/>
      <c r="QHF5254" s="159"/>
      <c r="QHG5254" s="159"/>
      <c r="QHH5254" s="159"/>
      <c r="QHI5254" s="159"/>
      <c r="QHJ5254" s="159"/>
      <c r="QHK5254" s="159"/>
      <c r="QHL5254" s="159"/>
      <c r="QHM5254" s="159"/>
      <c r="QHN5254" s="159"/>
      <c r="QHO5254" s="159"/>
      <c r="QHP5254" s="159"/>
      <c r="QHQ5254" s="159"/>
      <c r="QHR5254" s="159"/>
      <c r="QHS5254" s="159"/>
      <c r="QHT5254" s="159"/>
      <c r="QHU5254" s="159"/>
      <c r="QHV5254" s="159"/>
      <c r="QHW5254" s="159"/>
      <c r="QHX5254" s="159"/>
      <c r="QHY5254" s="159"/>
      <c r="QHZ5254" s="159"/>
      <c r="QIA5254" s="159"/>
      <c r="QIB5254" s="159"/>
      <c r="QIC5254" s="159"/>
      <c r="QID5254" s="159"/>
      <c r="QIE5254" s="159"/>
      <c r="QIF5254" s="159"/>
      <c r="QIG5254" s="159"/>
      <c r="QIH5254" s="159"/>
      <c r="QII5254" s="159"/>
      <c r="QIJ5254" s="159"/>
      <c r="QIK5254" s="159"/>
      <c r="QIL5254" s="159"/>
      <c r="QIM5254" s="159"/>
      <c r="QIN5254" s="159"/>
      <c r="QIO5254" s="159"/>
      <c r="QIP5254" s="159"/>
      <c r="QIQ5254" s="159"/>
      <c r="QIR5254" s="159"/>
      <c r="QIS5254" s="159"/>
      <c r="QIT5254" s="159"/>
      <c r="QIU5254" s="159"/>
      <c r="QIV5254" s="159"/>
      <c r="QIW5254" s="159"/>
      <c r="QIX5254" s="159"/>
      <c r="QIY5254" s="159"/>
      <c r="QIZ5254" s="159"/>
      <c r="QJA5254" s="159"/>
      <c r="QJB5254" s="159"/>
      <c r="QJC5254" s="159"/>
      <c r="QJD5254" s="159"/>
      <c r="QJE5254" s="159"/>
      <c r="QJF5254" s="159"/>
      <c r="QJG5254" s="159"/>
      <c r="QJH5254" s="159"/>
      <c r="QJI5254" s="159"/>
      <c r="QJJ5254" s="159"/>
      <c r="QJK5254" s="159"/>
      <c r="QJL5254" s="159"/>
      <c r="QJM5254" s="159"/>
      <c r="QJN5254" s="159"/>
      <c r="QJO5254" s="159"/>
      <c r="QJP5254" s="159"/>
      <c r="QJQ5254" s="159"/>
      <c r="QJR5254" s="159"/>
      <c r="QJS5254" s="159"/>
      <c r="QJT5254" s="159"/>
      <c r="QJU5254" s="159"/>
      <c r="QJV5254" s="159"/>
      <c r="QJW5254" s="159"/>
      <c r="QJX5254" s="159"/>
      <c r="QJY5254" s="159"/>
      <c r="QJZ5254" s="159"/>
      <c r="QKA5254" s="159"/>
      <c r="QKB5254" s="159"/>
      <c r="QKC5254" s="159"/>
      <c r="QKD5254" s="159"/>
      <c r="QKE5254" s="159"/>
      <c r="QKF5254" s="159"/>
      <c r="QKG5254" s="159"/>
      <c r="QKH5254" s="159"/>
      <c r="QKI5254" s="159"/>
      <c r="QKJ5254" s="159"/>
      <c r="QKK5254" s="159"/>
      <c r="QKL5254" s="159"/>
      <c r="QKM5254" s="159"/>
      <c r="QKN5254" s="159"/>
      <c r="QKO5254" s="159"/>
      <c r="QKP5254" s="159"/>
      <c r="QKQ5254" s="159"/>
      <c r="QKR5254" s="159"/>
      <c r="QKS5254" s="159"/>
      <c r="QKT5254" s="159"/>
      <c r="QKU5254" s="159"/>
      <c r="QKV5254" s="159"/>
      <c r="QKW5254" s="159"/>
      <c r="QKX5254" s="159"/>
      <c r="QKY5254" s="159"/>
      <c r="QKZ5254" s="159"/>
      <c r="QLA5254" s="159"/>
      <c r="QLB5254" s="159"/>
      <c r="QLC5254" s="159"/>
      <c r="QLD5254" s="159"/>
      <c r="QLE5254" s="159"/>
      <c r="QLF5254" s="159"/>
      <c r="QLG5254" s="159"/>
      <c r="QLH5254" s="159"/>
      <c r="QLI5254" s="159"/>
      <c r="QLJ5254" s="159"/>
      <c r="QLK5254" s="159"/>
      <c r="QLL5254" s="159"/>
      <c r="QLM5254" s="159"/>
      <c r="QLN5254" s="159"/>
      <c r="QLO5254" s="159"/>
      <c r="QLP5254" s="159"/>
      <c r="QLQ5254" s="159"/>
      <c r="QLR5254" s="159"/>
      <c r="QLS5254" s="159"/>
      <c r="QLT5254" s="159"/>
      <c r="QLU5254" s="159"/>
      <c r="QLV5254" s="159"/>
      <c r="QLW5254" s="159"/>
      <c r="QLX5254" s="159"/>
      <c r="QLY5254" s="159"/>
      <c r="QLZ5254" s="159"/>
      <c r="QMA5254" s="159"/>
      <c r="QMB5254" s="159"/>
      <c r="QMC5254" s="159"/>
      <c r="QMD5254" s="159"/>
      <c r="QME5254" s="159"/>
      <c r="QMF5254" s="159"/>
      <c r="QMG5254" s="159"/>
      <c r="QMH5254" s="159"/>
      <c r="QMI5254" s="159"/>
      <c r="QMJ5254" s="159"/>
      <c r="QMK5254" s="159"/>
      <c r="QML5254" s="159"/>
      <c r="QMM5254" s="159"/>
      <c r="QMN5254" s="159"/>
      <c r="QMO5254" s="159"/>
      <c r="QMP5254" s="159"/>
      <c r="QMQ5254" s="159"/>
      <c r="QMR5254" s="159"/>
      <c r="QMS5254" s="159"/>
      <c r="QMT5254" s="159"/>
      <c r="QMU5254" s="159"/>
      <c r="QMV5254" s="159"/>
      <c r="QMW5254" s="159"/>
      <c r="QMX5254" s="159"/>
      <c r="QMY5254" s="159"/>
      <c r="QMZ5254" s="159"/>
      <c r="QNA5254" s="159"/>
      <c r="QNB5254" s="159"/>
      <c r="QNC5254" s="159"/>
      <c r="QND5254" s="159"/>
      <c r="QNE5254" s="159"/>
      <c r="QNF5254" s="159"/>
      <c r="QNG5254" s="159"/>
      <c r="QNH5254" s="159"/>
      <c r="QNI5254" s="159"/>
      <c r="QNJ5254" s="159"/>
      <c r="QNK5254" s="159"/>
      <c r="QNL5254" s="159"/>
      <c r="QNM5254" s="159"/>
      <c r="QNN5254" s="159"/>
      <c r="QNO5254" s="159"/>
      <c r="QNP5254" s="159"/>
      <c r="QNQ5254" s="159"/>
      <c r="QNR5254" s="159"/>
      <c r="QNS5254" s="159"/>
      <c r="QNT5254" s="159"/>
      <c r="QNU5254" s="159"/>
      <c r="QNV5254" s="159"/>
      <c r="QNW5254" s="159"/>
      <c r="QNX5254" s="159"/>
      <c r="QNY5254" s="159"/>
      <c r="QNZ5254" s="159"/>
      <c r="QOA5254" s="159"/>
      <c r="QOB5254" s="159"/>
      <c r="QOC5254" s="159"/>
      <c r="QOD5254" s="159"/>
      <c r="QOE5254" s="159"/>
      <c r="QOF5254" s="159"/>
      <c r="QOG5254" s="159"/>
      <c r="QOH5254" s="159"/>
      <c r="QOI5254" s="159"/>
      <c r="QOJ5254" s="159"/>
      <c r="QOK5254" s="159"/>
      <c r="QOL5254" s="159"/>
      <c r="QOM5254" s="159"/>
      <c r="QON5254" s="159"/>
      <c r="QOO5254" s="159"/>
      <c r="QOP5254" s="159"/>
      <c r="QOQ5254" s="159"/>
      <c r="QOR5254" s="159"/>
      <c r="QOS5254" s="159"/>
      <c r="QOT5254" s="159"/>
      <c r="QOU5254" s="159"/>
      <c r="QOV5254" s="159"/>
      <c r="QOW5254" s="159"/>
      <c r="QOX5254" s="159"/>
      <c r="QOY5254" s="159"/>
      <c r="QOZ5254" s="159"/>
      <c r="QPA5254" s="159"/>
      <c r="QPB5254" s="159"/>
      <c r="QPC5254" s="159"/>
      <c r="QPD5254" s="159"/>
      <c r="QPE5254" s="159"/>
      <c r="QPF5254" s="159"/>
      <c r="QPG5254" s="159"/>
      <c r="QPH5254" s="159"/>
      <c r="QPI5254" s="159"/>
      <c r="QPJ5254" s="159"/>
      <c r="QPK5254" s="159"/>
      <c r="QPL5254" s="159"/>
      <c r="QPM5254" s="159"/>
      <c r="QPN5254" s="159"/>
      <c r="QPO5254" s="159"/>
      <c r="QPP5254" s="159"/>
      <c r="QPQ5254" s="159"/>
      <c r="QPR5254" s="159"/>
      <c r="QPS5254" s="159"/>
      <c r="QPT5254" s="159"/>
      <c r="QPU5254" s="159"/>
      <c r="QPV5254" s="159"/>
      <c r="QPW5254" s="159"/>
      <c r="QPX5254" s="159"/>
      <c r="QPY5254" s="159"/>
      <c r="QPZ5254" s="159"/>
      <c r="QQA5254" s="159"/>
      <c r="QQB5254" s="159"/>
      <c r="QQC5254" s="159"/>
      <c r="QQD5254" s="159"/>
      <c r="QQE5254" s="159"/>
      <c r="QQF5254" s="159"/>
      <c r="QQG5254" s="159"/>
      <c r="QQH5254" s="159"/>
      <c r="QQI5254" s="159"/>
      <c r="QQJ5254" s="159"/>
      <c r="QQK5254" s="159"/>
      <c r="QQL5254" s="159"/>
      <c r="QQM5254" s="159"/>
      <c r="QQN5254" s="159"/>
      <c r="QQO5254" s="159"/>
      <c r="QQP5254" s="159"/>
      <c r="QQQ5254" s="159"/>
      <c r="QQR5254" s="159"/>
      <c r="QQS5254" s="159"/>
      <c r="QQT5254" s="159"/>
      <c r="QQU5254" s="159"/>
      <c r="QQV5254" s="159"/>
      <c r="QQW5254" s="159"/>
      <c r="QQX5254" s="159"/>
      <c r="QQY5254" s="159"/>
      <c r="QQZ5254" s="159"/>
      <c r="QRA5254" s="159"/>
      <c r="QRB5254" s="159"/>
      <c r="QRC5254" s="159"/>
      <c r="QRD5254" s="159"/>
      <c r="QRE5254" s="159"/>
      <c r="QRF5254" s="159"/>
      <c r="QRG5254" s="159"/>
      <c r="QRH5254" s="159"/>
      <c r="QRI5254" s="159"/>
      <c r="QRJ5254" s="159"/>
      <c r="QRK5254" s="159"/>
      <c r="QRL5254" s="159"/>
      <c r="QRM5254" s="159"/>
      <c r="QRN5254" s="159"/>
      <c r="QRO5254" s="159"/>
      <c r="QRP5254" s="159"/>
      <c r="QRQ5254" s="159"/>
      <c r="QRR5254" s="159"/>
      <c r="QRS5254" s="159"/>
      <c r="QRT5254" s="159"/>
      <c r="QRU5254" s="159"/>
      <c r="QRV5254" s="159"/>
      <c r="QRW5254" s="159"/>
      <c r="QRX5254" s="159"/>
      <c r="QRY5254" s="159"/>
      <c r="QRZ5254" s="159"/>
      <c r="QSA5254" s="159"/>
      <c r="QSB5254" s="159"/>
      <c r="QSC5254" s="159"/>
      <c r="QSD5254" s="159"/>
      <c r="QSE5254" s="159"/>
      <c r="QSF5254" s="159"/>
      <c r="QSG5254" s="159"/>
      <c r="QSH5254" s="159"/>
      <c r="QSI5254" s="159"/>
      <c r="QSJ5254" s="159"/>
      <c r="QSK5254" s="159"/>
      <c r="QSL5254" s="159"/>
      <c r="QSM5254" s="159"/>
      <c r="QSN5254" s="159"/>
      <c r="QSO5254" s="159"/>
      <c r="QSP5254" s="159"/>
      <c r="QSQ5254" s="159"/>
      <c r="QSR5254" s="159"/>
      <c r="QSS5254" s="159"/>
      <c r="QST5254" s="159"/>
      <c r="QSU5254" s="159"/>
      <c r="QSV5254" s="159"/>
      <c r="QSW5254" s="159"/>
      <c r="QSX5254" s="159"/>
      <c r="QSY5254" s="159"/>
      <c r="QSZ5254" s="159"/>
      <c r="QTA5254" s="159"/>
      <c r="QTB5254" s="159"/>
      <c r="QTC5254" s="159"/>
      <c r="QTD5254" s="159"/>
      <c r="QTE5254" s="159"/>
      <c r="QTF5254" s="159"/>
      <c r="QTG5254" s="159"/>
      <c r="QTH5254" s="159"/>
      <c r="QTI5254" s="159"/>
      <c r="QTJ5254" s="159"/>
      <c r="QTK5254" s="159"/>
      <c r="QTL5254" s="159"/>
      <c r="QTM5254" s="159"/>
      <c r="QTN5254" s="159"/>
      <c r="QTO5254" s="159"/>
      <c r="QTP5254" s="159"/>
      <c r="QTQ5254" s="159"/>
      <c r="QTR5254" s="159"/>
      <c r="QTS5254" s="159"/>
      <c r="QTT5254" s="159"/>
      <c r="QTU5254" s="159"/>
      <c r="QTV5254" s="159"/>
      <c r="QTW5254" s="159"/>
      <c r="QTX5254" s="159"/>
      <c r="QTY5254" s="159"/>
      <c r="QTZ5254" s="159"/>
      <c r="QUA5254" s="159"/>
      <c r="QUB5254" s="159"/>
      <c r="QUC5254" s="159"/>
      <c r="QUD5254" s="159"/>
      <c r="QUE5254" s="159"/>
      <c r="QUF5254" s="159"/>
      <c r="QUG5254" s="159"/>
      <c r="QUH5254" s="159"/>
      <c r="QUI5254" s="159"/>
      <c r="QUJ5254" s="159"/>
      <c r="QUK5254" s="159"/>
      <c r="QUL5254" s="159"/>
      <c r="QUM5254" s="159"/>
      <c r="QUN5254" s="159"/>
      <c r="QUO5254" s="159"/>
      <c r="QUP5254" s="159"/>
      <c r="QUQ5254" s="159"/>
      <c r="QUR5254" s="159"/>
      <c r="QUS5254" s="159"/>
      <c r="QUT5254" s="159"/>
      <c r="QUU5254" s="159"/>
      <c r="QUV5254" s="159"/>
      <c r="QUW5254" s="159"/>
      <c r="QUX5254" s="159"/>
      <c r="QUY5254" s="159"/>
      <c r="QUZ5254" s="159"/>
      <c r="QVA5254" s="159"/>
      <c r="QVB5254" s="159"/>
      <c r="QVC5254" s="159"/>
      <c r="QVD5254" s="159"/>
      <c r="QVE5254" s="159"/>
      <c r="QVF5254" s="159"/>
      <c r="QVG5254" s="159"/>
      <c r="QVH5254" s="159"/>
      <c r="QVI5254" s="159"/>
      <c r="QVJ5254" s="159"/>
      <c r="QVK5254" s="159"/>
      <c r="QVL5254" s="159"/>
      <c r="QVM5254" s="159"/>
      <c r="QVN5254" s="159"/>
      <c r="QVO5254" s="159"/>
      <c r="QVP5254" s="159"/>
      <c r="QVQ5254" s="159"/>
      <c r="QVR5254" s="159"/>
      <c r="QVS5254" s="159"/>
      <c r="QVT5254" s="159"/>
      <c r="QVU5254" s="159"/>
      <c r="QVV5254" s="159"/>
      <c r="QVW5254" s="159"/>
      <c r="QVX5254" s="159"/>
      <c r="QVY5254" s="159"/>
      <c r="QVZ5254" s="159"/>
      <c r="QWA5254" s="159"/>
      <c r="QWB5254" s="159"/>
      <c r="QWC5254" s="159"/>
      <c r="QWD5254" s="159"/>
      <c r="QWE5254" s="159"/>
      <c r="QWF5254" s="159"/>
      <c r="QWG5254" s="159"/>
      <c r="QWH5254" s="159"/>
      <c r="QWI5254" s="159"/>
      <c r="QWJ5254" s="159"/>
      <c r="QWK5254" s="159"/>
      <c r="QWL5254" s="159"/>
      <c r="QWM5254" s="159"/>
      <c r="QWN5254" s="159"/>
      <c r="QWO5254" s="159"/>
      <c r="QWP5254" s="159"/>
      <c r="QWQ5254" s="159"/>
      <c r="QWR5254" s="159"/>
      <c r="QWS5254" s="159"/>
      <c r="QWT5254" s="159"/>
      <c r="QWU5254" s="159"/>
      <c r="QWV5254" s="159"/>
      <c r="QWW5254" s="159"/>
      <c r="QWX5254" s="159"/>
      <c r="QWY5254" s="159"/>
      <c r="QWZ5254" s="159"/>
      <c r="QXA5254" s="159"/>
      <c r="QXB5254" s="159"/>
      <c r="QXC5254" s="159"/>
      <c r="QXD5254" s="159"/>
      <c r="QXE5254" s="159"/>
      <c r="QXF5254" s="159"/>
      <c r="QXG5254" s="159"/>
      <c r="QXH5254" s="159"/>
      <c r="QXI5254" s="159"/>
      <c r="QXJ5254" s="159"/>
      <c r="QXK5254" s="159"/>
      <c r="QXL5254" s="159"/>
      <c r="QXM5254" s="159"/>
      <c r="QXN5254" s="159"/>
      <c r="QXO5254" s="159"/>
      <c r="QXP5254" s="159"/>
      <c r="QXQ5254" s="159"/>
      <c r="QXR5254" s="159"/>
      <c r="QXS5254" s="159"/>
      <c r="QXT5254" s="159"/>
      <c r="QXU5254" s="159"/>
      <c r="QXV5254" s="159"/>
      <c r="QXW5254" s="159"/>
      <c r="QXX5254" s="159"/>
      <c r="QXY5254" s="159"/>
      <c r="QXZ5254" s="159"/>
      <c r="QYA5254" s="159"/>
      <c r="QYB5254" s="159"/>
      <c r="QYC5254" s="159"/>
      <c r="QYD5254" s="159"/>
      <c r="QYE5254" s="159"/>
      <c r="QYF5254" s="159"/>
      <c r="QYG5254" s="159"/>
      <c r="QYH5254" s="159"/>
      <c r="QYI5254" s="159"/>
      <c r="QYJ5254" s="159"/>
      <c r="QYK5254" s="159"/>
      <c r="QYL5254" s="159"/>
      <c r="QYM5254" s="159"/>
      <c r="QYN5254" s="159"/>
      <c r="QYO5254" s="159"/>
      <c r="QYP5254" s="159"/>
      <c r="QYQ5254" s="159"/>
      <c r="QYR5254" s="159"/>
      <c r="QYS5254" s="159"/>
      <c r="QYT5254" s="159"/>
      <c r="QYU5254" s="159"/>
      <c r="QYV5254" s="159"/>
      <c r="QYW5254" s="159"/>
      <c r="QYX5254" s="159"/>
      <c r="QYY5254" s="159"/>
      <c r="QYZ5254" s="159"/>
      <c r="QZA5254" s="159"/>
      <c r="QZB5254" s="159"/>
      <c r="QZC5254" s="159"/>
      <c r="QZD5254" s="159"/>
      <c r="QZE5254" s="159"/>
      <c r="QZF5254" s="159"/>
      <c r="QZG5254" s="159"/>
      <c r="QZH5254" s="159"/>
      <c r="QZI5254" s="159"/>
      <c r="QZJ5254" s="159"/>
      <c r="QZK5254" s="159"/>
      <c r="QZL5254" s="159"/>
      <c r="QZM5254" s="159"/>
      <c r="QZN5254" s="159"/>
      <c r="QZO5254" s="159"/>
      <c r="QZP5254" s="159"/>
      <c r="QZQ5254" s="159"/>
      <c r="QZR5254" s="159"/>
      <c r="QZS5254" s="159"/>
      <c r="QZT5254" s="159"/>
      <c r="QZU5254" s="159"/>
      <c r="QZV5254" s="159"/>
      <c r="QZW5254" s="159"/>
      <c r="QZX5254" s="159"/>
      <c r="QZY5254" s="159"/>
      <c r="QZZ5254" s="159"/>
      <c r="RAA5254" s="159"/>
      <c r="RAB5254" s="159"/>
      <c r="RAC5254" s="159"/>
      <c r="RAD5254" s="159"/>
      <c r="RAE5254" s="159"/>
      <c r="RAF5254" s="159"/>
      <c r="RAG5254" s="159"/>
      <c r="RAH5254" s="159"/>
      <c r="RAI5254" s="159"/>
      <c r="RAJ5254" s="159"/>
      <c r="RAK5254" s="159"/>
      <c r="RAL5254" s="159"/>
      <c r="RAM5254" s="159"/>
      <c r="RAN5254" s="159"/>
      <c r="RAO5254" s="159"/>
      <c r="RAP5254" s="159"/>
      <c r="RAQ5254" s="159"/>
      <c r="RAR5254" s="159"/>
      <c r="RAS5254" s="159"/>
      <c r="RAT5254" s="159"/>
      <c r="RAU5254" s="159"/>
      <c r="RAV5254" s="159"/>
      <c r="RAW5254" s="159"/>
      <c r="RAX5254" s="159"/>
      <c r="RAY5254" s="159"/>
      <c r="RAZ5254" s="159"/>
      <c r="RBA5254" s="159"/>
      <c r="RBB5254" s="159"/>
      <c r="RBC5254" s="159"/>
      <c r="RBD5254" s="159"/>
      <c r="RBE5254" s="159"/>
      <c r="RBF5254" s="159"/>
      <c r="RBG5254" s="159"/>
      <c r="RBH5254" s="159"/>
      <c r="RBI5254" s="159"/>
      <c r="RBJ5254" s="159"/>
      <c r="RBK5254" s="159"/>
      <c r="RBL5254" s="159"/>
      <c r="RBM5254" s="159"/>
      <c r="RBN5254" s="159"/>
      <c r="RBO5254" s="159"/>
      <c r="RBP5254" s="159"/>
      <c r="RBQ5254" s="159"/>
      <c r="RBR5254" s="159"/>
      <c r="RBS5254" s="159"/>
      <c r="RBT5254" s="159"/>
      <c r="RBU5254" s="159"/>
      <c r="RBV5254" s="159"/>
      <c r="RBW5254" s="159"/>
      <c r="RBX5254" s="159"/>
      <c r="RBY5254" s="159"/>
      <c r="RBZ5254" s="159"/>
      <c r="RCA5254" s="159"/>
      <c r="RCB5254" s="159"/>
      <c r="RCC5254" s="159"/>
      <c r="RCD5254" s="159"/>
      <c r="RCE5254" s="159"/>
      <c r="RCF5254" s="159"/>
      <c r="RCG5254" s="159"/>
      <c r="RCH5254" s="159"/>
      <c r="RCI5254" s="159"/>
      <c r="RCJ5254" s="159"/>
      <c r="RCK5254" s="159"/>
      <c r="RCL5254" s="159"/>
      <c r="RCM5254" s="159"/>
      <c r="RCN5254" s="159"/>
      <c r="RCO5254" s="159"/>
      <c r="RCP5254" s="159"/>
      <c r="RCQ5254" s="159"/>
      <c r="RCR5254" s="159"/>
      <c r="RCS5254" s="159"/>
      <c r="RCT5254" s="159"/>
      <c r="RCU5254" s="159"/>
      <c r="RCV5254" s="159"/>
      <c r="RCW5254" s="159"/>
      <c r="RCX5254" s="159"/>
      <c r="RCY5254" s="159"/>
      <c r="RCZ5254" s="159"/>
      <c r="RDA5254" s="159"/>
      <c r="RDB5254" s="159"/>
      <c r="RDC5254" s="159"/>
      <c r="RDD5254" s="159"/>
      <c r="RDE5254" s="159"/>
      <c r="RDF5254" s="159"/>
      <c r="RDG5254" s="159"/>
      <c r="RDH5254" s="159"/>
      <c r="RDI5254" s="159"/>
      <c r="RDJ5254" s="159"/>
      <c r="RDK5254" s="159"/>
      <c r="RDL5254" s="159"/>
      <c r="RDM5254" s="159"/>
      <c r="RDN5254" s="159"/>
      <c r="RDO5254" s="159"/>
      <c r="RDP5254" s="159"/>
      <c r="RDQ5254" s="159"/>
      <c r="RDR5254" s="159"/>
      <c r="RDS5254" s="159"/>
      <c r="RDT5254" s="159"/>
      <c r="RDU5254" s="159"/>
      <c r="RDV5254" s="159"/>
      <c r="RDW5254" s="159"/>
      <c r="RDX5254" s="159"/>
      <c r="RDY5254" s="159"/>
      <c r="RDZ5254" s="159"/>
      <c r="REA5254" s="159"/>
      <c r="REB5254" s="159"/>
      <c r="REC5254" s="159"/>
      <c r="RED5254" s="159"/>
      <c r="REE5254" s="159"/>
      <c r="REF5254" s="159"/>
      <c r="REG5254" s="159"/>
      <c r="REH5254" s="159"/>
      <c r="REI5254" s="159"/>
      <c r="REJ5254" s="159"/>
      <c r="REK5254" s="159"/>
      <c r="REL5254" s="159"/>
      <c r="REM5254" s="159"/>
      <c r="REN5254" s="159"/>
      <c r="REO5254" s="159"/>
      <c r="REP5254" s="159"/>
      <c r="REQ5254" s="159"/>
      <c r="RER5254" s="159"/>
      <c r="RES5254" s="159"/>
      <c r="RET5254" s="159"/>
      <c r="REU5254" s="159"/>
      <c r="REV5254" s="159"/>
      <c r="REW5254" s="159"/>
      <c r="REX5254" s="159"/>
      <c r="REY5254" s="159"/>
      <c r="REZ5254" s="159"/>
      <c r="RFA5254" s="159"/>
      <c r="RFB5254" s="159"/>
      <c r="RFC5254" s="159"/>
      <c r="RFD5254" s="159"/>
      <c r="RFE5254" s="159"/>
      <c r="RFF5254" s="159"/>
      <c r="RFG5254" s="159"/>
      <c r="RFH5254" s="159"/>
      <c r="RFI5254" s="159"/>
      <c r="RFJ5254" s="159"/>
      <c r="RFK5254" s="159"/>
      <c r="RFL5254" s="159"/>
      <c r="RFM5254" s="159"/>
      <c r="RFN5254" s="159"/>
      <c r="RFO5254" s="159"/>
      <c r="RFP5254" s="159"/>
      <c r="RFQ5254" s="159"/>
      <c r="RFR5254" s="159"/>
      <c r="RFS5254" s="159"/>
      <c r="RFT5254" s="159"/>
      <c r="RFU5254" s="159"/>
      <c r="RFV5254" s="159"/>
      <c r="RFW5254" s="159"/>
      <c r="RFX5254" s="159"/>
      <c r="RFY5254" s="159"/>
      <c r="RFZ5254" s="159"/>
      <c r="RGA5254" s="159"/>
      <c r="RGB5254" s="159"/>
      <c r="RGC5254" s="159"/>
      <c r="RGD5254" s="159"/>
      <c r="RGE5254" s="159"/>
      <c r="RGF5254" s="159"/>
      <c r="RGG5254" s="159"/>
      <c r="RGH5254" s="159"/>
      <c r="RGI5254" s="159"/>
      <c r="RGJ5254" s="159"/>
      <c r="RGK5254" s="159"/>
      <c r="RGL5254" s="159"/>
      <c r="RGM5254" s="159"/>
      <c r="RGN5254" s="159"/>
      <c r="RGO5254" s="159"/>
      <c r="RGP5254" s="159"/>
      <c r="RGQ5254" s="159"/>
      <c r="RGR5254" s="159"/>
      <c r="RGS5254" s="159"/>
      <c r="RGT5254" s="159"/>
      <c r="RGU5254" s="159"/>
      <c r="RGV5254" s="159"/>
      <c r="RGW5254" s="159"/>
      <c r="RGX5254" s="159"/>
      <c r="RGY5254" s="159"/>
      <c r="RGZ5254" s="159"/>
      <c r="RHA5254" s="159"/>
      <c r="RHB5254" s="159"/>
      <c r="RHC5254" s="159"/>
      <c r="RHD5254" s="159"/>
      <c r="RHE5254" s="159"/>
      <c r="RHF5254" s="159"/>
      <c r="RHG5254" s="159"/>
      <c r="RHH5254" s="159"/>
      <c r="RHI5254" s="159"/>
      <c r="RHJ5254" s="159"/>
      <c r="RHK5254" s="159"/>
      <c r="RHL5254" s="159"/>
      <c r="RHM5254" s="159"/>
      <c r="RHN5254" s="159"/>
      <c r="RHO5254" s="159"/>
      <c r="RHP5254" s="159"/>
      <c r="RHQ5254" s="159"/>
      <c r="RHR5254" s="159"/>
      <c r="RHS5254" s="159"/>
      <c r="RHT5254" s="159"/>
      <c r="RHU5254" s="159"/>
      <c r="RHV5254" s="159"/>
      <c r="RHW5254" s="159"/>
      <c r="RHX5254" s="159"/>
      <c r="RHY5254" s="159"/>
      <c r="RHZ5254" s="159"/>
      <c r="RIA5254" s="159"/>
      <c r="RIB5254" s="159"/>
      <c r="RIC5254" s="159"/>
      <c r="RID5254" s="159"/>
      <c r="RIE5254" s="159"/>
      <c r="RIF5254" s="159"/>
      <c r="RIG5254" s="159"/>
      <c r="RIH5254" s="159"/>
      <c r="RII5254" s="159"/>
      <c r="RIJ5254" s="159"/>
      <c r="RIK5254" s="159"/>
      <c r="RIL5254" s="159"/>
      <c r="RIM5254" s="159"/>
      <c r="RIN5254" s="159"/>
      <c r="RIO5254" s="159"/>
      <c r="RIP5254" s="159"/>
      <c r="RIQ5254" s="159"/>
      <c r="RIR5254" s="159"/>
      <c r="RIS5254" s="159"/>
      <c r="RIT5254" s="159"/>
      <c r="RIU5254" s="159"/>
      <c r="RIV5254" s="159"/>
      <c r="RIW5254" s="159"/>
      <c r="RIX5254" s="159"/>
      <c r="RIY5254" s="159"/>
      <c r="RIZ5254" s="159"/>
      <c r="RJA5254" s="159"/>
      <c r="RJB5254" s="159"/>
      <c r="RJC5254" s="159"/>
      <c r="RJD5254" s="159"/>
      <c r="RJE5254" s="159"/>
      <c r="RJF5254" s="159"/>
      <c r="RJG5254" s="159"/>
      <c r="RJH5254" s="159"/>
      <c r="RJI5254" s="159"/>
      <c r="RJJ5254" s="159"/>
      <c r="RJK5254" s="159"/>
      <c r="RJL5254" s="159"/>
      <c r="RJM5254" s="159"/>
      <c r="RJN5254" s="159"/>
      <c r="RJO5254" s="159"/>
      <c r="RJP5254" s="159"/>
      <c r="RJQ5254" s="159"/>
      <c r="RJR5254" s="159"/>
      <c r="RJS5254" s="159"/>
      <c r="RJT5254" s="159"/>
      <c r="RJU5254" s="159"/>
      <c r="RJV5254" s="159"/>
      <c r="RJW5254" s="159"/>
      <c r="RJX5254" s="159"/>
      <c r="RJY5254" s="159"/>
      <c r="RJZ5254" s="159"/>
      <c r="RKA5254" s="159"/>
      <c r="RKB5254" s="159"/>
      <c r="RKC5254" s="159"/>
      <c r="RKD5254" s="159"/>
      <c r="RKE5254" s="159"/>
      <c r="RKF5254" s="159"/>
      <c r="RKG5254" s="159"/>
      <c r="RKH5254" s="159"/>
      <c r="RKI5254" s="159"/>
      <c r="RKJ5254" s="159"/>
      <c r="RKK5254" s="159"/>
      <c r="RKL5254" s="159"/>
      <c r="RKM5254" s="159"/>
      <c r="RKN5254" s="159"/>
      <c r="RKO5254" s="159"/>
      <c r="RKP5254" s="159"/>
      <c r="RKQ5254" s="159"/>
      <c r="RKR5254" s="159"/>
      <c r="RKS5254" s="159"/>
      <c r="RKT5254" s="159"/>
      <c r="RKU5254" s="159"/>
      <c r="RKV5254" s="159"/>
      <c r="RKW5254" s="159"/>
      <c r="RKX5254" s="159"/>
      <c r="RKY5254" s="159"/>
      <c r="RKZ5254" s="159"/>
      <c r="RLA5254" s="159"/>
      <c r="RLB5254" s="159"/>
      <c r="RLC5254" s="159"/>
      <c r="RLD5254" s="159"/>
      <c r="RLE5254" s="159"/>
      <c r="RLF5254" s="159"/>
      <c r="RLG5254" s="159"/>
      <c r="RLH5254" s="159"/>
      <c r="RLI5254" s="159"/>
      <c r="RLJ5254" s="159"/>
      <c r="RLK5254" s="159"/>
      <c r="RLL5254" s="159"/>
      <c r="RLM5254" s="159"/>
      <c r="RLN5254" s="159"/>
      <c r="RLO5254" s="159"/>
      <c r="RLP5254" s="159"/>
      <c r="RLQ5254" s="159"/>
      <c r="RLR5254" s="159"/>
      <c r="RLS5254" s="159"/>
      <c r="RLT5254" s="159"/>
      <c r="RLU5254" s="159"/>
      <c r="RLV5254" s="159"/>
      <c r="RLW5254" s="159"/>
      <c r="RLX5254" s="159"/>
      <c r="RLY5254" s="159"/>
      <c r="RLZ5254" s="159"/>
      <c r="RMA5254" s="159"/>
      <c r="RMB5254" s="159"/>
      <c r="RMC5254" s="159"/>
      <c r="RMD5254" s="159"/>
      <c r="RME5254" s="159"/>
      <c r="RMF5254" s="159"/>
      <c r="RMG5254" s="159"/>
      <c r="RMH5254" s="159"/>
      <c r="RMI5254" s="159"/>
      <c r="RMJ5254" s="159"/>
      <c r="RMK5254" s="159"/>
      <c r="RML5254" s="159"/>
      <c r="RMM5254" s="159"/>
      <c r="RMN5254" s="159"/>
      <c r="RMO5254" s="159"/>
      <c r="RMP5254" s="159"/>
      <c r="RMQ5254" s="159"/>
      <c r="RMR5254" s="159"/>
      <c r="RMS5254" s="159"/>
      <c r="RMT5254" s="159"/>
      <c r="RMU5254" s="159"/>
      <c r="RMV5254" s="159"/>
      <c r="RMW5254" s="159"/>
      <c r="RMX5254" s="159"/>
      <c r="RMY5254" s="159"/>
      <c r="RMZ5254" s="159"/>
      <c r="RNA5254" s="159"/>
      <c r="RNB5254" s="159"/>
      <c r="RNC5254" s="159"/>
      <c r="RND5254" s="159"/>
      <c r="RNE5254" s="159"/>
      <c r="RNF5254" s="159"/>
      <c r="RNG5254" s="159"/>
      <c r="RNH5254" s="159"/>
      <c r="RNI5254" s="159"/>
      <c r="RNJ5254" s="159"/>
      <c r="RNK5254" s="159"/>
      <c r="RNL5254" s="159"/>
      <c r="RNM5254" s="159"/>
      <c r="RNN5254" s="159"/>
      <c r="RNO5254" s="159"/>
      <c r="RNP5254" s="159"/>
      <c r="RNQ5254" s="159"/>
      <c r="RNR5254" s="159"/>
      <c r="RNS5254" s="159"/>
      <c r="RNT5254" s="159"/>
      <c r="RNU5254" s="159"/>
      <c r="RNV5254" s="159"/>
      <c r="RNW5254" s="159"/>
      <c r="RNX5254" s="159"/>
      <c r="RNY5254" s="159"/>
      <c r="RNZ5254" s="159"/>
      <c r="ROA5254" s="159"/>
      <c r="ROB5254" s="159"/>
      <c r="ROC5254" s="159"/>
      <c r="ROD5254" s="159"/>
      <c r="ROE5254" s="159"/>
      <c r="ROF5254" s="159"/>
      <c r="ROG5254" s="159"/>
      <c r="ROH5254" s="159"/>
      <c r="ROI5254" s="159"/>
      <c r="ROJ5254" s="159"/>
      <c r="ROK5254" s="159"/>
      <c r="ROL5254" s="159"/>
      <c r="ROM5254" s="159"/>
      <c r="RON5254" s="159"/>
      <c r="ROO5254" s="159"/>
      <c r="ROP5254" s="159"/>
      <c r="ROQ5254" s="159"/>
      <c r="ROR5254" s="159"/>
      <c r="ROS5254" s="159"/>
      <c r="ROT5254" s="159"/>
      <c r="ROU5254" s="159"/>
      <c r="ROV5254" s="159"/>
      <c r="ROW5254" s="159"/>
      <c r="ROX5254" s="159"/>
      <c r="ROY5254" s="159"/>
      <c r="ROZ5254" s="159"/>
      <c r="RPA5254" s="159"/>
      <c r="RPB5254" s="159"/>
      <c r="RPC5254" s="159"/>
      <c r="RPD5254" s="159"/>
      <c r="RPE5254" s="159"/>
      <c r="RPF5254" s="159"/>
      <c r="RPG5254" s="159"/>
      <c r="RPH5254" s="159"/>
      <c r="RPI5254" s="159"/>
      <c r="RPJ5254" s="159"/>
      <c r="RPK5254" s="159"/>
      <c r="RPL5254" s="159"/>
      <c r="RPM5254" s="159"/>
      <c r="RPN5254" s="159"/>
      <c r="RPO5254" s="159"/>
      <c r="RPP5254" s="159"/>
      <c r="RPQ5254" s="159"/>
      <c r="RPR5254" s="159"/>
      <c r="RPS5254" s="159"/>
      <c r="RPT5254" s="159"/>
      <c r="RPU5254" s="159"/>
      <c r="RPV5254" s="159"/>
      <c r="RPW5254" s="159"/>
      <c r="RPX5254" s="159"/>
      <c r="RPY5254" s="159"/>
      <c r="RPZ5254" s="159"/>
      <c r="RQA5254" s="159"/>
      <c r="RQB5254" s="159"/>
      <c r="RQC5254" s="159"/>
      <c r="RQD5254" s="159"/>
      <c r="RQE5254" s="159"/>
      <c r="RQF5254" s="159"/>
      <c r="RQG5254" s="159"/>
      <c r="RQH5254" s="159"/>
      <c r="RQI5254" s="159"/>
      <c r="RQJ5254" s="159"/>
      <c r="RQK5254" s="159"/>
      <c r="RQL5254" s="159"/>
      <c r="RQM5254" s="159"/>
      <c r="RQN5254" s="159"/>
      <c r="RQO5254" s="159"/>
      <c r="RQP5254" s="159"/>
      <c r="RQQ5254" s="159"/>
      <c r="RQR5254" s="159"/>
      <c r="RQS5254" s="159"/>
      <c r="RQT5254" s="159"/>
      <c r="RQU5254" s="159"/>
      <c r="RQV5254" s="159"/>
      <c r="RQW5254" s="159"/>
      <c r="RQX5254" s="159"/>
      <c r="RQY5254" s="159"/>
      <c r="RQZ5254" s="159"/>
      <c r="RRA5254" s="159"/>
      <c r="RRB5254" s="159"/>
      <c r="RRC5254" s="159"/>
      <c r="RRD5254" s="159"/>
      <c r="RRE5254" s="159"/>
      <c r="RRF5254" s="159"/>
      <c r="RRG5254" s="159"/>
      <c r="RRH5254" s="159"/>
      <c r="RRI5254" s="159"/>
      <c r="RRJ5254" s="159"/>
      <c r="RRK5254" s="159"/>
      <c r="RRL5254" s="159"/>
      <c r="RRM5254" s="159"/>
      <c r="RRN5254" s="159"/>
      <c r="RRO5254" s="159"/>
      <c r="RRP5254" s="159"/>
      <c r="RRQ5254" s="159"/>
      <c r="RRR5254" s="159"/>
      <c r="RRS5254" s="159"/>
      <c r="RRT5254" s="159"/>
      <c r="RRU5254" s="159"/>
      <c r="RRV5254" s="159"/>
      <c r="RRW5254" s="159"/>
      <c r="RRX5254" s="159"/>
      <c r="RRY5254" s="159"/>
      <c r="RRZ5254" s="159"/>
      <c r="RSA5254" s="159"/>
      <c r="RSB5254" s="159"/>
      <c r="RSC5254" s="159"/>
      <c r="RSD5254" s="159"/>
      <c r="RSE5254" s="159"/>
      <c r="RSF5254" s="159"/>
      <c r="RSG5254" s="159"/>
      <c r="RSH5254" s="159"/>
      <c r="RSI5254" s="159"/>
      <c r="RSJ5254" s="159"/>
      <c r="RSK5254" s="159"/>
      <c r="RSL5254" s="159"/>
      <c r="RSM5254" s="159"/>
      <c r="RSN5254" s="159"/>
      <c r="RSO5254" s="159"/>
      <c r="RSP5254" s="159"/>
      <c r="RSQ5254" s="159"/>
      <c r="RSR5254" s="159"/>
      <c r="RSS5254" s="159"/>
      <c r="RST5254" s="159"/>
      <c r="RSU5254" s="159"/>
      <c r="RSV5254" s="159"/>
      <c r="RSW5254" s="159"/>
      <c r="RSX5254" s="159"/>
      <c r="RSY5254" s="159"/>
      <c r="RSZ5254" s="159"/>
      <c r="RTA5254" s="159"/>
      <c r="RTB5254" s="159"/>
      <c r="RTC5254" s="159"/>
      <c r="RTD5254" s="159"/>
      <c r="RTE5254" s="159"/>
      <c r="RTF5254" s="159"/>
      <c r="RTG5254" s="159"/>
      <c r="RTH5254" s="159"/>
      <c r="RTI5254" s="159"/>
      <c r="RTJ5254" s="159"/>
      <c r="RTK5254" s="159"/>
      <c r="RTL5254" s="159"/>
      <c r="RTM5254" s="159"/>
      <c r="RTN5254" s="159"/>
      <c r="RTO5254" s="159"/>
      <c r="RTP5254" s="159"/>
      <c r="RTQ5254" s="159"/>
      <c r="RTR5254" s="159"/>
      <c r="RTS5254" s="159"/>
      <c r="RTT5254" s="159"/>
      <c r="RTU5254" s="159"/>
      <c r="RTV5254" s="159"/>
      <c r="RTW5254" s="159"/>
      <c r="RTX5254" s="159"/>
      <c r="RTY5254" s="159"/>
      <c r="RTZ5254" s="159"/>
      <c r="RUA5254" s="159"/>
      <c r="RUB5254" s="159"/>
      <c r="RUC5254" s="159"/>
      <c r="RUD5254" s="159"/>
      <c r="RUE5254" s="159"/>
      <c r="RUF5254" s="159"/>
      <c r="RUG5254" s="159"/>
      <c r="RUH5254" s="159"/>
      <c r="RUI5254" s="159"/>
      <c r="RUJ5254" s="159"/>
      <c r="RUK5254" s="159"/>
      <c r="RUL5254" s="159"/>
      <c r="RUM5254" s="159"/>
      <c r="RUN5254" s="159"/>
      <c r="RUO5254" s="159"/>
      <c r="RUP5254" s="159"/>
      <c r="RUQ5254" s="159"/>
      <c r="RUR5254" s="159"/>
      <c r="RUS5254" s="159"/>
      <c r="RUT5254" s="159"/>
      <c r="RUU5254" s="159"/>
      <c r="RUV5254" s="159"/>
      <c r="RUW5254" s="159"/>
      <c r="RUX5254" s="159"/>
      <c r="RUY5254" s="159"/>
      <c r="RUZ5254" s="159"/>
      <c r="RVA5254" s="159"/>
      <c r="RVB5254" s="159"/>
      <c r="RVC5254" s="159"/>
      <c r="RVD5254" s="159"/>
      <c r="RVE5254" s="159"/>
      <c r="RVF5254" s="159"/>
      <c r="RVG5254" s="159"/>
      <c r="RVH5254" s="159"/>
      <c r="RVI5254" s="159"/>
      <c r="RVJ5254" s="159"/>
      <c r="RVK5254" s="159"/>
      <c r="RVL5254" s="159"/>
      <c r="RVM5254" s="159"/>
      <c r="RVN5254" s="159"/>
      <c r="RVO5254" s="159"/>
      <c r="RVP5254" s="159"/>
      <c r="RVQ5254" s="159"/>
      <c r="RVR5254" s="159"/>
      <c r="RVS5254" s="159"/>
      <c r="RVT5254" s="159"/>
      <c r="RVU5254" s="159"/>
      <c r="RVV5254" s="159"/>
      <c r="RVW5254" s="159"/>
      <c r="RVX5254" s="159"/>
      <c r="RVY5254" s="159"/>
      <c r="RVZ5254" s="159"/>
      <c r="RWA5254" s="159"/>
      <c r="RWB5254" s="159"/>
      <c r="RWC5254" s="159"/>
      <c r="RWD5254" s="159"/>
      <c r="RWE5254" s="159"/>
      <c r="RWF5254" s="159"/>
      <c r="RWG5254" s="159"/>
      <c r="RWH5254" s="159"/>
      <c r="RWI5254" s="159"/>
      <c r="RWJ5254" s="159"/>
      <c r="RWK5254" s="159"/>
      <c r="RWL5254" s="159"/>
      <c r="RWM5254" s="159"/>
      <c r="RWN5254" s="159"/>
      <c r="RWO5254" s="159"/>
      <c r="RWP5254" s="159"/>
      <c r="RWQ5254" s="159"/>
      <c r="RWR5254" s="159"/>
      <c r="RWS5254" s="159"/>
      <c r="RWT5254" s="159"/>
      <c r="RWU5254" s="159"/>
      <c r="RWV5254" s="159"/>
      <c r="RWW5254" s="159"/>
      <c r="RWX5254" s="159"/>
      <c r="RWY5254" s="159"/>
      <c r="RWZ5254" s="159"/>
      <c r="RXA5254" s="159"/>
      <c r="RXB5254" s="159"/>
      <c r="RXC5254" s="159"/>
      <c r="RXD5254" s="159"/>
      <c r="RXE5254" s="159"/>
      <c r="RXF5254" s="159"/>
      <c r="RXG5254" s="159"/>
      <c r="RXH5254" s="159"/>
      <c r="RXI5254" s="159"/>
      <c r="RXJ5254" s="159"/>
      <c r="RXK5254" s="159"/>
      <c r="RXL5254" s="159"/>
      <c r="RXM5254" s="159"/>
      <c r="RXN5254" s="159"/>
      <c r="RXO5254" s="159"/>
      <c r="RXP5254" s="159"/>
      <c r="RXQ5254" s="159"/>
      <c r="RXR5254" s="159"/>
      <c r="RXS5254" s="159"/>
      <c r="RXT5254" s="159"/>
      <c r="RXU5254" s="159"/>
      <c r="RXV5254" s="159"/>
      <c r="RXW5254" s="159"/>
      <c r="RXX5254" s="159"/>
      <c r="RXY5254" s="159"/>
      <c r="RXZ5254" s="159"/>
      <c r="RYA5254" s="159"/>
      <c r="RYB5254" s="159"/>
      <c r="RYC5254" s="159"/>
      <c r="RYD5254" s="159"/>
      <c r="RYE5254" s="159"/>
      <c r="RYF5254" s="159"/>
      <c r="RYG5254" s="159"/>
      <c r="RYH5254" s="159"/>
      <c r="RYI5254" s="159"/>
      <c r="RYJ5254" s="159"/>
      <c r="RYK5254" s="159"/>
      <c r="RYL5254" s="159"/>
      <c r="RYM5254" s="159"/>
      <c r="RYN5254" s="159"/>
      <c r="RYO5254" s="159"/>
      <c r="RYP5254" s="159"/>
      <c r="RYQ5254" s="159"/>
      <c r="RYR5254" s="159"/>
      <c r="RYS5254" s="159"/>
      <c r="RYT5254" s="159"/>
      <c r="RYU5254" s="159"/>
      <c r="RYV5254" s="159"/>
      <c r="RYW5254" s="159"/>
      <c r="RYX5254" s="159"/>
      <c r="RYY5254" s="159"/>
      <c r="RYZ5254" s="159"/>
      <c r="RZA5254" s="159"/>
      <c r="RZB5254" s="159"/>
      <c r="RZC5254" s="159"/>
      <c r="RZD5254" s="159"/>
      <c r="RZE5254" s="159"/>
      <c r="RZF5254" s="159"/>
      <c r="RZG5254" s="159"/>
      <c r="RZH5254" s="159"/>
      <c r="RZI5254" s="159"/>
      <c r="RZJ5254" s="159"/>
      <c r="RZK5254" s="159"/>
      <c r="RZL5254" s="159"/>
      <c r="RZM5254" s="159"/>
      <c r="RZN5254" s="159"/>
      <c r="RZO5254" s="159"/>
      <c r="RZP5254" s="159"/>
      <c r="RZQ5254" s="159"/>
      <c r="RZR5254" s="159"/>
      <c r="RZS5254" s="159"/>
      <c r="RZT5254" s="159"/>
      <c r="RZU5254" s="159"/>
      <c r="RZV5254" s="159"/>
      <c r="RZW5254" s="159"/>
      <c r="RZX5254" s="159"/>
      <c r="RZY5254" s="159"/>
      <c r="RZZ5254" s="159"/>
      <c r="SAA5254" s="159"/>
      <c r="SAB5254" s="159"/>
      <c r="SAC5254" s="159"/>
      <c r="SAD5254" s="159"/>
      <c r="SAE5254" s="159"/>
      <c r="SAF5254" s="159"/>
      <c r="SAG5254" s="159"/>
      <c r="SAH5254" s="159"/>
      <c r="SAI5254" s="159"/>
      <c r="SAJ5254" s="159"/>
      <c r="SAK5254" s="159"/>
      <c r="SAL5254" s="159"/>
      <c r="SAM5254" s="159"/>
      <c r="SAN5254" s="159"/>
      <c r="SAO5254" s="159"/>
      <c r="SAP5254" s="159"/>
      <c r="SAQ5254" s="159"/>
      <c r="SAR5254" s="159"/>
      <c r="SAS5254" s="159"/>
      <c r="SAT5254" s="159"/>
      <c r="SAU5254" s="159"/>
      <c r="SAV5254" s="159"/>
      <c r="SAW5254" s="159"/>
      <c r="SAX5254" s="159"/>
      <c r="SAY5254" s="159"/>
      <c r="SAZ5254" s="159"/>
      <c r="SBA5254" s="159"/>
      <c r="SBB5254" s="159"/>
      <c r="SBC5254" s="159"/>
      <c r="SBD5254" s="159"/>
      <c r="SBE5254" s="159"/>
      <c r="SBF5254" s="159"/>
      <c r="SBG5254" s="159"/>
      <c r="SBH5254" s="159"/>
      <c r="SBI5254" s="159"/>
      <c r="SBJ5254" s="159"/>
      <c r="SBK5254" s="159"/>
      <c r="SBL5254" s="159"/>
      <c r="SBM5254" s="159"/>
      <c r="SBN5254" s="159"/>
      <c r="SBO5254" s="159"/>
      <c r="SBP5254" s="159"/>
      <c r="SBQ5254" s="159"/>
      <c r="SBR5254" s="159"/>
      <c r="SBS5254" s="159"/>
      <c r="SBT5254" s="159"/>
      <c r="SBU5254" s="159"/>
      <c r="SBV5254" s="159"/>
      <c r="SBW5254" s="159"/>
      <c r="SBX5254" s="159"/>
      <c r="SBY5254" s="159"/>
      <c r="SBZ5254" s="159"/>
      <c r="SCA5254" s="159"/>
      <c r="SCB5254" s="159"/>
      <c r="SCC5254" s="159"/>
      <c r="SCD5254" s="159"/>
      <c r="SCE5254" s="159"/>
      <c r="SCF5254" s="159"/>
      <c r="SCG5254" s="159"/>
      <c r="SCH5254" s="159"/>
      <c r="SCI5254" s="159"/>
      <c r="SCJ5254" s="159"/>
      <c r="SCK5254" s="159"/>
      <c r="SCL5254" s="159"/>
      <c r="SCM5254" s="159"/>
      <c r="SCN5254" s="159"/>
      <c r="SCO5254" s="159"/>
      <c r="SCP5254" s="159"/>
      <c r="SCQ5254" s="159"/>
      <c r="SCR5254" s="159"/>
      <c r="SCS5254" s="159"/>
      <c r="SCT5254" s="159"/>
      <c r="SCU5254" s="159"/>
      <c r="SCV5254" s="159"/>
      <c r="SCW5254" s="159"/>
      <c r="SCX5254" s="159"/>
      <c r="SCY5254" s="159"/>
      <c r="SCZ5254" s="159"/>
      <c r="SDA5254" s="159"/>
      <c r="SDB5254" s="159"/>
      <c r="SDC5254" s="159"/>
      <c r="SDD5254" s="159"/>
      <c r="SDE5254" s="159"/>
      <c r="SDF5254" s="159"/>
      <c r="SDG5254" s="159"/>
      <c r="SDH5254" s="159"/>
      <c r="SDI5254" s="159"/>
      <c r="SDJ5254" s="159"/>
      <c r="SDK5254" s="159"/>
      <c r="SDL5254" s="159"/>
      <c r="SDM5254" s="159"/>
      <c r="SDN5254" s="159"/>
      <c r="SDO5254" s="159"/>
      <c r="SDP5254" s="159"/>
      <c r="SDQ5254" s="159"/>
      <c r="SDR5254" s="159"/>
      <c r="SDS5254" s="159"/>
      <c r="SDT5254" s="159"/>
      <c r="SDU5254" s="159"/>
      <c r="SDV5254" s="159"/>
      <c r="SDW5254" s="159"/>
      <c r="SDX5254" s="159"/>
      <c r="SDY5254" s="159"/>
      <c r="SDZ5254" s="159"/>
      <c r="SEA5254" s="159"/>
      <c r="SEB5254" s="159"/>
      <c r="SEC5254" s="159"/>
      <c r="SED5254" s="159"/>
      <c r="SEE5254" s="159"/>
      <c r="SEF5254" s="159"/>
      <c r="SEG5254" s="159"/>
      <c r="SEH5254" s="159"/>
      <c r="SEI5254" s="159"/>
      <c r="SEJ5254" s="159"/>
      <c r="SEK5254" s="159"/>
      <c r="SEL5254" s="159"/>
      <c r="SEM5254" s="159"/>
      <c r="SEN5254" s="159"/>
      <c r="SEO5254" s="159"/>
      <c r="SEP5254" s="159"/>
      <c r="SEQ5254" s="159"/>
      <c r="SER5254" s="159"/>
      <c r="SES5254" s="159"/>
      <c r="SET5254" s="159"/>
      <c r="SEU5254" s="159"/>
      <c r="SEV5254" s="159"/>
      <c r="SEW5254" s="159"/>
      <c r="SEX5254" s="159"/>
      <c r="SEY5254" s="159"/>
      <c r="SEZ5254" s="159"/>
      <c r="SFA5254" s="159"/>
      <c r="SFB5254" s="159"/>
      <c r="SFC5254" s="159"/>
      <c r="SFD5254" s="159"/>
      <c r="SFE5254" s="159"/>
      <c r="SFF5254" s="159"/>
      <c r="SFG5254" s="159"/>
      <c r="SFH5254" s="159"/>
      <c r="SFI5254" s="159"/>
      <c r="SFJ5254" s="159"/>
      <c r="SFK5254" s="159"/>
      <c r="SFL5254" s="159"/>
      <c r="SFM5254" s="159"/>
      <c r="SFN5254" s="159"/>
      <c r="SFO5254" s="159"/>
      <c r="SFP5254" s="159"/>
      <c r="SFQ5254" s="159"/>
      <c r="SFR5254" s="159"/>
      <c r="SFS5254" s="159"/>
      <c r="SFT5254" s="159"/>
      <c r="SFU5254" s="159"/>
      <c r="SFV5254" s="159"/>
      <c r="SFW5254" s="159"/>
      <c r="SFX5254" s="159"/>
      <c r="SFY5254" s="159"/>
      <c r="SFZ5254" s="159"/>
      <c r="SGA5254" s="159"/>
      <c r="SGB5254" s="159"/>
      <c r="SGC5254" s="159"/>
      <c r="SGD5254" s="159"/>
      <c r="SGE5254" s="159"/>
      <c r="SGF5254" s="159"/>
      <c r="SGG5254" s="159"/>
      <c r="SGH5254" s="159"/>
      <c r="SGI5254" s="159"/>
      <c r="SGJ5254" s="159"/>
      <c r="SGK5254" s="159"/>
      <c r="SGL5254" s="159"/>
      <c r="SGM5254" s="159"/>
      <c r="SGN5254" s="159"/>
      <c r="SGO5254" s="159"/>
      <c r="SGP5254" s="159"/>
      <c r="SGQ5254" s="159"/>
      <c r="SGR5254" s="159"/>
      <c r="SGS5254" s="159"/>
      <c r="SGT5254" s="159"/>
      <c r="SGU5254" s="159"/>
      <c r="SGV5254" s="159"/>
      <c r="SGW5254" s="159"/>
      <c r="SGX5254" s="159"/>
      <c r="SGY5254" s="159"/>
      <c r="SGZ5254" s="159"/>
      <c r="SHA5254" s="159"/>
      <c r="SHB5254" s="159"/>
      <c r="SHC5254" s="159"/>
      <c r="SHD5254" s="159"/>
      <c r="SHE5254" s="159"/>
      <c r="SHF5254" s="159"/>
      <c r="SHG5254" s="159"/>
      <c r="SHH5254" s="159"/>
      <c r="SHI5254" s="159"/>
      <c r="SHJ5254" s="159"/>
      <c r="SHK5254" s="159"/>
      <c r="SHL5254" s="159"/>
      <c r="SHM5254" s="159"/>
      <c r="SHN5254" s="159"/>
      <c r="SHO5254" s="159"/>
      <c r="SHP5254" s="159"/>
      <c r="SHQ5254" s="159"/>
      <c r="SHR5254" s="159"/>
      <c r="SHS5254" s="159"/>
      <c r="SHT5254" s="159"/>
      <c r="SHU5254" s="159"/>
      <c r="SHV5254" s="159"/>
      <c r="SHW5254" s="159"/>
      <c r="SHX5254" s="159"/>
      <c r="SHY5254" s="159"/>
      <c r="SHZ5254" s="159"/>
      <c r="SIA5254" s="159"/>
      <c r="SIB5254" s="159"/>
      <c r="SIC5254" s="159"/>
      <c r="SID5254" s="159"/>
      <c r="SIE5254" s="159"/>
      <c r="SIF5254" s="159"/>
      <c r="SIG5254" s="159"/>
      <c r="SIH5254" s="159"/>
      <c r="SII5254" s="159"/>
      <c r="SIJ5254" s="159"/>
      <c r="SIK5254" s="159"/>
      <c r="SIL5254" s="159"/>
      <c r="SIM5254" s="159"/>
      <c r="SIN5254" s="159"/>
      <c r="SIO5254" s="159"/>
      <c r="SIP5254" s="159"/>
      <c r="SIQ5254" s="159"/>
      <c r="SIR5254" s="159"/>
      <c r="SIS5254" s="159"/>
      <c r="SIT5254" s="159"/>
      <c r="SIU5254" s="159"/>
      <c r="SIV5254" s="159"/>
      <c r="SIW5254" s="159"/>
      <c r="SIX5254" s="159"/>
      <c r="SIY5254" s="159"/>
      <c r="SIZ5254" s="159"/>
      <c r="SJA5254" s="159"/>
      <c r="SJB5254" s="159"/>
      <c r="SJC5254" s="159"/>
      <c r="SJD5254" s="159"/>
      <c r="SJE5254" s="159"/>
      <c r="SJF5254" s="159"/>
      <c r="SJG5254" s="159"/>
      <c r="SJH5254" s="159"/>
      <c r="SJI5254" s="159"/>
      <c r="SJJ5254" s="159"/>
      <c r="SJK5254" s="159"/>
      <c r="SJL5254" s="159"/>
      <c r="SJM5254" s="159"/>
      <c r="SJN5254" s="159"/>
      <c r="SJO5254" s="159"/>
      <c r="SJP5254" s="159"/>
      <c r="SJQ5254" s="159"/>
      <c r="SJR5254" s="159"/>
      <c r="SJS5254" s="159"/>
      <c r="SJT5254" s="159"/>
      <c r="SJU5254" s="159"/>
      <c r="SJV5254" s="159"/>
      <c r="SJW5254" s="159"/>
      <c r="SJX5254" s="159"/>
      <c r="SJY5254" s="159"/>
      <c r="SJZ5254" s="159"/>
      <c r="SKA5254" s="159"/>
      <c r="SKB5254" s="159"/>
      <c r="SKC5254" s="159"/>
      <c r="SKD5254" s="159"/>
      <c r="SKE5254" s="159"/>
      <c r="SKF5254" s="159"/>
      <c r="SKG5254" s="159"/>
      <c r="SKH5254" s="159"/>
      <c r="SKI5254" s="159"/>
      <c r="SKJ5254" s="159"/>
      <c r="SKK5254" s="159"/>
      <c r="SKL5254" s="159"/>
      <c r="SKM5254" s="159"/>
      <c r="SKN5254" s="159"/>
      <c r="SKO5254" s="159"/>
      <c r="SKP5254" s="159"/>
      <c r="SKQ5254" s="159"/>
      <c r="SKR5254" s="159"/>
      <c r="SKS5254" s="159"/>
      <c r="SKT5254" s="159"/>
      <c r="SKU5254" s="159"/>
      <c r="SKV5254" s="159"/>
      <c r="SKW5254" s="159"/>
      <c r="SKX5254" s="159"/>
      <c r="SKY5254" s="159"/>
      <c r="SKZ5254" s="159"/>
      <c r="SLA5254" s="159"/>
      <c r="SLB5254" s="159"/>
      <c r="SLC5254" s="159"/>
      <c r="SLD5254" s="159"/>
      <c r="SLE5254" s="159"/>
      <c r="SLF5254" s="159"/>
      <c r="SLG5254" s="159"/>
      <c r="SLH5254" s="159"/>
      <c r="SLI5254" s="159"/>
      <c r="SLJ5254" s="159"/>
      <c r="SLK5254" s="159"/>
      <c r="SLL5254" s="159"/>
      <c r="SLM5254" s="159"/>
      <c r="SLN5254" s="159"/>
      <c r="SLO5254" s="159"/>
      <c r="SLP5254" s="159"/>
      <c r="SLQ5254" s="159"/>
      <c r="SLR5254" s="159"/>
      <c r="SLS5254" s="159"/>
      <c r="SLT5254" s="159"/>
      <c r="SLU5254" s="159"/>
      <c r="SLV5254" s="159"/>
      <c r="SLW5254" s="159"/>
      <c r="SLX5254" s="159"/>
      <c r="SLY5254" s="159"/>
      <c r="SLZ5254" s="159"/>
      <c r="SMA5254" s="159"/>
      <c r="SMB5254" s="159"/>
      <c r="SMC5254" s="159"/>
      <c r="SMD5254" s="159"/>
      <c r="SME5254" s="159"/>
      <c r="SMF5254" s="159"/>
      <c r="SMG5254" s="159"/>
      <c r="SMH5254" s="159"/>
      <c r="SMI5254" s="159"/>
      <c r="SMJ5254" s="159"/>
      <c r="SMK5254" s="159"/>
      <c r="SML5254" s="159"/>
      <c r="SMM5254" s="159"/>
      <c r="SMN5254" s="159"/>
      <c r="SMO5254" s="159"/>
      <c r="SMP5254" s="159"/>
      <c r="SMQ5254" s="159"/>
      <c r="SMR5254" s="159"/>
      <c r="SMS5254" s="159"/>
      <c r="SMT5254" s="159"/>
      <c r="SMU5254" s="159"/>
      <c r="SMV5254" s="159"/>
      <c r="SMW5254" s="159"/>
      <c r="SMX5254" s="159"/>
      <c r="SMY5254" s="159"/>
      <c r="SMZ5254" s="159"/>
      <c r="SNA5254" s="159"/>
      <c r="SNB5254" s="159"/>
      <c r="SNC5254" s="159"/>
      <c r="SND5254" s="159"/>
      <c r="SNE5254" s="159"/>
      <c r="SNF5254" s="159"/>
      <c r="SNG5254" s="159"/>
      <c r="SNH5254" s="159"/>
      <c r="SNI5254" s="159"/>
      <c r="SNJ5254" s="159"/>
      <c r="SNK5254" s="159"/>
      <c r="SNL5254" s="159"/>
      <c r="SNM5254" s="159"/>
      <c r="SNN5254" s="159"/>
      <c r="SNO5254" s="159"/>
      <c r="SNP5254" s="159"/>
      <c r="SNQ5254" s="159"/>
      <c r="SNR5254" s="159"/>
      <c r="SNS5254" s="159"/>
      <c r="SNT5254" s="159"/>
      <c r="SNU5254" s="159"/>
      <c r="SNV5254" s="159"/>
      <c r="SNW5254" s="159"/>
      <c r="SNX5254" s="159"/>
      <c r="SNY5254" s="159"/>
      <c r="SNZ5254" s="159"/>
      <c r="SOA5254" s="159"/>
      <c r="SOB5254" s="159"/>
      <c r="SOC5254" s="159"/>
      <c r="SOD5254" s="159"/>
      <c r="SOE5254" s="159"/>
      <c r="SOF5254" s="159"/>
      <c r="SOG5254" s="159"/>
      <c r="SOH5254" s="159"/>
      <c r="SOI5254" s="159"/>
      <c r="SOJ5254" s="159"/>
      <c r="SOK5254" s="159"/>
      <c r="SOL5254" s="159"/>
      <c r="SOM5254" s="159"/>
      <c r="SON5254" s="159"/>
      <c r="SOO5254" s="159"/>
      <c r="SOP5254" s="159"/>
      <c r="SOQ5254" s="159"/>
      <c r="SOR5254" s="159"/>
      <c r="SOS5254" s="159"/>
      <c r="SOT5254" s="159"/>
      <c r="SOU5254" s="159"/>
      <c r="SOV5254" s="159"/>
      <c r="SOW5254" s="159"/>
      <c r="SOX5254" s="159"/>
      <c r="SOY5254" s="159"/>
      <c r="SOZ5254" s="159"/>
      <c r="SPA5254" s="159"/>
      <c r="SPB5254" s="159"/>
      <c r="SPC5254" s="159"/>
      <c r="SPD5254" s="159"/>
      <c r="SPE5254" s="159"/>
      <c r="SPF5254" s="159"/>
      <c r="SPG5254" s="159"/>
      <c r="SPH5254" s="159"/>
      <c r="SPI5254" s="159"/>
      <c r="SPJ5254" s="159"/>
      <c r="SPK5254" s="159"/>
      <c r="SPL5254" s="159"/>
      <c r="SPM5254" s="159"/>
      <c r="SPN5254" s="159"/>
      <c r="SPO5254" s="159"/>
      <c r="SPP5254" s="159"/>
      <c r="SPQ5254" s="159"/>
      <c r="SPR5254" s="159"/>
      <c r="SPS5254" s="159"/>
      <c r="SPT5254" s="159"/>
      <c r="SPU5254" s="159"/>
      <c r="SPV5254" s="159"/>
      <c r="SPW5254" s="159"/>
      <c r="SPX5254" s="159"/>
      <c r="SPY5254" s="159"/>
      <c r="SPZ5254" s="159"/>
      <c r="SQA5254" s="159"/>
      <c r="SQB5254" s="159"/>
      <c r="SQC5254" s="159"/>
      <c r="SQD5254" s="159"/>
      <c r="SQE5254" s="159"/>
      <c r="SQF5254" s="159"/>
      <c r="SQG5254" s="159"/>
      <c r="SQH5254" s="159"/>
      <c r="SQI5254" s="159"/>
      <c r="SQJ5254" s="159"/>
      <c r="SQK5254" s="159"/>
      <c r="SQL5254" s="159"/>
      <c r="SQM5254" s="159"/>
      <c r="SQN5254" s="159"/>
      <c r="SQO5254" s="159"/>
      <c r="SQP5254" s="159"/>
      <c r="SQQ5254" s="159"/>
      <c r="SQR5254" s="159"/>
      <c r="SQS5254" s="159"/>
      <c r="SQT5254" s="159"/>
      <c r="SQU5254" s="159"/>
      <c r="SQV5254" s="159"/>
      <c r="SQW5254" s="159"/>
      <c r="SQX5254" s="159"/>
      <c r="SQY5254" s="159"/>
      <c r="SQZ5254" s="159"/>
      <c r="SRA5254" s="159"/>
      <c r="SRB5254" s="159"/>
      <c r="SRC5254" s="159"/>
      <c r="SRD5254" s="159"/>
      <c r="SRE5254" s="159"/>
      <c r="SRF5254" s="159"/>
      <c r="SRG5254" s="159"/>
      <c r="SRH5254" s="159"/>
      <c r="SRI5254" s="159"/>
      <c r="SRJ5254" s="159"/>
      <c r="SRK5254" s="159"/>
      <c r="SRL5254" s="159"/>
      <c r="SRM5254" s="159"/>
      <c r="SRN5254" s="159"/>
      <c r="SRO5254" s="159"/>
      <c r="SRP5254" s="159"/>
      <c r="SRQ5254" s="159"/>
      <c r="SRR5254" s="159"/>
      <c r="SRS5254" s="159"/>
      <c r="SRT5254" s="159"/>
      <c r="SRU5254" s="159"/>
      <c r="SRV5254" s="159"/>
      <c r="SRW5254" s="159"/>
      <c r="SRX5254" s="159"/>
      <c r="SRY5254" s="159"/>
      <c r="SRZ5254" s="159"/>
      <c r="SSA5254" s="159"/>
      <c r="SSB5254" s="159"/>
      <c r="SSC5254" s="159"/>
      <c r="SSD5254" s="159"/>
      <c r="SSE5254" s="159"/>
      <c r="SSF5254" s="159"/>
      <c r="SSG5254" s="159"/>
      <c r="SSH5254" s="159"/>
      <c r="SSI5254" s="159"/>
      <c r="SSJ5254" s="159"/>
      <c r="SSK5254" s="159"/>
      <c r="SSL5254" s="159"/>
      <c r="SSM5254" s="159"/>
      <c r="SSN5254" s="159"/>
      <c r="SSO5254" s="159"/>
      <c r="SSP5254" s="159"/>
      <c r="SSQ5254" s="159"/>
      <c r="SSR5254" s="159"/>
      <c r="SSS5254" s="159"/>
      <c r="SST5254" s="159"/>
      <c r="SSU5254" s="159"/>
      <c r="SSV5254" s="159"/>
      <c r="SSW5254" s="159"/>
      <c r="SSX5254" s="159"/>
      <c r="SSY5254" s="159"/>
      <c r="SSZ5254" s="159"/>
      <c r="STA5254" s="159"/>
      <c r="STB5254" s="159"/>
      <c r="STC5254" s="159"/>
      <c r="STD5254" s="159"/>
      <c r="STE5254" s="159"/>
      <c r="STF5254" s="159"/>
      <c r="STG5254" s="159"/>
      <c r="STH5254" s="159"/>
      <c r="STI5254" s="159"/>
      <c r="STJ5254" s="159"/>
      <c r="STK5254" s="159"/>
      <c r="STL5254" s="159"/>
      <c r="STM5254" s="159"/>
      <c r="STN5254" s="159"/>
      <c r="STO5254" s="159"/>
      <c r="STP5254" s="159"/>
      <c r="STQ5254" s="159"/>
      <c r="STR5254" s="159"/>
      <c r="STS5254" s="159"/>
      <c r="STT5254" s="159"/>
      <c r="STU5254" s="159"/>
      <c r="STV5254" s="159"/>
      <c r="STW5254" s="159"/>
      <c r="STX5254" s="159"/>
      <c r="STY5254" s="159"/>
      <c r="STZ5254" s="159"/>
      <c r="SUA5254" s="159"/>
      <c r="SUB5254" s="159"/>
      <c r="SUC5254" s="159"/>
      <c r="SUD5254" s="159"/>
      <c r="SUE5254" s="159"/>
      <c r="SUF5254" s="159"/>
      <c r="SUG5254" s="159"/>
      <c r="SUH5254" s="159"/>
      <c r="SUI5254" s="159"/>
      <c r="SUJ5254" s="159"/>
      <c r="SUK5254" s="159"/>
      <c r="SUL5254" s="159"/>
      <c r="SUM5254" s="159"/>
      <c r="SUN5254" s="159"/>
      <c r="SUO5254" s="159"/>
      <c r="SUP5254" s="159"/>
      <c r="SUQ5254" s="159"/>
      <c r="SUR5254" s="159"/>
      <c r="SUS5254" s="159"/>
      <c r="SUT5254" s="159"/>
      <c r="SUU5254" s="159"/>
      <c r="SUV5254" s="159"/>
      <c r="SUW5254" s="159"/>
      <c r="SUX5254" s="159"/>
      <c r="SUY5254" s="159"/>
      <c r="SUZ5254" s="159"/>
      <c r="SVA5254" s="159"/>
      <c r="SVB5254" s="159"/>
      <c r="SVC5254" s="159"/>
      <c r="SVD5254" s="159"/>
      <c r="SVE5254" s="159"/>
      <c r="SVF5254" s="159"/>
      <c r="SVG5254" s="159"/>
      <c r="SVH5254" s="159"/>
      <c r="SVI5254" s="159"/>
      <c r="SVJ5254" s="159"/>
      <c r="SVK5254" s="159"/>
      <c r="SVL5254" s="159"/>
      <c r="SVM5254" s="159"/>
      <c r="SVN5254" s="159"/>
      <c r="SVO5254" s="159"/>
      <c r="SVP5254" s="159"/>
      <c r="SVQ5254" s="159"/>
      <c r="SVR5254" s="159"/>
      <c r="SVS5254" s="159"/>
      <c r="SVT5254" s="159"/>
      <c r="SVU5254" s="159"/>
      <c r="SVV5254" s="159"/>
      <c r="SVW5254" s="159"/>
      <c r="SVX5254" s="159"/>
      <c r="SVY5254" s="159"/>
      <c r="SVZ5254" s="159"/>
      <c r="SWA5254" s="159"/>
      <c r="SWB5254" s="159"/>
      <c r="SWC5254" s="159"/>
      <c r="SWD5254" s="159"/>
      <c r="SWE5254" s="159"/>
      <c r="SWF5254" s="159"/>
      <c r="SWG5254" s="159"/>
      <c r="SWH5254" s="159"/>
      <c r="SWI5254" s="159"/>
      <c r="SWJ5254" s="159"/>
      <c r="SWK5254" s="159"/>
      <c r="SWL5254" s="159"/>
      <c r="SWM5254" s="159"/>
      <c r="SWN5254" s="159"/>
      <c r="SWO5254" s="159"/>
      <c r="SWP5254" s="159"/>
      <c r="SWQ5254" s="159"/>
      <c r="SWR5254" s="159"/>
      <c r="SWS5254" s="159"/>
      <c r="SWT5254" s="159"/>
      <c r="SWU5254" s="159"/>
      <c r="SWV5254" s="159"/>
      <c r="SWW5254" s="159"/>
      <c r="SWX5254" s="159"/>
      <c r="SWY5254" s="159"/>
      <c r="SWZ5254" s="159"/>
      <c r="SXA5254" s="159"/>
      <c r="SXB5254" s="159"/>
      <c r="SXC5254" s="159"/>
      <c r="SXD5254" s="159"/>
      <c r="SXE5254" s="159"/>
      <c r="SXF5254" s="159"/>
      <c r="SXG5254" s="159"/>
      <c r="SXH5254" s="159"/>
      <c r="SXI5254" s="159"/>
      <c r="SXJ5254" s="159"/>
      <c r="SXK5254" s="159"/>
      <c r="SXL5254" s="159"/>
      <c r="SXM5254" s="159"/>
      <c r="SXN5254" s="159"/>
      <c r="SXO5254" s="159"/>
      <c r="SXP5254" s="159"/>
      <c r="SXQ5254" s="159"/>
      <c r="SXR5254" s="159"/>
      <c r="SXS5254" s="159"/>
      <c r="SXT5254" s="159"/>
      <c r="SXU5254" s="159"/>
      <c r="SXV5254" s="159"/>
      <c r="SXW5254" s="159"/>
      <c r="SXX5254" s="159"/>
      <c r="SXY5254" s="159"/>
      <c r="SXZ5254" s="159"/>
      <c r="SYA5254" s="159"/>
      <c r="SYB5254" s="159"/>
      <c r="SYC5254" s="159"/>
      <c r="SYD5254" s="159"/>
      <c r="SYE5254" s="159"/>
      <c r="SYF5254" s="159"/>
      <c r="SYG5254" s="159"/>
      <c r="SYH5254" s="159"/>
      <c r="SYI5254" s="159"/>
      <c r="SYJ5254" s="159"/>
      <c r="SYK5254" s="159"/>
      <c r="SYL5254" s="159"/>
      <c r="SYM5254" s="159"/>
      <c r="SYN5254" s="159"/>
      <c r="SYO5254" s="159"/>
      <c r="SYP5254" s="159"/>
      <c r="SYQ5254" s="159"/>
      <c r="SYR5254" s="159"/>
      <c r="SYS5254" s="159"/>
      <c r="SYT5254" s="159"/>
      <c r="SYU5254" s="159"/>
      <c r="SYV5254" s="159"/>
      <c r="SYW5254" s="159"/>
      <c r="SYX5254" s="159"/>
      <c r="SYY5254" s="159"/>
      <c r="SYZ5254" s="159"/>
      <c r="SZA5254" s="159"/>
      <c r="SZB5254" s="159"/>
      <c r="SZC5254" s="159"/>
      <c r="SZD5254" s="159"/>
      <c r="SZE5254" s="159"/>
      <c r="SZF5254" s="159"/>
      <c r="SZG5254" s="159"/>
      <c r="SZH5254" s="159"/>
      <c r="SZI5254" s="159"/>
      <c r="SZJ5254" s="159"/>
      <c r="SZK5254" s="159"/>
      <c r="SZL5254" s="159"/>
      <c r="SZM5254" s="159"/>
      <c r="SZN5254" s="159"/>
      <c r="SZO5254" s="159"/>
      <c r="SZP5254" s="159"/>
      <c r="SZQ5254" s="159"/>
      <c r="SZR5254" s="159"/>
      <c r="SZS5254" s="159"/>
      <c r="SZT5254" s="159"/>
      <c r="SZU5254" s="159"/>
      <c r="SZV5254" s="159"/>
      <c r="SZW5254" s="159"/>
      <c r="SZX5254" s="159"/>
      <c r="SZY5254" s="159"/>
      <c r="SZZ5254" s="159"/>
      <c r="TAA5254" s="159"/>
      <c r="TAB5254" s="159"/>
      <c r="TAC5254" s="159"/>
      <c r="TAD5254" s="159"/>
      <c r="TAE5254" s="159"/>
      <c r="TAF5254" s="159"/>
      <c r="TAG5254" s="159"/>
      <c r="TAH5254" s="159"/>
      <c r="TAI5254" s="159"/>
      <c r="TAJ5254" s="159"/>
      <c r="TAK5254" s="159"/>
      <c r="TAL5254" s="159"/>
      <c r="TAM5254" s="159"/>
      <c r="TAN5254" s="159"/>
      <c r="TAO5254" s="159"/>
      <c r="TAP5254" s="159"/>
      <c r="TAQ5254" s="159"/>
      <c r="TAR5254" s="159"/>
      <c r="TAS5254" s="159"/>
      <c r="TAT5254" s="159"/>
      <c r="TAU5254" s="159"/>
      <c r="TAV5254" s="159"/>
      <c r="TAW5254" s="159"/>
      <c r="TAX5254" s="159"/>
      <c r="TAY5254" s="159"/>
      <c r="TAZ5254" s="159"/>
      <c r="TBA5254" s="159"/>
      <c r="TBB5254" s="159"/>
      <c r="TBC5254" s="159"/>
      <c r="TBD5254" s="159"/>
      <c r="TBE5254" s="159"/>
      <c r="TBF5254" s="159"/>
      <c r="TBG5254" s="159"/>
      <c r="TBH5254" s="159"/>
      <c r="TBI5254" s="159"/>
      <c r="TBJ5254" s="159"/>
      <c r="TBK5254" s="159"/>
      <c r="TBL5254" s="159"/>
      <c r="TBM5254" s="159"/>
      <c r="TBN5254" s="159"/>
      <c r="TBO5254" s="159"/>
      <c r="TBP5254" s="159"/>
      <c r="TBQ5254" s="159"/>
      <c r="TBR5254" s="159"/>
      <c r="TBS5254" s="159"/>
      <c r="TBT5254" s="159"/>
      <c r="TBU5254" s="159"/>
      <c r="TBV5254" s="159"/>
      <c r="TBW5254" s="159"/>
      <c r="TBX5254" s="159"/>
      <c r="TBY5254" s="159"/>
      <c r="TBZ5254" s="159"/>
      <c r="TCA5254" s="159"/>
      <c r="TCB5254" s="159"/>
      <c r="TCC5254" s="159"/>
      <c r="TCD5254" s="159"/>
      <c r="TCE5254" s="159"/>
      <c r="TCF5254" s="159"/>
      <c r="TCG5254" s="159"/>
      <c r="TCH5254" s="159"/>
      <c r="TCI5254" s="159"/>
      <c r="TCJ5254" s="159"/>
      <c r="TCK5254" s="159"/>
      <c r="TCL5254" s="159"/>
      <c r="TCM5254" s="159"/>
      <c r="TCN5254" s="159"/>
      <c r="TCO5254" s="159"/>
      <c r="TCP5254" s="159"/>
      <c r="TCQ5254" s="159"/>
      <c r="TCR5254" s="159"/>
      <c r="TCS5254" s="159"/>
      <c r="TCT5254" s="159"/>
      <c r="TCU5254" s="159"/>
      <c r="TCV5254" s="159"/>
      <c r="TCW5254" s="159"/>
      <c r="TCX5254" s="159"/>
      <c r="TCY5254" s="159"/>
      <c r="TCZ5254" s="159"/>
      <c r="TDA5254" s="159"/>
      <c r="TDB5254" s="159"/>
      <c r="TDC5254" s="159"/>
      <c r="TDD5254" s="159"/>
      <c r="TDE5254" s="159"/>
      <c r="TDF5254" s="159"/>
      <c r="TDG5254" s="159"/>
      <c r="TDH5254" s="159"/>
      <c r="TDI5254" s="159"/>
      <c r="TDJ5254" s="159"/>
      <c r="TDK5254" s="159"/>
      <c r="TDL5254" s="159"/>
      <c r="TDM5254" s="159"/>
      <c r="TDN5254" s="159"/>
      <c r="TDO5254" s="159"/>
      <c r="TDP5254" s="159"/>
      <c r="TDQ5254" s="159"/>
      <c r="TDR5254" s="159"/>
      <c r="TDS5254" s="159"/>
      <c r="TDT5254" s="159"/>
      <c r="TDU5254" s="159"/>
      <c r="TDV5254" s="159"/>
      <c r="TDW5254" s="159"/>
      <c r="TDX5254" s="159"/>
      <c r="TDY5254" s="159"/>
      <c r="TDZ5254" s="159"/>
      <c r="TEA5254" s="159"/>
      <c r="TEB5254" s="159"/>
      <c r="TEC5254" s="159"/>
      <c r="TED5254" s="159"/>
      <c r="TEE5254" s="159"/>
      <c r="TEF5254" s="159"/>
      <c r="TEG5254" s="159"/>
      <c r="TEH5254" s="159"/>
      <c r="TEI5254" s="159"/>
      <c r="TEJ5254" s="159"/>
      <c r="TEK5254" s="159"/>
      <c r="TEL5254" s="159"/>
      <c r="TEM5254" s="159"/>
      <c r="TEN5254" s="159"/>
      <c r="TEO5254" s="159"/>
      <c r="TEP5254" s="159"/>
      <c r="TEQ5254" s="159"/>
      <c r="TER5254" s="159"/>
      <c r="TES5254" s="159"/>
      <c r="TET5254" s="159"/>
      <c r="TEU5254" s="159"/>
      <c r="TEV5254" s="159"/>
      <c r="TEW5254" s="159"/>
      <c r="TEX5254" s="159"/>
      <c r="TEY5254" s="159"/>
      <c r="TEZ5254" s="159"/>
      <c r="TFA5254" s="159"/>
      <c r="TFB5254" s="159"/>
      <c r="TFC5254" s="159"/>
      <c r="TFD5254" s="159"/>
      <c r="TFE5254" s="159"/>
      <c r="TFF5254" s="159"/>
      <c r="TFG5254" s="159"/>
      <c r="TFH5254" s="159"/>
      <c r="TFI5254" s="159"/>
      <c r="TFJ5254" s="159"/>
      <c r="TFK5254" s="159"/>
      <c r="TFL5254" s="159"/>
      <c r="TFM5254" s="159"/>
      <c r="TFN5254" s="159"/>
      <c r="TFO5254" s="159"/>
      <c r="TFP5254" s="159"/>
      <c r="TFQ5254" s="159"/>
      <c r="TFR5254" s="159"/>
      <c r="TFS5254" s="159"/>
      <c r="TFT5254" s="159"/>
      <c r="TFU5254" s="159"/>
      <c r="TFV5254" s="159"/>
      <c r="TFW5254" s="159"/>
      <c r="TFX5254" s="159"/>
      <c r="TFY5254" s="159"/>
      <c r="TFZ5254" s="159"/>
      <c r="TGA5254" s="159"/>
      <c r="TGB5254" s="159"/>
      <c r="TGC5254" s="159"/>
      <c r="TGD5254" s="159"/>
      <c r="TGE5254" s="159"/>
      <c r="TGF5254" s="159"/>
      <c r="TGG5254" s="159"/>
      <c r="TGH5254" s="159"/>
      <c r="TGI5254" s="159"/>
      <c r="TGJ5254" s="159"/>
      <c r="TGK5254" s="159"/>
      <c r="TGL5254" s="159"/>
      <c r="TGM5254" s="159"/>
      <c r="TGN5254" s="159"/>
      <c r="TGO5254" s="159"/>
      <c r="TGP5254" s="159"/>
      <c r="TGQ5254" s="159"/>
      <c r="TGR5254" s="159"/>
      <c r="TGS5254" s="159"/>
      <c r="TGT5254" s="159"/>
      <c r="TGU5254" s="159"/>
      <c r="TGV5254" s="159"/>
      <c r="TGW5254" s="159"/>
      <c r="TGX5254" s="159"/>
      <c r="TGY5254" s="159"/>
      <c r="TGZ5254" s="159"/>
      <c r="THA5254" s="159"/>
      <c r="THB5254" s="159"/>
      <c r="THC5254" s="159"/>
      <c r="THD5254" s="159"/>
      <c r="THE5254" s="159"/>
      <c r="THF5254" s="159"/>
      <c r="THG5254" s="159"/>
      <c r="THH5254" s="159"/>
      <c r="THI5254" s="159"/>
      <c r="THJ5254" s="159"/>
      <c r="THK5254" s="159"/>
      <c r="THL5254" s="159"/>
      <c r="THM5254" s="159"/>
      <c r="THN5254" s="159"/>
      <c r="THO5254" s="159"/>
      <c r="THP5254" s="159"/>
      <c r="THQ5254" s="159"/>
      <c r="THR5254" s="159"/>
      <c r="THS5254" s="159"/>
      <c r="THT5254" s="159"/>
      <c r="THU5254" s="159"/>
      <c r="THV5254" s="159"/>
      <c r="THW5254" s="159"/>
      <c r="THX5254" s="159"/>
      <c r="THY5254" s="159"/>
      <c r="THZ5254" s="159"/>
      <c r="TIA5254" s="159"/>
      <c r="TIB5254" s="159"/>
      <c r="TIC5254" s="159"/>
      <c r="TID5254" s="159"/>
      <c r="TIE5254" s="159"/>
      <c r="TIF5254" s="159"/>
      <c r="TIG5254" s="159"/>
      <c r="TIH5254" s="159"/>
      <c r="TII5254" s="159"/>
      <c r="TIJ5254" s="159"/>
      <c r="TIK5254" s="159"/>
      <c r="TIL5254" s="159"/>
      <c r="TIM5254" s="159"/>
      <c r="TIN5254" s="159"/>
      <c r="TIO5254" s="159"/>
      <c r="TIP5254" s="159"/>
      <c r="TIQ5254" s="159"/>
      <c r="TIR5254" s="159"/>
      <c r="TIS5254" s="159"/>
      <c r="TIT5254" s="159"/>
      <c r="TIU5254" s="159"/>
      <c r="TIV5254" s="159"/>
      <c r="TIW5254" s="159"/>
      <c r="TIX5254" s="159"/>
      <c r="TIY5254" s="159"/>
      <c r="TIZ5254" s="159"/>
      <c r="TJA5254" s="159"/>
      <c r="TJB5254" s="159"/>
      <c r="TJC5254" s="159"/>
      <c r="TJD5254" s="159"/>
      <c r="TJE5254" s="159"/>
      <c r="TJF5254" s="159"/>
      <c r="TJG5254" s="159"/>
      <c r="TJH5254" s="159"/>
      <c r="TJI5254" s="159"/>
      <c r="TJJ5254" s="159"/>
      <c r="TJK5254" s="159"/>
      <c r="TJL5254" s="159"/>
      <c r="TJM5254" s="159"/>
      <c r="TJN5254" s="159"/>
      <c r="TJO5254" s="159"/>
      <c r="TJP5254" s="159"/>
      <c r="TJQ5254" s="159"/>
      <c r="TJR5254" s="159"/>
      <c r="TJS5254" s="159"/>
      <c r="TJT5254" s="159"/>
      <c r="TJU5254" s="159"/>
      <c r="TJV5254" s="159"/>
      <c r="TJW5254" s="159"/>
      <c r="TJX5254" s="159"/>
      <c r="TJY5254" s="159"/>
      <c r="TJZ5254" s="159"/>
      <c r="TKA5254" s="159"/>
      <c r="TKB5254" s="159"/>
      <c r="TKC5254" s="159"/>
      <c r="TKD5254" s="159"/>
      <c r="TKE5254" s="159"/>
      <c r="TKF5254" s="159"/>
      <c r="TKG5254" s="159"/>
      <c r="TKH5254" s="159"/>
      <c r="TKI5254" s="159"/>
      <c r="TKJ5254" s="159"/>
      <c r="TKK5254" s="159"/>
      <c r="TKL5254" s="159"/>
      <c r="TKM5254" s="159"/>
      <c r="TKN5254" s="159"/>
      <c r="TKO5254" s="159"/>
      <c r="TKP5254" s="159"/>
      <c r="TKQ5254" s="159"/>
      <c r="TKR5254" s="159"/>
      <c r="TKS5254" s="159"/>
      <c r="TKT5254" s="159"/>
      <c r="TKU5254" s="159"/>
      <c r="TKV5254" s="159"/>
      <c r="TKW5254" s="159"/>
      <c r="TKX5254" s="159"/>
      <c r="TKY5254" s="159"/>
      <c r="TKZ5254" s="159"/>
      <c r="TLA5254" s="159"/>
      <c r="TLB5254" s="159"/>
      <c r="TLC5254" s="159"/>
      <c r="TLD5254" s="159"/>
      <c r="TLE5254" s="159"/>
      <c r="TLF5254" s="159"/>
      <c r="TLG5254" s="159"/>
      <c r="TLH5254" s="159"/>
      <c r="TLI5254" s="159"/>
      <c r="TLJ5254" s="159"/>
      <c r="TLK5254" s="159"/>
      <c r="TLL5254" s="159"/>
      <c r="TLM5254" s="159"/>
      <c r="TLN5254" s="159"/>
      <c r="TLO5254" s="159"/>
      <c r="TLP5254" s="159"/>
      <c r="TLQ5254" s="159"/>
      <c r="TLR5254" s="159"/>
      <c r="TLS5254" s="159"/>
      <c r="TLT5254" s="159"/>
      <c r="TLU5254" s="159"/>
      <c r="TLV5254" s="159"/>
      <c r="TLW5254" s="159"/>
      <c r="TLX5254" s="159"/>
      <c r="TLY5254" s="159"/>
      <c r="TLZ5254" s="159"/>
      <c r="TMA5254" s="159"/>
      <c r="TMB5254" s="159"/>
      <c r="TMC5254" s="159"/>
      <c r="TMD5254" s="159"/>
      <c r="TME5254" s="159"/>
      <c r="TMF5254" s="159"/>
      <c r="TMG5254" s="159"/>
      <c r="TMH5254" s="159"/>
      <c r="TMI5254" s="159"/>
      <c r="TMJ5254" s="159"/>
      <c r="TMK5254" s="159"/>
      <c r="TML5254" s="159"/>
      <c r="TMM5254" s="159"/>
      <c r="TMN5254" s="159"/>
      <c r="TMO5254" s="159"/>
      <c r="TMP5254" s="159"/>
      <c r="TMQ5254" s="159"/>
      <c r="TMR5254" s="159"/>
      <c r="TMS5254" s="159"/>
      <c r="TMT5254" s="159"/>
      <c r="TMU5254" s="159"/>
      <c r="TMV5254" s="159"/>
      <c r="TMW5254" s="159"/>
      <c r="TMX5254" s="159"/>
      <c r="TMY5254" s="159"/>
      <c r="TMZ5254" s="159"/>
      <c r="TNA5254" s="159"/>
      <c r="TNB5254" s="159"/>
      <c r="TNC5254" s="159"/>
      <c r="TND5254" s="159"/>
      <c r="TNE5254" s="159"/>
      <c r="TNF5254" s="159"/>
      <c r="TNG5254" s="159"/>
      <c r="TNH5254" s="159"/>
      <c r="TNI5254" s="159"/>
      <c r="TNJ5254" s="159"/>
      <c r="TNK5254" s="159"/>
      <c r="TNL5254" s="159"/>
      <c r="TNM5254" s="159"/>
      <c r="TNN5254" s="159"/>
      <c r="TNO5254" s="159"/>
      <c r="TNP5254" s="159"/>
      <c r="TNQ5254" s="159"/>
      <c r="TNR5254" s="159"/>
      <c r="TNS5254" s="159"/>
      <c r="TNT5254" s="159"/>
      <c r="TNU5254" s="159"/>
      <c r="TNV5254" s="159"/>
      <c r="TNW5254" s="159"/>
      <c r="TNX5254" s="159"/>
      <c r="TNY5254" s="159"/>
      <c r="TNZ5254" s="159"/>
      <c r="TOA5254" s="159"/>
      <c r="TOB5254" s="159"/>
      <c r="TOC5254" s="159"/>
      <c r="TOD5254" s="159"/>
      <c r="TOE5254" s="159"/>
      <c r="TOF5254" s="159"/>
      <c r="TOG5254" s="159"/>
      <c r="TOH5254" s="159"/>
      <c r="TOI5254" s="159"/>
      <c r="TOJ5254" s="159"/>
      <c r="TOK5254" s="159"/>
      <c r="TOL5254" s="159"/>
      <c r="TOM5254" s="159"/>
      <c r="TON5254" s="159"/>
      <c r="TOO5254" s="159"/>
      <c r="TOP5254" s="159"/>
      <c r="TOQ5254" s="159"/>
      <c r="TOR5254" s="159"/>
      <c r="TOS5254" s="159"/>
      <c r="TOT5254" s="159"/>
      <c r="TOU5254" s="159"/>
      <c r="TOV5254" s="159"/>
      <c r="TOW5254" s="159"/>
      <c r="TOX5254" s="159"/>
      <c r="TOY5254" s="159"/>
      <c r="TOZ5254" s="159"/>
      <c r="TPA5254" s="159"/>
      <c r="TPB5254" s="159"/>
      <c r="TPC5254" s="159"/>
      <c r="TPD5254" s="159"/>
      <c r="TPE5254" s="159"/>
      <c r="TPF5254" s="159"/>
      <c r="TPG5254" s="159"/>
      <c r="TPH5254" s="159"/>
      <c r="TPI5254" s="159"/>
      <c r="TPJ5254" s="159"/>
      <c r="TPK5254" s="159"/>
      <c r="TPL5254" s="159"/>
      <c r="TPM5254" s="159"/>
      <c r="TPN5254" s="159"/>
      <c r="TPO5254" s="159"/>
      <c r="TPP5254" s="159"/>
      <c r="TPQ5254" s="159"/>
      <c r="TPR5254" s="159"/>
      <c r="TPS5254" s="159"/>
      <c r="TPT5254" s="159"/>
      <c r="TPU5254" s="159"/>
      <c r="TPV5254" s="159"/>
      <c r="TPW5254" s="159"/>
      <c r="TPX5254" s="159"/>
      <c r="TPY5254" s="159"/>
      <c r="TPZ5254" s="159"/>
      <c r="TQA5254" s="159"/>
      <c r="TQB5254" s="159"/>
      <c r="TQC5254" s="159"/>
      <c r="TQD5254" s="159"/>
      <c r="TQE5254" s="159"/>
      <c r="TQF5254" s="159"/>
      <c r="TQG5254" s="159"/>
      <c r="TQH5254" s="159"/>
      <c r="TQI5254" s="159"/>
      <c r="TQJ5254" s="159"/>
      <c r="TQK5254" s="159"/>
      <c r="TQL5254" s="159"/>
      <c r="TQM5254" s="159"/>
      <c r="TQN5254" s="159"/>
      <c r="TQO5254" s="159"/>
      <c r="TQP5254" s="159"/>
      <c r="TQQ5254" s="159"/>
      <c r="TQR5254" s="159"/>
      <c r="TQS5254" s="159"/>
      <c r="TQT5254" s="159"/>
      <c r="TQU5254" s="159"/>
      <c r="TQV5254" s="159"/>
      <c r="TQW5254" s="159"/>
      <c r="TQX5254" s="159"/>
      <c r="TQY5254" s="159"/>
      <c r="TQZ5254" s="159"/>
      <c r="TRA5254" s="159"/>
      <c r="TRB5254" s="159"/>
      <c r="TRC5254" s="159"/>
      <c r="TRD5254" s="159"/>
      <c r="TRE5254" s="159"/>
      <c r="TRF5254" s="159"/>
      <c r="TRG5254" s="159"/>
      <c r="TRH5254" s="159"/>
      <c r="TRI5254" s="159"/>
      <c r="TRJ5254" s="159"/>
      <c r="TRK5254" s="159"/>
      <c r="TRL5254" s="159"/>
      <c r="TRM5254" s="159"/>
      <c r="TRN5254" s="159"/>
      <c r="TRO5254" s="159"/>
      <c r="TRP5254" s="159"/>
      <c r="TRQ5254" s="159"/>
      <c r="TRR5254" s="159"/>
      <c r="TRS5254" s="159"/>
      <c r="TRT5254" s="159"/>
      <c r="TRU5254" s="159"/>
      <c r="TRV5254" s="159"/>
      <c r="TRW5254" s="159"/>
      <c r="TRX5254" s="159"/>
      <c r="TRY5254" s="159"/>
      <c r="TRZ5254" s="159"/>
      <c r="TSA5254" s="159"/>
      <c r="TSB5254" s="159"/>
      <c r="TSC5254" s="159"/>
      <c r="TSD5254" s="159"/>
      <c r="TSE5254" s="159"/>
      <c r="TSF5254" s="159"/>
      <c r="TSG5254" s="159"/>
      <c r="TSH5254" s="159"/>
      <c r="TSI5254" s="159"/>
      <c r="TSJ5254" s="159"/>
      <c r="TSK5254" s="159"/>
      <c r="TSL5254" s="159"/>
      <c r="TSM5254" s="159"/>
      <c r="TSN5254" s="159"/>
      <c r="TSO5254" s="159"/>
      <c r="TSP5254" s="159"/>
      <c r="TSQ5254" s="159"/>
      <c r="TSR5254" s="159"/>
      <c r="TSS5254" s="159"/>
      <c r="TST5254" s="159"/>
      <c r="TSU5254" s="159"/>
      <c r="TSV5254" s="159"/>
      <c r="TSW5254" s="159"/>
      <c r="TSX5254" s="159"/>
      <c r="TSY5254" s="159"/>
      <c r="TSZ5254" s="159"/>
      <c r="TTA5254" s="159"/>
      <c r="TTB5254" s="159"/>
      <c r="TTC5254" s="159"/>
      <c r="TTD5254" s="159"/>
      <c r="TTE5254" s="159"/>
      <c r="TTF5254" s="159"/>
      <c r="TTG5254" s="159"/>
      <c r="TTH5254" s="159"/>
      <c r="TTI5254" s="159"/>
      <c r="TTJ5254" s="159"/>
      <c r="TTK5254" s="159"/>
      <c r="TTL5254" s="159"/>
      <c r="TTM5254" s="159"/>
      <c r="TTN5254" s="159"/>
      <c r="TTO5254" s="159"/>
      <c r="TTP5254" s="159"/>
      <c r="TTQ5254" s="159"/>
      <c r="TTR5254" s="159"/>
      <c r="TTS5254" s="159"/>
      <c r="TTT5254" s="159"/>
      <c r="TTU5254" s="159"/>
      <c r="TTV5254" s="159"/>
      <c r="TTW5254" s="159"/>
      <c r="TTX5254" s="159"/>
      <c r="TTY5254" s="159"/>
      <c r="TTZ5254" s="159"/>
      <c r="TUA5254" s="159"/>
      <c r="TUB5254" s="159"/>
      <c r="TUC5254" s="159"/>
      <c r="TUD5254" s="159"/>
      <c r="TUE5254" s="159"/>
      <c r="TUF5254" s="159"/>
      <c r="TUG5254" s="159"/>
      <c r="TUH5254" s="159"/>
      <c r="TUI5254" s="159"/>
      <c r="TUJ5254" s="159"/>
      <c r="TUK5254" s="159"/>
      <c r="TUL5254" s="159"/>
      <c r="TUM5254" s="159"/>
      <c r="TUN5254" s="159"/>
      <c r="TUO5254" s="159"/>
      <c r="TUP5254" s="159"/>
      <c r="TUQ5254" s="159"/>
      <c r="TUR5254" s="159"/>
      <c r="TUS5254" s="159"/>
      <c r="TUT5254" s="159"/>
      <c r="TUU5254" s="159"/>
      <c r="TUV5254" s="159"/>
      <c r="TUW5254" s="159"/>
      <c r="TUX5254" s="159"/>
      <c r="TUY5254" s="159"/>
      <c r="TUZ5254" s="159"/>
      <c r="TVA5254" s="159"/>
      <c r="TVB5254" s="159"/>
      <c r="TVC5254" s="159"/>
      <c r="TVD5254" s="159"/>
      <c r="TVE5254" s="159"/>
      <c r="TVF5254" s="159"/>
      <c r="TVG5254" s="159"/>
      <c r="TVH5254" s="159"/>
      <c r="TVI5254" s="159"/>
      <c r="TVJ5254" s="159"/>
      <c r="TVK5254" s="159"/>
      <c r="TVL5254" s="159"/>
      <c r="TVM5254" s="159"/>
      <c r="TVN5254" s="159"/>
      <c r="TVO5254" s="159"/>
      <c r="TVP5254" s="159"/>
      <c r="TVQ5254" s="159"/>
      <c r="TVR5254" s="159"/>
      <c r="TVS5254" s="159"/>
      <c r="TVT5254" s="159"/>
      <c r="TVU5254" s="159"/>
      <c r="TVV5254" s="159"/>
      <c r="TVW5254" s="159"/>
      <c r="TVX5254" s="159"/>
      <c r="TVY5254" s="159"/>
      <c r="TVZ5254" s="159"/>
      <c r="TWA5254" s="159"/>
      <c r="TWB5254" s="159"/>
      <c r="TWC5254" s="159"/>
      <c r="TWD5254" s="159"/>
      <c r="TWE5254" s="159"/>
      <c r="TWF5254" s="159"/>
      <c r="TWG5254" s="159"/>
      <c r="TWH5254" s="159"/>
      <c r="TWI5254" s="159"/>
      <c r="TWJ5254" s="159"/>
      <c r="TWK5254" s="159"/>
      <c r="TWL5254" s="159"/>
      <c r="TWM5254" s="159"/>
      <c r="TWN5254" s="159"/>
      <c r="TWO5254" s="159"/>
      <c r="TWP5254" s="159"/>
      <c r="TWQ5254" s="159"/>
      <c r="TWR5254" s="159"/>
      <c r="TWS5254" s="159"/>
      <c r="TWT5254" s="159"/>
      <c r="TWU5254" s="159"/>
      <c r="TWV5254" s="159"/>
      <c r="TWW5254" s="159"/>
      <c r="TWX5254" s="159"/>
      <c r="TWY5254" s="159"/>
      <c r="TWZ5254" s="159"/>
      <c r="TXA5254" s="159"/>
      <c r="TXB5254" s="159"/>
      <c r="TXC5254" s="159"/>
      <c r="TXD5254" s="159"/>
      <c r="TXE5254" s="159"/>
      <c r="TXF5254" s="159"/>
      <c r="TXG5254" s="159"/>
      <c r="TXH5254" s="159"/>
      <c r="TXI5254" s="159"/>
      <c r="TXJ5254" s="159"/>
      <c r="TXK5254" s="159"/>
      <c r="TXL5254" s="159"/>
      <c r="TXM5254" s="159"/>
      <c r="TXN5254" s="159"/>
      <c r="TXO5254" s="159"/>
      <c r="TXP5254" s="159"/>
      <c r="TXQ5254" s="159"/>
      <c r="TXR5254" s="159"/>
      <c r="TXS5254" s="159"/>
      <c r="TXT5254" s="159"/>
      <c r="TXU5254" s="159"/>
      <c r="TXV5254" s="159"/>
      <c r="TXW5254" s="159"/>
      <c r="TXX5254" s="159"/>
      <c r="TXY5254" s="159"/>
      <c r="TXZ5254" s="159"/>
      <c r="TYA5254" s="159"/>
      <c r="TYB5254" s="159"/>
      <c r="TYC5254" s="159"/>
      <c r="TYD5254" s="159"/>
      <c r="TYE5254" s="159"/>
      <c r="TYF5254" s="159"/>
      <c r="TYG5254" s="159"/>
      <c r="TYH5254" s="159"/>
      <c r="TYI5254" s="159"/>
      <c r="TYJ5254" s="159"/>
      <c r="TYK5254" s="159"/>
      <c r="TYL5254" s="159"/>
      <c r="TYM5254" s="159"/>
      <c r="TYN5254" s="159"/>
      <c r="TYO5254" s="159"/>
      <c r="TYP5254" s="159"/>
      <c r="TYQ5254" s="159"/>
      <c r="TYR5254" s="159"/>
      <c r="TYS5254" s="159"/>
      <c r="TYT5254" s="159"/>
      <c r="TYU5254" s="159"/>
      <c r="TYV5254" s="159"/>
      <c r="TYW5254" s="159"/>
      <c r="TYX5254" s="159"/>
      <c r="TYY5254" s="159"/>
      <c r="TYZ5254" s="159"/>
      <c r="TZA5254" s="159"/>
      <c r="TZB5254" s="159"/>
      <c r="TZC5254" s="159"/>
      <c r="TZD5254" s="159"/>
      <c r="TZE5254" s="159"/>
      <c r="TZF5254" s="159"/>
      <c r="TZG5254" s="159"/>
      <c r="TZH5254" s="159"/>
      <c r="TZI5254" s="159"/>
      <c r="TZJ5254" s="159"/>
      <c r="TZK5254" s="159"/>
      <c r="TZL5254" s="159"/>
      <c r="TZM5254" s="159"/>
      <c r="TZN5254" s="159"/>
      <c r="TZO5254" s="159"/>
      <c r="TZP5254" s="159"/>
      <c r="TZQ5254" s="159"/>
      <c r="TZR5254" s="159"/>
      <c r="TZS5254" s="159"/>
      <c r="TZT5254" s="159"/>
      <c r="TZU5254" s="159"/>
      <c r="TZV5254" s="159"/>
      <c r="TZW5254" s="159"/>
      <c r="TZX5254" s="159"/>
      <c r="TZY5254" s="159"/>
      <c r="TZZ5254" s="159"/>
      <c r="UAA5254" s="159"/>
      <c r="UAB5254" s="159"/>
      <c r="UAC5254" s="159"/>
      <c r="UAD5254" s="159"/>
      <c r="UAE5254" s="159"/>
      <c r="UAF5254" s="159"/>
      <c r="UAG5254" s="159"/>
      <c r="UAH5254" s="159"/>
      <c r="UAI5254" s="159"/>
      <c r="UAJ5254" s="159"/>
      <c r="UAK5254" s="159"/>
      <c r="UAL5254" s="159"/>
      <c r="UAM5254" s="159"/>
      <c r="UAN5254" s="159"/>
      <c r="UAO5254" s="159"/>
      <c r="UAP5254" s="159"/>
      <c r="UAQ5254" s="159"/>
      <c r="UAR5254" s="159"/>
      <c r="UAS5254" s="159"/>
      <c r="UAT5254" s="159"/>
      <c r="UAU5254" s="159"/>
      <c r="UAV5254" s="159"/>
      <c r="UAW5254" s="159"/>
      <c r="UAX5254" s="159"/>
      <c r="UAY5254" s="159"/>
      <c r="UAZ5254" s="159"/>
      <c r="UBA5254" s="159"/>
      <c r="UBB5254" s="159"/>
      <c r="UBC5254" s="159"/>
      <c r="UBD5254" s="159"/>
      <c r="UBE5254" s="159"/>
      <c r="UBF5254" s="159"/>
      <c r="UBG5254" s="159"/>
      <c r="UBH5254" s="159"/>
      <c r="UBI5254" s="159"/>
      <c r="UBJ5254" s="159"/>
      <c r="UBK5254" s="159"/>
      <c r="UBL5254" s="159"/>
      <c r="UBM5254" s="159"/>
      <c r="UBN5254" s="159"/>
      <c r="UBO5254" s="159"/>
      <c r="UBP5254" s="159"/>
      <c r="UBQ5254" s="159"/>
      <c r="UBR5254" s="159"/>
      <c r="UBS5254" s="159"/>
      <c r="UBT5254" s="159"/>
      <c r="UBU5254" s="159"/>
      <c r="UBV5254" s="159"/>
      <c r="UBW5254" s="159"/>
      <c r="UBX5254" s="159"/>
      <c r="UBY5254" s="159"/>
      <c r="UBZ5254" s="159"/>
      <c r="UCA5254" s="159"/>
      <c r="UCB5254" s="159"/>
      <c r="UCC5254" s="159"/>
      <c r="UCD5254" s="159"/>
      <c r="UCE5254" s="159"/>
      <c r="UCF5254" s="159"/>
      <c r="UCG5254" s="159"/>
      <c r="UCH5254" s="159"/>
      <c r="UCI5254" s="159"/>
      <c r="UCJ5254" s="159"/>
      <c r="UCK5254" s="159"/>
      <c r="UCL5254" s="159"/>
      <c r="UCM5254" s="159"/>
      <c r="UCN5254" s="159"/>
      <c r="UCO5254" s="159"/>
      <c r="UCP5254" s="159"/>
      <c r="UCQ5254" s="159"/>
      <c r="UCR5254" s="159"/>
      <c r="UCS5254" s="159"/>
      <c r="UCT5254" s="159"/>
      <c r="UCU5254" s="159"/>
      <c r="UCV5254" s="159"/>
      <c r="UCW5254" s="159"/>
      <c r="UCX5254" s="159"/>
      <c r="UCY5254" s="159"/>
      <c r="UCZ5254" s="159"/>
      <c r="UDA5254" s="159"/>
      <c r="UDB5254" s="159"/>
      <c r="UDC5254" s="159"/>
      <c r="UDD5254" s="159"/>
      <c r="UDE5254" s="159"/>
      <c r="UDF5254" s="159"/>
      <c r="UDG5254" s="159"/>
      <c r="UDH5254" s="159"/>
      <c r="UDI5254" s="159"/>
      <c r="UDJ5254" s="159"/>
      <c r="UDK5254" s="159"/>
      <c r="UDL5254" s="159"/>
      <c r="UDM5254" s="159"/>
      <c r="UDN5254" s="159"/>
      <c r="UDO5254" s="159"/>
      <c r="UDP5254" s="159"/>
      <c r="UDQ5254" s="159"/>
      <c r="UDR5254" s="159"/>
      <c r="UDS5254" s="159"/>
      <c r="UDT5254" s="159"/>
      <c r="UDU5254" s="159"/>
      <c r="UDV5254" s="159"/>
      <c r="UDW5254" s="159"/>
      <c r="UDX5254" s="159"/>
      <c r="UDY5254" s="159"/>
      <c r="UDZ5254" s="159"/>
      <c r="UEA5254" s="159"/>
      <c r="UEB5254" s="159"/>
      <c r="UEC5254" s="159"/>
      <c r="UED5254" s="159"/>
      <c r="UEE5254" s="159"/>
      <c r="UEF5254" s="159"/>
      <c r="UEG5254" s="159"/>
      <c r="UEH5254" s="159"/>
      <c r="UEI5254" s="159"/>
      <c r="UEJ5254" s="159"/>
      <c r="UEK5254" s="159"/>
      <c r="UEL5254" s="159"/>
      <c r="UEM5254" s="159"/>
      <c r="UEN5254" s="159"/>
      <c r="UEO5254" s="159"/>
      <c r="UEP5254" s="159"/>
      <c r="UEQ5254" s="159"/>
      <c r="UER5254" s="159"/>
      <c r="UES5254" s="159"/>
      <c r="UET5254" s="159"/>
      <c r="UEU5254" s="159"/>
      <c r="UEV5254" s="159"/>
      <c r="UEW5254" s="159"/>
      <c r="UEX5254" s="159"/>
      <c r="UEY5254" s="159"/>
      <c r="UEZ5254" s="159"/>
      <c r="UFA5254" s="159"/>
      <c r="UFB5254" s="159"/>
      <c r="UFC5254" s="159"/>
      <c r="UFD5254" s="159"/>
      <c r="UFE5254" s="159"/>
      <c r="UFF5254" s="159"/>
      <c r="UFG5254" s="159"/>
      <c r="UFH5254" s="159"/>
      <c r="UFI5254" s="159"/>
      <c r="UFJ5254" s="159"/>
      <c r="UFK5254" s="159"/>
      <c r="UFL5254" s="159"/>
      <c r="UFM5254" s="159"/>
      <c r="UFN5254" s="159"/>
      <c r="UFO5254" s="159"/>
      <c r="UFP5254" s="159"/>
      <c r="UFQ5254" s="159"/>
      <c r="UFR5254" s="159"/>
      <c r="UFS5254" s="159"/>
      <c r="UFT5254" s="159"/>
      <c r="UFU5254" s="159"/>
      <c r="UFV5254" s="159"/>
      <c r="UFW5254" s="159"/>
      <c r="UFX5254" s="159"/>
      <c r="UFY5254" s="159"/>
      <c r="UFZ5254" s="159"/>
      <c r="UGA5254" s="159"/>
      <c r="UGB5254" s="159"/>
      <c r="UGC5254" s="159"/>
      <c r="UGD5254" s="159"/>
      <c r="UGE5254" s="159"/>
      <c r="UGF5254" s="159"/>
      <c r="UGG5254" s="159"/>
      <c r="UGH5254" s="159"/>
      <c r="UGI5254" s="159"/>
      <c r="UGJ5254" s="159"/>
      <c r="UGK5254" s="159"/>
      <c r="UGL5254" s="159"/>
      <c r="UGM5254" s="159"/>
      <c r="UGN5254" s="159"/>
      <c r="UGO5254" s="159"/>
      <c r="UGP5254" s="159"/>
      <c r="UGQ5254" s="159"/>
      <c r="UGR5254" s="159"/>
      <c r="UGS5254" s="159"/>
      <c r="UGT5254" s="159"/>
      <c r="UGU5254" s="159"/>
      <c r="UGV5254" s="159"/>
      <c r="UGW5254" s="159"/>
      <c r="UGX5254" s="159"/>
      <c r="UGY5254" s="159"/>
      <c r="UGZ5254" s="159"/>
      <c r="UHA5254" s="159"/>
      <c r="UHB5254" s="159"/>
      <c r="UHC5254" s="159"/>
      <c r="UHD5254" s="159"/>
      <c r="UHE5254" s="159"/>
      <c r="UHF5254" s="159"/>
      <c r="UHG5254" s="159"/>
      <c r="UHH5254" s="159"/>
      <c r="UHI5254" s="159"/>
      <c r="UHJ5254" s="159"/>
      <c r="UHK5254" s="159"/>
      <c r="UHL5254" s="159"/>
      <c r="UHM5254" s="159"/>
      <c r="UHN5254" s="159"/>
      <c r="UHO5254" s="159"/>
      <c r="UHP5254" s="159"/>
      <c r="UHQ5254" s="159"/>
      <c r="UHR5254" s="159"/>
      <c r="UHS5254" s="159"/>
      <c r="UHT5254" s="159"/>
      <c r="UHU5254" s="159"/>
      <c r="UHV5254" s="159"/>
      <c r="UHW5254" s="159"/>
      <c r="UHX5254" s="159"/>
      <c r="UHY5254" s="159"/>
      <c r="UHZ5254" s="159"/>
      <c r="UIA5254" s="159"/>
      <c r="UIB5254" s="159"/>
      <c r="UIC5254" s="159"/>
      <c r="UID5254" s="159"/>
      <c r="UIE5254" s="159"/>
      <c r="UIF5254" s="159"/>
      <c r="UIG5254" s="159"/>
      <c r="UIH5254" s="159"/>
      <c r="UII5254" s="159"/>
      <c r="UIJ5254" s="159"/>
      <c r="UIK5254" s="159"/>
      <c r="UIL5254" s="159"/>
      <c r="UIM5254" s="159"/>
      <c r="UIN5254" s="159"/>
      <c r="UIO5254" s="159"/>
      <c r="UIP5254" s="159"/>
      <c r="UIQ5254" s="159"/>
      <c r="UIR5254" s="159"/>
      <c r="UIS5254" s="159"/>
      <c r="UIT5254" s="159"/>
      <c r="UIU5254" s="159"/>
      <c r="UIV5254" s="159"/>
      <c r="UIW5254" s="159"/>
      <c r="UIX5254" s="159"/>
      <c r="UIY5254" s="159"/>
      <c r="UIZ5254" s="159"/>
      <c r="UJA5254" s="159"/>
      <c r="UJB5254" s="159"/>
      <c r="UJC5254" s="159"/>
      <c r="UJD5254" s="159"/>
      <c r="UJE5254" s="159"/>
      <c r="UJF5254" s="159"/>
      <c r="UJG5254" s="159"/>
      <c r="UJH5254" s="159"/>
      <c r="UJI5254" s="159"/>
      <c r="UJJ5254" s="159"/>
      <c r="UJK5254" s="159"/>
      <c r="UJL5254" s="159"/>
      <c r="UJM5254" s="159"/>
      <c r="UJN5254" s="159"/>
      <c r="UJO5254" s="159"/>
      <c r="UJP5254" s="159"/>
      <c r="UJQ5254" s="159"/>
      <c r="UJR5254" s="159"/>
      <c r="UJS5254" s="159"/>
      <c r="UJT5254" s="159"/>
      <c r="UJU5254" s="159"/>
      <c r="UJV5254" s="159"/>
      <c r="UJW5254" s="159"/>
      <c r="UJX5254" s="159"/>
      <c r="UJY5254" s="159"/>
      <c r="UJZ5254" s="159"/>
      <c r="UKA5254" s="159"/>
      <c r="UKB5254" s="159"/>
      <c r="UKC5254" s="159"/>
      <c r="UKD5254" s="159"/>
      <c r="UKE5254" s="159"/>
      <c r="UKF5254" s="159"/>
      <c r="UKG5254" s="159"/>
      <c r="UKH5254" s="159"/>
      <c r="UKI5254" s="159"/>
      <c r="UKJ5254" s="159"/>
      <c r="UKK5254" s="159"/>
      <c r="UKL5254" s="159"/>
      <c r="UKM5254" s="159"/>
      <c r="UKN5254" s="159"/>
      <c r="UKO5254" s="159"/>
      <c r="UKP5254" s="159"/>
      <c r="UKQ5254" s="159"/>
      <c r="UKR5254" s="159"/>
      <c r="UKS5254" s="159"/>
      <c r="UKT5254" s="159"/>
      <c r="UKU5254" s="159"/>
      <c r="UKV5254" s="159"/>
      <c r="UKW5254" s="159"/>
      <c r="UKX5254" s="159"/>
      <c r="UKY5254" s="159"/>
      <c r="UKZ5254" s="159"/>
      <c r="ULA5254" s="159"/>
      <c r="ULB5254" s="159"/>
      <c r="ULC5254" s="159"/>
      <c r="ULD5254" s="159"/>
      <c r="ULE5254" s="159"/>
      <c r="ULF5254" s="159"/>
      <c r="ULG5254" s="159"/>
      <c r="ULH5254" s="159"/>
      <c r="ULI5254" s="159"/>
      <c r="ULJ5254" s="159"/>
      <c r="ULK5254" s="159"/>
      <c r="ULL5254" s="159"/>
      <c r="ULM5254" s="159"/>
      <c r="ULN5254" s="159"/>
      <c r="ULO5254" s="159"/>
      <c r="ULP5254" s="159"/>
      <c r="ULQ5254" s="159"/>
      <c r="ULR5254" s="159"/>
      <c r="ULS5254" s="159"/>
      <c r="ULT5254" s="159"/>
      <c r="ULU5254" s="159"/>
      <c r="ULV5254" s="159"/>
      <c r="ULW5254" s="159"/>
      <c r="ULX5254" s="159"/>
      <c r="ULY5254" s="159"/>
      <c r="ULZ5254" s="159"/>
      <c r="UMA5254" s="159"/>
      <c r="UMB5254" s="159"/>
      <c r="UMC5254" s="159"/>
      <c r="UMD5254" s="159"/>
      <c r="UME5254" s="159"/>
      <c r="UMF5254" s="159"/>
      <c r="UMG5254" s="159"/>
      <c r="UMH5254" s="159"/>
      <c r="UMI5254" s="159"/>
      <c r="UMJ5254" s="159"/>
      <c r="UMK5254" s="159"/>
      <c r="UML5254" s="159"/>
      <c r="UMM5254" s="159"/>
      <c r="UMN5254" s="159"/>
      <c r="UMO5254" s="159"/>
      <c r="UMP5254" s="159"/>
      <c r="UMQ5254" s="159"/>
      <c r="UMR5254" s="159"/>
      <c r="UMS5254" s="159"/>
      <c r="UMT5254" s="159"/>
      <c r="UMU5254" s="159"/>
      <c r="UMV5254" s="159"/>
      <c r="UMW5254" s="159"/>
      <c r="UMX5254" s="159"/>
      <c r="UMY5254" s="159"/>
      <c r="UMZ5254" s="159"/>
      <c r="UNA5254" s="159"/>
      <c r="UNB5254" s="159"/>
      <c r="UNC5254" s="159"/>
      <c r="UND5254" s="159"/>
      <c r="UNE5254" s="159"/>
      <c r="UNF5254" s="159"/>
      <c r="UNG5254" s="159"/>
      <c r="UNH5254" s="159"/>
      <c r="UNI5254" s="159"/>
      <c r="UNJ5254" s="159"/>
      <c r="UNK5254" s="159"/>
      <c r="UNL5254" s="159"/>
      <c r="UNM5254" s="159"/>
      <c r="UNN5254" s="159"/>
      <c r="UNO5254" s="159"/>
      <c r="UNP5254" s="159"/>
      <c r="UNQ5254" s="159"/>
      <c r="UNR5254" s="159"/>
      <c r="UNS5254" s="159"/>
      <c r="UNT5254" s="159"/>
      <c r="UNU5254" s="159"/>
      <c r="UNV5254" s="159"/>
      <c r="UNW5254" s="159"/>
      <c r="UNX5254" s="159"/>
      <c r="UNY5254" s="159"/>
      <c r="UNZ5254" s="159"/>
      <c r="UOA5254" s="159"/>
      <c r="UOB5254" s="159"/>
      <c r="UOC5254" s="159"/>
      <c r="UOD5254" s="159"/>
      <c r="UOE5254" s="159"/>
      <c r="UOF5254" s="159"/>
      <c r="UOG5254" s="159"/>
      <c r="UOH5254" s="159"/>
      <c r="UOI5254" s="159"/>
      <c r="UOJ5254" s="159"/>
      <c r="UOK5254" s="159"/>
      <c r="UOL5254" s="159"/>
      <c r="UOM5254" s="159"/>
      <c r="UON5254" s="159"/>
      <c r="UOO5254" s="159"/>
      <c r="UOP5254" s="159"/>
      <c r="UOQ5254" s="159"/>
      <c r="UOR5254" s="159"/>
      <c r="UOS5254" s="159"/>
      <c r="UOT5254" s="159"/>
      <c r="UOU5254" s="159"/>
      <c r="UOV5254" s="159"/>
      <c r="UOW5254" s="159"/>
      <c r="UOX5254" s="159"/>
      <c r="UOY5254" s="159"/>
      <c r="UOZ5254" s="159"/>
      <c r="UPA5254" s="159"/>
      <c r="UPB5254" s="159"/>
      <c r="UPC5254" s="159"/>
      <c r="UPD5254" s="159"/>
      <c r="UPE5254" s="159"/>
      <c r="UPF5254" s="159"/>
      <c r="UPG5254" s="159"/>
      <c r="UPH5254" s="159"/>
      <c r="UPI5254" s="159"/>
      <c r="UPJ5254" s="159"/>
      <c r="UPK5254" s="159"/>
      <c r="UPL5254" s="159"/>
      <c r="UPM5254" s="159"/>
      <c r="UPN5254" s="159"/>
      <c r="UPO5254" s="159"/>
      <c r="UPP5254" s="159"/>
      <c r="UPQ5254" s="159"/>
      <c r="UPR5254" s="159"/>
      <c r="UPS5254" s="159"/>
      <c r="UPT5254" s="159"/>
      <c r="UPU5254" s="159"/>
      <c r="UPV5254" s="159"/>
      <c r="UPW5254" s="159"/>
      <c r="UPX5254" s="159"/>
      <c r="UPY5254" s="159"/>
      <c r="UPZ5254" s="159"/>
      <c r="UQA5254" s="159"/>
      <c r="UQB5254" s="159"/>
      <c r="UQC5254" s="159"/>
      <c r="UQD5254" s="159"/>
      <c r="UQE5254" s="159"/>
      <c r="UQF5254" s="159"/>
      <c r="UQG5254" s="159"/>
      <c r="UQH5254" s="159"/>
      <c r="UQI5254" s="159"/>
      <c r="UQJ5254" s="159"/>
      <c r="UQK5254" s="159"/>
      <c r="UQL5254" s="159"/>
      <c r="UQM5254" s="159"/>
      <c r="UQN5254" s="159"/>
      <c r="UQO5254" s="159"/>
      <c r="UQP5254" s="159"/>
      <c r="UQQ5254" s="159"/>
      <c r="UQR5254" s="159"/>
      <c r="UQS5254" s="159"/>
      <c r="UQT5254" s="159"/>
      <c r="UQU5254" s="159"/>
      <c r="UQV5254" s="159"/>
      <c r="UQW5254" s="159"/>
      <c r="UQX5254" s="159"/>
      <c r="UQY5254" s="159"/>
      <c r="UQZ5254" s="159"/>
      <c r="URA5254" s="159"/>
      <c r="URB5254" s="159"/>
      <c r="URC5254" s="159"/>
      <c r="URD5254" s="159"/>
      <c r="URE5254" s="159"/>
      <c r="URF5254" s="159"/>
      <c r="URG5254" s="159"/>
      <c r="URH5254" s="159"/>
      <c r="URI5254" s="159"/>
      <c r="URJ5254" s="159"/>
      <c r="URK5254" s="159"/>
      <c r="URL5254" s="159"/>
      <c r="URM5254" s="159"/>
      <c r="URN5254" s="159"/>
      <c r="URO5254" s="159"/>
      <c r="URP5254" s="159"/>
      <c r="URQ5254" s="159"/>
      <c r="URR5254" s="159"/>
      <c r="URS5254" s="159"/>
      <c r="URT5254" s="159"/>
      <c r="URU5254" s="159"/>
      <c r="URV5254" s="159"/>
      <c r="URW5254" s="159"/>
      <c r="URX5254" s="159"/>
      <c r="URY5254" s="159"/>
      <c r="URZ5254" s="159"/>
      <c r="USA5254" s="159"/>
      <c r="USB5254" s="159"/>
      <c r="USC5254" s="159"/>
      <c r="USD5254" s="159"/>
      <c r="USE5254" s="159"/>
      <c r="USF5254" s="159"/>
      <c r="USG5254" s="159"/>
      <c r="USH5254" s="159"/>
      <c r="USI5254" s="159"/>
      <c r="USJ5254" s="159"/>
      <c r="USK5254" s="159"/>
      <c r="USL5254" s="159"/>
      <c r="USM5254" s="159"/>
      <c r="USN5254" s="159"/>
      <c r="USO5254" s="159"/>
      <c r="USP5254" s="159"/>
      <c r="USQ5254" s="159"/>
      <c r="USR5254" s="159"/>
      <c r="USS5254" s="159"/>
      <c r="UST5254" s="159"/>
      <c r="USU5254" s="159"/>
      <c r="USV5254" s="159"/>
      <c r="USW5254" s="159"/>
      <c r="USX5254" s="159"/>
      <c r="USY5254" s="159"/>
      <c r="USZ5254" s="159"/>
      <c r="UTA5254" s="159"/>
      <c r="UTB5254" s="159"/>
      <c r="UTC5254" s="159"/>
      <c r="UTD5254" s="159"/>
      <c r="UTE5254" s="159"/>
      <c r="UTF5254" s="159"/>
      <c r="UTG5254" s="159"/>
      <c r="UTH5254" s="159"/>
      <c r="UTI5254" s="159"/>
      <c r="UTJ5254" s="159"/>
      <c r="UTK5254" s="159"/>
      <c r="UTL5254" s="159"/>
      <c r="UTM5254" s="159"/>
      <c r="UTN5254" s="159"/>
      <c r="UTO5254" s="159"/>
      <c r="UTP5254" s="159"/>
      <c r="UTQ5254" s="159"/>
      <c r="UTR5254" s="159"/>
      <c r="UTS5254" s="159"/>
      <c r="UTT5254" s="159"/>
      <c r="UTU5254" s="159"/>
      <c r="UTV5254" s="159"/>
      <c r="UTW5254" s="159"/>
      <c r="UTX5254" s="159"/>
      <c r="UTY5254" s="159"/>
      <c r="UTZ5254" s="159"/>
      <c r="UUA5254" s="159"/>
      <c r="UUB5254" s="159"/>
      <c r="UUC5254" s="159"/>
      <c r="UUD5254" s="159"/>
      <c r="UUE5254" s="159"/>
      <c r="UUF5254" s="159"/>
      <c r="UUG5254" s="159"/>
      <c r="UUH5254" s="159"/>
      <c r="UUI5254" s="159"/>
      <c r="UUJ5254" s="159"/>
      <c r="UUK5254" s="159"/>
      <c r="UUL5254" s="159"/>
      <c r="UUM5254" s="159"/>
      <c r="UUN5254" s="159"/>
      <c r="UUO5254" s="159"/>
      <c r="UUP5254" s="159"/>
      <c r="UUQ5254" s="159"/>
      <c r="UUR5254" s="159"/>
      <c r="UUS5254" s="159"/>
      <c r="UUT5254" s="159"/>
      <c r="UUU5254" s="159"/>
      <c r="UUV5254" s="159"/>
      <c r="UUW5254" s="159"/>
      <c r="UUX5254" s="159"/>
      <c r="UUY5254" s="159"/>
      <c r="UUZ5254" s="159"/>
      <c r="UVA5254" s="159"/>
      <c r="UVB5254" s="159"/>
      <c r="UVC5254" s="159"/>
      <c r="UVD5254" s="159"/>
      <c r="UVE5254" s="159"/>
      <c r="UVF5254" s="159"/>
      <c r="UVG5254" s="159"/>
      <c r="UVH5254" s="159"/>
      <c r="UVI5254" s="159"/>
      <c r="UVJ5254" s="159"/>
      <c r="UVK5254" s="159"/>
      <c r="UVL5254" s="159"/>
      <c r="UVM5254" s="159"/>
      <c r="UVN5254" s="159"/>
      <c r="UVO5254" s="159"/>
      <c r="UVP5254" s="159"/>
      <c r="UVQ5254" s="159"/>
      <c r="UVR5254" s="159"/>
      <c r="UVS5254" s="159"/>
      <c r="UVT5254" s="159"/>
      <c r="UVU5254" s="159"/>
      <c r="UVV5254" s="159"/>
      <c r="UVW5254" s="159"/>
      <c r="UVX5254" s="159"/>
      <c r="UVY5254" s="159"/>
      <c r="UVZ5254" s="159"/>
      <c r="UWA5254" s="159"/>
      <c r="UWB5254" s="159"/>
      <c r="UWC5254" s="159"/>
      <c r="UWD5254" s="159"/>
      <c r="UWE5254" s="159"/>
      <c r="UWF5254" s="159"/>
      <c r="UWG5254" s="159"/>
      <c r="UWH5254" s="159"/>
      <c r="UWI5254" s="159"/>
      <c r="UWJ5254" s="159"/>
      <c r="UWK5254" s="159"/>
      <c r="UWL5254" s="159"/>
      <c r="UWM5254" s="159"/>
      <c r="UWN5254" s="159"/>
      <c r="UWO5254" s="159"/>
      <c r="UWP5254" s="159"/>
      <c r="UWQ5254" s="159"/>
      <c r="UWR5254" s="159"/>
      <c r="UWS5254" s="159"/>
      <c r="UWT5254" s="159"/>
      <c r="UWU5254" s="159"/>
      <c r="UWV5254" s="159"/>
      <c r="UWW5254" s="159"/>
      <c r="UWX5254" s="159"/>
      <c r="UWY5254" s="159"/>
      <c r="UWZ5254" s="159"/>
      <c r="UXA5254" s="159"/>
      <c r="UXB5254" s="159"/>
      <c r="UXC5254" s="159"/>
      <c r="UXD5254" s="159"/>
      <c r="UXE5254" s="159"/>
      <c r="UXF5254" s="159"/>
      <c r="UXG5254" s="159"/>
      <c r="UXH5254" s="159"/>
      <c r="UXI5254" s="159"/>
      <c r="UXJ5254" s="159"/>
      <c r="UXK5254" s="159"/>
      <c r="UXL5254" s="159"/>
      <c r="UXM5254" s="159"/>
      <c r="UXN5254" s="159"/>
      <c r="UXO5254" s="159"/>
      <c r="UXP5254" s="159"/>
      <c r="UXQ5254" s="159"/>
      <c r="UXR5254" s="159"/>
      <c r="UXS5254" s="159"/>
      <c r="UXT5254" s="159"/>
      <c r="UXU5254" s="159"/>
      <c r="UXV5254" s="159"/>
      <c r="UXW5254" s="159"/>
      <c r="UXX5254" s="159"/>
      <c r="UXY5254" s="159"/>
      <c r="UXZ5254" s="159"/>
      <c r="UYA5254" s="159"/>
      <c r="UYB5254" s="159"/>
      <c r="UYC5254" s="159"/>
      <c r="UYD5254" s="159"/>
      <c r="UYE5254" s="159"/>
      <c r="UYF5254" s="159"/>
      <c r="UYG5254" s="159"/>
      <c r="UYH5254" s="159"/>
      <c r="UYI5254" s="159"/>
      <c r="UYJ5254" s="159"/>
      <c r="UYK5254" s="159"/>
      <c r="UYL5254" s="159"/>
      <c r="UYM5254" s="159"/>
      <c r="UYN5254" s="159"/>
      <c r="UYO5254" s="159"/>
      <c r="UYP5254" s="159"/>
      <c r="UYQ5254" s="159"/>
      <c r="UYR5254" s="159"/>
      <c r="UYS5254" s="159"/>
      <c r="UYT5254" s="159"/>
      <c r="UYU5254" s="159"/>
      <c r="UYV5254" s="159"/>
      <c r="UYW5254" s="159"/>
      <c r="UYX5254" s="159"/>
      <c r="UYY5254" s="159"/>
      <c r="UYZ5254" s="159"/>
      <c r="UZA5254" s="159"/>
      <c r="UZB5254" s="159"/>
      <c r="UZC5254" s="159"/>
      <c r="UZD5254" s="159"/>
      <c r="UZE5254" s="159"/>
      <c r="UZF5254" s="159"/>
      <c r="UZG5254" s="159"/>
      <c r="UZH5254" s="159"/>
      <c r="UZI5254" s="159"/>
      <c r="UZJ5254" s="159"/>
      <c r="UZK5254" s="159"/>
      <c r="UZL5254" s="159"/>
      <c r="UZM5254" s="159"/>
      <c r="UZN5254" s="159"/>
      <c r="UZO5254" s="159"/>
      <c r="UZP5254" s="159"/>
      <c r="UZQ5254" s="159"/>
      <c r="UZR5254" s="159"/>
      <c r="UZS5254" s="159"/>
      <c r="UZT5254" s="159"/>
      <c r="UZU5254" s="159"/>
      <c r="UZV5254" s="159"/>
      <c r="UZW5254" s="159"/>
      <c r="UZX5254" s="159"/>
      <c r="UZY5254" s="159"/>
      <c r="UZZ5254" s="159"/>
      <c r="VAA5254" s="159"/>
      <c r="VAB5254" s="159"/>
      <c r="VAC5254" s="159"/>
      <c r="VAD5254" s="159"/>
      <c r="VAE5254" s="159"/>
      <c r="VAF5254" s="159"/>
      <c r="VAG5254" s="159"/>
      <c r="VAH5254" s="159"/>
      <c r="VAI5254" s="159"/>
      <c r="VAJ5254" s="159"/>
      <c r="VAK5254" s="159"/>
      <c r="VAL5254" s="159"/>
      <c r="VAM5254" s="159"/>
      <c r="VAN5254" s="159"/>
      <c r="VAO5254" s="159"/>
      <c r="VAP5254" s="159"/>
      <c r="VAQ5254" s="159"/>
      <c r="VAR5254" s="159"/>
      <c r="VAS5254" s="159"/>
      <c r="VAT5254" s="159"/>
      <c r="VAU5254" s="159"/>
      <c r="VAV5254" s="159"/>
      <c r="VAW5254" s="159"/>
      <c r="VAX5254" s="159"/>
      <c r="VAY5254" s="159"/>
      <c r="VAZ5254" s="159"/>
      <c r="VBA5254" s="159"/>
      <c r="VBB5254" s="159"/>
      <c r="VBC5254" s="159"/>
      <c r="VBD5254" s="159"/>
      <c r="VBE5254" s="159"/>
      <c r="VBF5254" s="159"/>
      <c r="VBG5254" s="159"/>
      <c r="VBH5254" s="159"/>
      <c r="VBI5254" s="159"/>
      <c r="VBJ5254" s="159"/>
      <c r="VBK5254" s="159"/>
      <c r="VBL5254" s="159"/>
      <c r="VBM5254" s="159"/>
      <c r="VBN5254" s="159"/>
      <c r="VBO5254" s="159"/>
      <c r="VBP5254" s="159"/>
      <c r="VBQ5254" s="159"/>
      <c r="VBR5254" s="159"/>
      <c r="VBS5254" s="159"/>
      <c r="VBT5254" s="159"/>
      <c r="VBU5254" s="159"/>
      <c r="VBV5254" s="159"/>
      <c r="VBW5254" s="159"/>
      <c r="VBX5254" s="159"/>
      <c r="VBY5254" s="159"/>
      <c r="VBZ5254" s="159"/>
      <c r="VCA5254" s="159"/>
      <c r="VCB5254" s="159"/>
      <c r="VCC5254" s="159"/>
      <c r="VCD5254" s="159"/>
      <c r="VCE5254" s="159"/>
      <c r="VCF5254" s="159"/>
      <c r="VCG5254" s="159"/>
      <c r="VCH5254" s="159"/>
      <c r="VCI5254" s="159"/>
      <c r="VCJ5254" s="159"/>
      <c r="VCK5254" s="159"/>
      <c r="VCL5254" s="159"/>
      <c r="VCM5254" s="159"/>
      <c r="VCN5254" s="159"/>
      <c r="VCO5254" s="159"/>
      <c r="VCP5254" s="159"/>
      <c r="VCQ5254" s="159"/>
      <c r="VCR5254" s="159"/>
      <c r="VCS5254" s="159"/>
      <c r="VCT5254" s="159"/>
      <c r="VCU5254" s="159"/>
      <c r="VCV5254" s="159"/>
      <c r="VCW5254" s="159"/>
      <c r="VCX5254" s="159"/>
      <c r="VCY5254" s="159"/>
      <c r="VCZ5254" s="159"/>
      <c r="VDA5254" s="159"/>
      <c r="VDB5254" s="159"/>
      <c r="VDC5254" s="159"/>
      <c r="VDD5254" s="159"/>
      <c r="VDE5254" s="159"/>
      <c r="VDF5254" s="159"/>
      <c r="VDG5254" s="159"/>
      <c r="VDH5254" s="159"/>
      <c r="VDI5254" s="159"/>
      <c r="VDJ5254" s="159"/>
      <c r="VDK5254" s="159"/>
      <c r="VDL5254" s="159"/>
      <c r="VDM5254" s="159"/>
      <c r="VDN5254" s="159"/>
      <c r="VDO5254" s="159"/>
      <c r="VDP5254" s="159"/>
      <c r="VDQ5254" s="159"/>
      <c r="VDR5254" s="159"/>
      <c r="VDS5254" s="159"/>
      <c r="VDT5254" s="159"/>
      <c r="VDU5254" s="159"/>
      <c r="VDV5254" s="159"/>
      <c r="VDW5254" s="159"/>
      <c r="VDX5254" s="159"/>
      <c r="VDY5254" s="159"/>
      <c r="VDZ5254" s="159"/>
      <c r="VEA5254" s="159"/>
      <c r="VEB5254" s="159"/>
      <c r="VEC5254" s="159"/>
      <c r="VED5254" s="159"/>
      <c r="VEE5254" s="159"/>
      <c r="VEF5254" s="159"/>
      <c r="VEG5254" s="159"/>
      <c r="VEH5254" s="159"/>
      <c r="VEI5254" s="159"/>
      <c r="VEJ5254" s="159"/>
      <c r="VEK5254" s="159"/>
      <c r="VEL5254" s="159"/>
      <c r="VEM5254" s="159"/>
      <c r="VEN5254" s="159"/>
      <c r="VEO5254" s="159"/>
      <c r="VEP5254" s="159"/>
      <c r="VEQ5254" s="159"/>
      <c r="VER5254" s="159"/>
      <c r="VES5254" s="159"/>
      <c r="VET5254" s="159"/>
      <c r="VEU5254" s="159"/>
      <c r="VEV5254" s="159"/>
      <c r="VEW5254" s="159"/>
      <c r="VEX5254" s="159"/>
      <c r="VEY5254" s="159"/>
      <c r="VEZ5254" s="159"/>
      <c r="VFA5254" s="159"/>
      <c r="VFB5254" s="159"/>
      <c r="VFC5254" s="159"/>
      <c r="VFD5254" s="159"/>
      <c r="VFE5254" s="159"/>
      <c r="VFF5254" s="159"/>
      <c r="VFG5254" s="159"/>
      <c r="VFH5254" s="159"/>
      <c r="VFI5254" s="159"/>
      <c r="VFJ5254" s="159"/>
      <c r="VFK5254" s="159"/>
      <c r="VFL5254" s="159"/>
      <c r="VFM5254" s="159"/>
      <c r="VFN5254" s="159"/>
      <c r="VFO5254" s="159"/>
      <c r="VFP5254" s="159"/>
      <c r="VFQ5254" s="159"/>
      <c r="VFR5254" s="159"/>
      <c r="VFS5254" s="159"/>
      <c r="VFT5254" s="159"/>
      <c r="VFU5254" s="159"/>
      <c r="VFV5254" s="159"/>
      <c r="VFW5254" s="159"/>
      <c r="VFX5254" s="159"/>
      <c r="VFY5254" s="159"/>
      <c r="VFZ5254" s="159"/>
      <c r="VGA5254" s="159"/>
      <c r="VGB5254" s="159"/>
      <c r="VGC5254" s="159"/>
      <c r="VGD5254" s="159"/>
      <c r="VGE5254" s="159"/>
      <c r="VGF5254" s="159"/>
      <c r="VGG5254" s="159"/>
      <c r="VGH5254" s="159"/>
      <c r="VGI5254" s="159"/>
      <c r="VGJ5254" s="159"/>
      <c r="VGK5254" s="159"/>
      <c r="VGL5254" s="159"/>
      <c r="VGM5254" s="159"/>
      <c r="VGN5254" s="159"/>
      <c r="VGO5254" s="159"/>
      <c r="VGP5254" s="159"/>
      <c r="VGQ5254" s="159"/>
      <c r="VGR5254" s="159"/>
      <c r="VGS5254" s="159"/>
      <c r="VGT5254" s="159"/>
      <c r="VGU5254" s="159"/>
      <c r="VGV5254" s="159"/>
      <c r="VGW5254" s="159"/>
      <c r="VGX5254" s="159"/>
      <c r="VGY5254" s="159"/>
      <c r="VGZ5254" s="159"/>
      <c r="VHA5254" s="159"/>
      <c r="VHB5254" s="159"/>
      <c r="VHC5254" s="159"/>
      <c r="VHD5254" s="159"/>
      <c r="VHE5254" s="159"/>
      <c r="VHF5254" s="159"/>
      <c r="VHG5254" s="159"/>
      <c r="VHH5254" s="159"/>
      <c r="VHI5254" s="159"/>
      <c r="VHJ5254" s="159"/>
      <c r="VHK5254" s="159"/>
      <c r="VHL5254" s="159"/>
      <c r="VHM5254" s="159"/>
      <c r="VHN5254" s="159"/>
      <c r="VHO5254" s="159"/>
      <c r="VHP5254" s="159"/>
      <c r="VHQ5254" s="159"/>
      <c r="VHR5254" s="159"/>
      <c r="VHS5254" s="159"/>
      <c r="VHT5254" s="159"/>
      <c r="VHU5254" s="159"/>
      <c r="VHV5254" s="159"/>
      <c r="VHW5254" s="159"/>
      <c r="VHX5254" s="159"/>
      <c r="VHY5254" s="159"/>
      <c r="VHZ5254" s="159"/>
      <c r="VIA5254" s="159"/>
      <c r="VIB5254" s="159"/>
      <c r="VIC5254" s="159"/>
      <c r="VID5254" s="159"/>
      <c r="VIE5254" s="159"/>
      <c r="VIF5254" s="159"/>
      <c r="VIG5254" s="159"/>
      <c r="VIH5254" s="159"/>
      <c r="VII5254" s="159"/>
      <c r="VIJ5254" s="159"/>
      <c r="VIK5254" s="159"/>
      <c r="VIL5254" s="159"/>
      <c r="VIM5254" s="159"/>
      <c r="VIN5254" s="159"/>
      <c r="VIO5254" s="159"/>
      <c r="VIP5254" s="159"/>
      <c r="VIQ5254" s="159"/>
      <c r="VIR5254" s="159"/>
      <c r="VIS5254" s="159"/>
      <c r="VIT5254" s="159"/>
      <c r="VIU5254" s="159"/>
      <c r="VIV5254" s="159"/>
      <c r="VIW5254" s="159"/>
      <c r="VIX5254" s="159"/>
      <c r="VIY5254" s="159"/>
      <c r="VIZ5254" s="159"/>
      <c r="VJA5254" s="159"/>
      <c r="VJB5254" s="159"/>
      <c r="VJC5254" s="159"/>
      <c r="VJD5254" s="159"/>
      <c r="VJE5254" s="159"/>
      <c r="VJF5254" s="159"/>
      <c r="VJG5254" s="159"/>
      <c r="VJH5254" s="159"/>
      <c r="VJI5254" s="159"/>
      <c r="VJJ5254" s="159"/>
      <c r="VJK5254" s="159"/>
      <c r="VJL5254" s="159"/>
      <c r="VJM5254" s="159"/>
      <c r="VJN5254" s="159"/>
      <c r="VJO5254" s="159"/>
      <c r="VJP5254" s="159"/>
      <c r="VJQ5254" s="159"/>
      <c r="VJR5254" s="159"/>
      <c r="VJS5254" s="159"/>
      <c r="VJT5254" s="159"/>
      <c r="VJU5254" s="159"/>
      <c r="VJV5254" s="159"/>
      <c r="VJW5254" s="159"/>
      <c r="VJX5254" s="159"/>
      <c r="VJY5254" s="159"/>
      <c r="VJZ5254" s="159"/>
      <c r="VKA5254" s="159"/>
      <c r="VKB5254" s="159"/>
      <c r="VKC5254" s="159"/>
      <c r="VKD5254" s="159"/>
      <c r="VKE5254" s="159"/>
      <c r="VKF5254" s="159"/>
      <c r="VKG5254" s="159"/>
      <c r="VKH5254" s="159"/>
      <c r="VKI5254" s="159"/>
      <c r="VKJ5254" s="159"/>
      <c r="VKK5254" s="159"/>
      <c r="VKL5254" s="159"/>
      <c r="VKM5254" s="159"/>
      <c r="VKN5254" s="159"/>
      <c r="VKO5254" s="159"/>
      <c r="VKP5254" s="159"/>
      <c r="VKQ5254" s="159"/>
      <c r="VKR5254" s="159"/>
      <c r="VKS5254" s="159"/>
      <c r="VKT5254" s="159"/>
      <c r="VKU5254" s="159"/>
      <c r="VKV5254" s="159"/>
      <c r="VKW5254" s="159"/>
      <c r="VKX5254" s="159"/>
      <c r="VKY5254" s="159"/>
      <c r="VKZ5254" s="159"/>
      <c r="VLA5254" s="159"/>
      <c r="VLB5254" s="159"/>
      <c r="VLC5254" s="159"/>
      <c r="VLD5254" s="159"/>
      <c r="VLE5254" s="159"/>
      <c r="VLF5254" s="159"/>
      <c r="VLG5254" s="159"/>
      <c r="VLH5254" s="159"/>
      <c r="VLI5254" s="159"/>
      <c r="VLJ5254" s="159"/>
      <c r="VLK5254" s="159"/>
      <c r="VLL5254" s="159"/>
      <c r="VLM5254" s="159"/>
      <c r="VLN5254" s="159"/>
      <c r="VLO5254" s="159"/>
      <c r="VLP5254" s="159"/>
      <c r="VLQ5254" s="159"/>
      <c r="VLR5254" s="159"/>
      <c r="VLS5254" s="159"/>
      <c r="VLT5254" s="159"/>
      <c r="VLU5254" s="159"/>
      <c r="VLV5254" s="159"/>
      <c r="VLW5254" s="159"/>
      <c r="VLX5254" s="159"/>
      <c r="VLY5254" s="159"/>
      <c r="VLZ5254" s="159"/>
      <c r="VMA5254" s="159"/>
      <c r="VMB5254" s="159"/>
      <c r="VMC5254" s="159"/>
      <c r="VMD5254" s="159"/>
      <c r="VME5254" s="159"/>
      <c r="VMF5254" s="159"/>
      <c r="VMG5254" s="159"/>
      <c r="VMH5254" s="159"/>
      <c r="VMI5254" s="159"/>
      <c r="VMJ5254" s="159"/>
      <c r="VMK5254" s="159"/>
      <c r="VML5254" s="159"/>
      <c r="VMM5254" s="159"/>
      <c r="VMN5254" s="159"/>
      <c r="VMO5254" s="159"/>
      <c r="VMP5254" s="159"/>
      <c r="VMQ5254" s="159"/>
      <c r="VMR5254" s="159"/>
      <c r="VMS5254" s="159"/>
      <c r="VMT5254" s="159"/>
      <c r="VMU5254" s="159"/>
      <c r="VMV5254" s="159"/>
      <c r="VMW5254" s="159"/>
      <c r="VMX5254" s="159"/>
      <c r="VMY5254" s="159"/>
      <c r="VMZ5254" s="159"/>
      <c r="VNA5254" s="159"/>
      <c r="VNB5254" s="159"/>
      <c r="VNC5254" s="159"/>
      <c r="VND5254" s="159"/>
      <c r="VNE5254" s="159"/>
      <c r="VNF5254" s="159"/>
      <c r="VNG5254" s="159"/>
      <c r="VNH5254" s="159"/>
      <c r="VNI5254" s="159"/>
      <c r="VNJ5254" s="159"/>
      <c r="VNK5254" s="159"/>
      <c r="VNL5254" s="159"/>
      <c r="VNM5254" s="159"/>
      <c r="VNN5254" s="159"/>
      <c r="VNO5254" s="159"/>
      <c r="VNP5254" s="159"/>
      <c r="VNQ5254" s="159"/>
      <c r="VNR5254" s="159"/>
      <c r="VNS5254" s="159"/>
      <c r="VNT5254" s="159"/>
      <c r="VNU5254" s="159"/>
      <c r="VNV5254" s="159"/>
      <c r="VNW5254" s="159"/>
      <c r="VNX5254" s="159"/>
      <c r="VNY5254" s="159"/>
      <c r="VNZ5254" s="159"/>
      <c r="VOA5254" s="159"/>
      <c r="VOB5254" s="159"/>
      <c r="VOC5254" s="159"/>
      <c r="VOD5254" s="159"/>
      <c r="VOE5254" s="159"/>
      <c r="VOF5254" s="159"/>
      <c r="VOG5254" s="159"/>
      <c r="VOH5254" s="159"/>
      <c r="VOI5254" s="159"/>
      <c r="VOJ5254" s="159"/>
      <c r="VOK5254" s="159"/>
      <c r="VOL5254" s="159"/>
      <c r="VOM5254" s="159"/>
      <c r="VON5254" s="159"/>
      <c r="VOO5254" s="159"/>
      <c r="VOP5254" s="159"/>
      <c r="VOQ5254" s="159"/>
      <c r="VOR5254" s="159"/>
      <c r="VOS5254" s="159"/>
      <c r="VOT5254" s="159"/>
      <c r="VOU5254" s="159"/>
      <c r="VOV5254" s="159"/>
      <c r="VOW5254" s="159"/>
      <c r="VOX5254" s="159"/>
      <c r="VOY5254" s="159"/>
      <c r="VOZ5254" s="159"/>
      <c r="VPA5254" s="159"/>
      <c r="VPB5254" s="159"/>
      <c r="VPC5254" s="159"/>
      <c r="VPD5254" s="159"/>
      <c r="VPE5254" s="159"/>
      <c r="VPF5254" s="159"/>
      <c r="VPG5254" s="159"/>
      <c r="VPH5254" s="159"/>
      <c r="VPI5254" s="159"/>
      <c r="VPJ5254" s="159"/>
      <c r="VPK5254" s="159"/>
      <c r="VPL5254" s="159"/>
      <c r="VPM5254" s="159"/>
      <c r="VPN5254" s="159"/>
      <c r="VPO5254" s="159"/>
      <c r="VPP5254" s="159"/>
      <c r="VPQ5254" s="159"/>
      <c r="VPR5254" s="159"/>
      <c r="VPS5254" s="159"/>
      <c r="VPT5254" s="159"/>
      <c r="VPU5254" s="159"/>
      <c r="VPV5254" s="159"/>
      <c r="VPW5254" s="159"/>
      <c r="VPX5254" s="159"/>
      <c r="VPY5254" s="159"/>
      <c r="VPZ5254" s="159"/>
      <c r="VQA5254" s="159"/>
      <c r="VQB5254" s="159"/>
      <c r="VQC5254" s="159"/>
      <c r="VQD5254" s="159"/>
      <c r="VQE5254" s="159"/>
      <c r="VQF5254" s="159"/>
      <c r="VQG5254" s="159"/>
      <c r="VQH5254" s="159"/>
      <c r="VQI5254" s="159"/>
      <c r="VQJ5254" s="159"/>
      <c r="VQK5254" s="159"/>
      <c r="VQL5254" s="159"/>
      <c r="VQM5254" s="159"/>
      <c r="VQN5254" s="159"/>
      <c r="VQO5254" s="159"/>
      <c r="VQP5254" s="159"/>
      <c r="VQQ5254" s="159"/>
      <c r="VQR5254" s="159"/>
      <c r="VQS5254" s="159"/>
      <c r="VQT5254" s="159"/>
      <c r="VQU5254" s="159"/>
      <c r="VQV5254" s="159"/>
      <c r="VQW5254" s="159"/>
      <c r="VQX5254" s="159"/>
      <c r="VQY5254" s="159"/>
      <c r="VQZ5254" s="159"/>
      <c r="VRA5254" s="159"/>
      <c r="VRB5254" s="159"/>
      <c r="VRC5254" s="159"/>
      <c r="VRD5254" s="159"/>
      <c r="VRE5254" s="159"/>
      <c r="VRF5254" s="159"/>
      <c r="VRG5254" s="159"/>
      <c r="VRH5254" s="159"/>
      <c r="VRI5254" s="159"/>
      <c r="VRJ5254" s="159"/>
      <c r="VRK5254" s="159"/>
      <c r="VRL5254" s="159"/>
      <c r="VRM5254" s="159"/>
      <c r="VRN5254" s="159"/>
      <c r="VRO5254" s="159"/>
      <c r="VRP5254" s="159"/>
      <c r="VRQ5254" s="159"/>
      <c r="VRR5254" s="159"/>
      <c r="VRS5254" s="159"/>
      <c r="VRT5254" s="159"/>
      <c r="VRU5254" s="159"/>
      <c r="VRV5254" s="159"/>
      <c r="VRW5254" s="159"/>
      <c r="VRX5254" s="159"/>
      <c r="VRY5254" s="159"/>
      <c r="VRZ5254" s="159"/>
      <c r="VSA5254" s="159"/>
      <c r="VSB5254" s="159"/>
      <c r="VSC5254" s="159"/>
      <c r="VSD5254" s="159"/>
      <c r="VSE5254" s="159"/>
      <c r="VSF5254" s="159"/>
      <c r="VSG5254" s="159"/>
      <c r="VSH5254" s="159"/>
      <c r="VSI5254" s="159"/>
      <c r="VSJ5254" s="159"/>
      <c r="VSK5254" s="159"/>
      <c r="VSL5254" s="159"/>
      <c r="VSM5254" s="159"/>
      <c r="VSN5254" s="159"/>
      <c r="VSO5254" s="159"/>
      <c r="VSP5254" s="159"/>
      <c r="VSQ5254" s="159"/>
      <c r="VSR5254" s="159"/>
      <c r="VSS5254" s="159"/>
      <c r="VST5254" s="159"/>
      <c r="VSU5254" s="159"/>
      <c r="VSV5254" s="159"/>
      <c r="VSW5254" s="159"/>
      <c r="VSX5254" s="159"/>
      <c r="VSY5254" s="159"/>
      <c r="VSZ5254" s="159"/>
      <c r="VTA5254" s="159"/>
      <c r="VTB5254" s="159"/>
      <c r="VTC5254" s="159"/>
      <c r="VTD5254" s="159"/>
      <c r="VTE5254" s="159"/>
      <c r="VTF5254" s="159"/>
      <c r="VTG5254" s="159"/>
      <c r="VTH5254" s="159"/>
      <c r="VTI5254" s="159"/>
      <c r="VTJ5254" s="159"/>
      <c r="VTK5254" s="159"/>
      <c r="VTL5254" s="159"/>
      <c r="VTM5254" s="159"/>
      <c r="VTN5254" s="159"/>
      <c r="VTO5254" s="159"/>
      <c r="VTP5254" s="159"/>
      <c r="VTQ5254" s="159"/>
      <c r="VTR5254" s="159"/>
      <c r="VTS5254" s="159"/>
      <c r="VTT5254" s="159"/>
      <c r="VTU5254" s="159"/>
      <c r="VTV5254" s="159"/>
      <c r="VTW5254" s="159"/>
      <c r="VTX5254" s="159"/>
      <c r="VTY5254" s="159"/>
      <c r="VTZ5254" s="159"/>
      <c r="VUA5254" s="159"/>
      <c r="VUB5254" s="159"/>
      <c r="VUC5254" s="159"/>
      <c r="VUD5254" s="159"/>
      <c r="VUE5254" s="159"/>
      <c r="VUF5254" s="159"/>
      <c r="VUG5254" s="159"/>
      <c r="VUH5254" s="159"/>
      <c r="VUI5254" s="159"/>
      <c r="VUJ5254" s="159"/>
      <c r="VUK5254" s="159"/>
      <c r="VUL5254" s="159"/>
      <c r="VUM5254" s="159"/>
      <c r="VUN5254" s="159"/>
      <c r="VUO5254" s="159"/>
      <c r="VUP5254" s="159"/>
      <c r="VUQ5254" s="159"/>
      <c r="VUR5254" s="159"/>
      <c r="VUS5254" s="159"/>
      <c r="VUT5254" s="159"/>
      <c r="VUU5254" s="159"/>
      <c r="VUV5254" s="159"/>
      <c r="VUW5254" s="159"/>
      <c r="VUX5254" s="159"/>
      <c r="VUY5254" s="159"/>
      <c r="VUZ5254" s="159"/>
      <c r="VVA5254" s="159"/>
      <c r="VVB5254" s="159"/>
      <c r="VVC5254" s="159"/>
      <c r="VVD5254" s="159"/>
      <c r="VVE5254" s="159"/>
      <c r="VVF5254" s="159"/>
      <c r="VVG5254" s="159"/>
      <c r="VVH5254" s="159"/>
      <c r="VVI5254" s="159"/>
      <c r="VVJ5254" s="159"/>
      <c r="VVK5254" s="159"/>
      <c r="VVL5254" s="159"/>
      <c r="VVM5254" s="159"/>
      <c r="VVN5254" s="159"/>
      <c r="VVO5254" s="159"/>
      <c r="VVP5254" s="159"/>
      <c r="VVQ5254" s="159"/>
      <c r="VVR5254" s="159"/>
      <c r="VVS5254" s="159"/>
      <c r="VVT5254" s="159"/>
      <c r="VVU5254" s="159"/>
      <c r="VVV5254" s="159"/>
      <c r="VVW5254" s="159"/>
      <c r="VVX5254" s="159"/>
      <c r="VVY5254" s="159"/>
      <c r="VVZ5254" s="159"/>
      <c r="VWA5254" s="159"/>
      <c r="VWB5254" s="159"/>
      <c r="VWC5254" s="159"/>
      <c r="VWD5254" s="159"/>
      <c r="VWE5254" s="159"/>
      <c r="VWF5254" s="159"/>
      <c r="VWG5254" s="159"/>
      <c r="VWH5254" s="159"/>
      <c r="VWI5254" s="159"/>
      <c r="VWJ5254" s="159"/>
      <c r="VWK5254" s="159"/>
      <c r="VWL5254" s="159"/>
      <c r="VWM5254" s="159"/>
      <c r="VWN5254" s="159"/>
      <c r="VWO5254" s="159"/>
      <c r="VWP5254" s="159"/>
      <c r="VWQ5254" s="159"/>
      <c r="VWR5254" s="159"/>
      <c r="VWS5254" s="159"/>
      <c r="VWT5254" s="159"/>
      <c r="VWU5254" s="159"/>
      <c r="VWV5254" s="159"/>
      <c r="VWW5254" s="159"/>
      <c r="VWX5254" s="159"/>
      <c r="VWY5254" s="159"/>
      <c r="VWZ5254" s="159"/>
      <c r="VXA5254" s="159"/>
      <c r="VXB5254" s="159"/>
      <c r="VXC5254" s="159"/>
      <c r="VXD5254" s="159"/>
      <c r="VXE5254" s="159"/>
      <c r="VXF5254" s="159"/>
      <c r="VXG5254" s="159"/>
      <c r="VXH5254" s="159"/>
      <c r="VXI5254" s="159"/>
      <c r="VXJ5254" s="159"/>
      <c r="VXK5254" s="159"/>
      <c r="VXL5254" s="159"/>
      <c r="VXM5254" s="159"/>
      <c r="VXN5254" s="159"/>
      <c r="VXO5254" s="159"/>
      <c r="VXP5254" s="159"/>
      <c r="VXQ5254" s="159"/>
      <c r="VXR5254" s="159"/>
      <c r="VXS5254" s="159"/>
      <c r="VXT5254" s="159"/>
      <c r="VXU5254" s="159"/>
      <c r="VXV5254" s="159"/>
      <c r="VXW5254" s="159"/>
      <c r="VXX5254" s="159"/>
      <c r="VXY5254" s="159"/>
      <c r="VXZ5254" s="159"/>
      <c r="VYA5254" s="159"/>
      <c r="VYB5254" s="159"/>
      <c r="VYC5254" s="159"/>
      <c r="VYD5254" s="159"/>
      <c r="VYE5254" s="159"/>
      <c r="VYF5254" s="159"/>
      <c r="VYG5254" s="159"/>
      <c r="VYH5254" s="159"/>
      <c r="VYI5254" s="159"/>
      <c r="VYJ5254" s="159"/>
      <c r="VYK5254" s="159"/>
      <c r="VYL5254" s="159"/>
      <c r="VYM5254" s="159"/>
      <c r="VYN5254" s="159"/>
      <c r="VYO5254" s="159"/>
      <c r="VYP5254" s="159"/>
      <c r="VYQ5254" s="159"/>
      <c r="VYR5254" s="159"/>
      <c r="VYS5254" s="159"/>
      <c r="VYT5254" s="159"/>
      <c r="VYU5254" s="159"/>
      <c r="VYV5254" s="159"/>
      <c r="VYW5254" s="159"/>
      <c r="VYX5254" s="159"/>
      <c r="VYY5254" s="159"/>
      <c r="VYZ5254" s="159"/>
      <c r="VZA5254" s="159"/>
      <c r="VZB5254" s="159"/>
      <c r="VZC5254" s="159"/>
      <c r="VZD5254" s="159"/>
      <c r="VZE5254" s="159"/>
      <c r="VZF5254" s="159"/>
      <c r="VZG5254" s="159"/>
      <c r="VZH5254" s="159"/>
      <c r="VZI5254" s="159"/>
      <c r="VZJ5254" s="159"/>
      <c r="VZK5254" s="159"/>
      <c r="VZL5254" s="159"/>
      <c r="VZM5254" s="159"/>
      <c r="VZN5254" s="159"/>
      <c r="VZO5254" s="159"/>
      <c r="VZP5254" s="159"/>
      <c r="VZQ5254" s="159"/>
      <c r="VZR5254" s="159"/>
      <c r="VZS5254" s="159"/>
      <c r="VZT5254" s="159"/>
      <c r="VZU5254" s="159"/>
      <c r="VZV5254" s="159"/>
      <c r="VZW5254" s="159"/>
      <c r="VZX5254" s="159"/>
      <c r="VZY5254" s="159"/>
      <c r="VZZ5254" s="159"/>
      <c r="WAA5254" s="159"/>
      <c r="WAB5254" s="159"/>
      <c r="WAC5254" s="159"/>
      <c r="WAD5254" s="159"/>
      <c r="WAE5254" s="159"/>
      <c r="WAF5254" s="159"/>
      <c r="WAG5254" s="159"/>
      <c r="WAH5254" s="159"/>
      <c r="WAI5254" s="159"/>
      <c r="WAJ5254" s="159"/>
      <c r="WAK5254" s="159"/>
      <c r="WAL5254" s="159"/>
      <c r="WAM5254" s="159"/>
      <c r="WAN5254" s="159"/>
      <c r="WAO5254" s="159"/>
      <c r="WAP5254" s="159"/>
      <c r="WAQ5254" s="159"/>
      <c r="WAR5254" s="159"/>
      <c r="WAS5254" s="159"/>
      <c r="WAT5254" s="159"/>
      <c r="WAU5254" s="159"/>
      <c r="WAV5254" s="159"/>
      <c r="WAW5254" s="159"/>
      <c r="WAX5254" s="159"/>
      <c r="WAY5254" s="159"/>
      <c r="WAZ5254" s="159"/>
      <c r="WBA5254" s="159"/>
      <c r="WBB5254" s="159"/>
      <c r="WBC5254" s="159"/>
      <c r="WBD5254" s="159"/>
      <c r="WBE5254" s="159"/>
      <c r="WBF5254" s="159"/>
      <c r="WBG5254" s="159"/>
      <c r="WBH5254" s="159"/>
      <c r="WBI5254" s="159"/>
      <c r="WBJ5254" s="159"/>
      <c r="WBK5254" s="159"/>
      <c r="WBL5254" s="159"/>
      <c r="WBM5254" s="159"/>
      <c r="WBN5254" s="159"/>
      <c r="WBO5254" s="159"/>
      <c r="WBP5254" s="159"/>
      <c r="WBQ5254" s="159"/>
      <c r="WBR5254" s="159"/>
      <c r="WBS5254" s="159"/>
      <c r="WBT5254" s="159"/>
      <c r="WBU5254" s="159"/>
      <c r="WBV5254" s="159"/>
      <c r="WBW5254" s="159"/>
      <c r="WBX5254" s="159"/>
      <c r="WBY5254" s="159"/>
      <c r="WBZ5254" s="159"/>
      <c r="WCA5254" s="159"/>
      <c r="WCB5254" s="159"/>
      <c r="WCC5254" s="159"/>
      <c r="WCD5254" s="159"/>
      <c r="WCE5254" s="159"/>
      <c r="WCF5254" s="159"/>
      <c r="WCG5254" s="159"/>
      <c r="WCH5254" s="159"/>
      <c r="WCI5254" s="159"/>
      <c r="WCJ5254" s="159"/>
      <c r="WCK5254" s="159"/>
      <c r="WCL5254" s="159"/>
      <c r="WCM5254" s="159"/>
      <c r="WCN5254" s="159"/>
      <c r="WCO5254" s="159"/>
      <c r="WCP5254" s="159"/>
      <c r="WCQ5254" s="159"/>
      <c r="WCR5254" s="159"/>
      <c r="WCS5254" s="159"/>
      <c r="WCT5254" s="159"/>
      <c r="WCU5254" s="159"/>
      <c r="WCV5254" s="159"/>
      <c r="WCW5254" s="159"/>
      <c r="WCX5254" s="159"/>
      <c r="WCY5254" s="159"/>
      <c r="WCZ5254" s="159"/>
      <c r="WDA5254" s="159"/>
      <c r="WDB5254" s="159"/>
      <c r="WDC5254" s="159"/>
      <c r="WDD5254" s="159"/>
      <c r="WDE5254" s="159"/>
      <c r="WDF5254" s="159"/>
      <c r="WDG5254" s="159"/>
      <c r="WDH5254" s="159"/>
      <c r="WDI5254" s="159"/>
      <c r="WDJ5254" s="159"/>
      <c r="WDK5254" s="159"/>
      <c r="WDL5254" s="159"/>
      <c r="WDM5254" s="159"/>
      <c r="WDN5254" s="159"/>
      <c r="WDO5254" s="159"/>
      <c r="WDP5254" s="159"/>
      <c r="WDQ5254" s="159"/>
      <c r="WDR5254" s="159"/>
      <c r="WDS5254" s="159"/>
      <c r="WDT5254" s="159"/>
      <c r="WDU5254" s="159"/>
      <c r="WDV5254" s="159"/>
      <c r="WDW5254" s="159"/>
      <c r="WDX5254" s="159"/>
      <c r="WDY5254" s="159"/>
      <c r="WDZ5254" s="159"/>
      <c r="WEA5254" s="159"/>
      <c r="WEB5254" s="159"/>
      <c r="WEC5254" s="159"/>
      <c r="WED5254" s="159"/>
      <c r="WEE5254" s="159"/>
      <c r="WEF5254" s="159"/>
      <c r="WEG5254" s="159"/>
      <c r="WEH5254" s="159"/>
      <c r="WEI5254" s="159"/>
      <c r="WEJ5254" s="159"/>
      <c r="WEK5254" s="159"/>
      <c r="WEL5254" s="159"/>
      <c r="WEM5254" s="159"/>
      <c r="WEN5254" s="159"/>
      <c r="WEO5254" s="159"/>
      <c r="WEP5254" s="159"/>
      <c r="WEQ5254" s="159"/>
      <c r="WER5254" s="159"/>
      <c r="WES5254" s="159"/>
      <c r="WET5254" s="159"/>
      <c r="WEU5254" s="159"/>
      <c r="WEV5254" s="159"/>
      <c r="WEW5254" s="159"/>
      <c r="WEX5254" s="159"/>
      <c r="WEY5254" s="159"/>
      <c r="WEZ5254" s="159"/>
      <c r="WFA5254" s="159"/>
      <c r="WFB5254" s="159"/>
      <c r="WFC5254" s="159"/>
      <c r="WFD5254" s="159"/>
      <c r="WFE5254" s="159"/>
      <c r="WFF5254" s="159"/>
      <c r="WFG5254" s="159"/>
      <c r="WFH5254" s="159"/>
      <c r="WFI5254" s="159"/>
      <c r="WFJ5254" s="159"/>
      <c r="WFK5254" s="159"/>
      <c r="WFL5254" s="159"/>
      <c r="WFM5254" s="159"/>
      <c r="WFN5254" s="159"/>
      <c r="WFO5254" s="159"/>
      <c r="WFP5254" s="159"/>
      <c r="WFQ5254" s="159"/>
      <c r="WFR5254" s="159"/>
      <c r="WFS5254" s="159"/>
      <c r="WFT5254" s="159"/>
      <c r="WFU5254" s="159"/>
      <c r="WFV5254" s="159"/>
      <c r="WFW5254" s="159"/>
      <c r="WFX5254" s="159"/>
      <c r="WFY5254" s="159"/>
      <c r="WFZ5254" s="159"/>
      <c r="WGA5254" s="159"/>
      <c r="WGB5254" s="159"/>
      <c r="WGC5254" s="159"/>
      <c r="WGD5254" s="159"/>
      <c r="WGE5254" s="159"/>
      <c r="WGF5254" s="159"/>
      <c r="WGG5254" s="159"/>
      <c r="WGH5254" s="159"/>
      <c r="WGI5254" s="159"/>
      <c r="WGJ5254" s="159"/>
      <c r="WGK5254" s="159"/>
      <c r="WGL5254" s="159"/>
      <c r="WGM5254" s="159"/>
      <c r="WGN5254" s="159"/>
      <c r="WGO5254" s="159"/>
      <c r="WGP5254" s="159"/>
      <c r="WGQ5254" s="159"/>
      <c r="WGR5254" s="159"/>
      <c r="WGS5254" s="159"/>
      <c r="WGT5254" s="159"/>
      <c r="WGU5254" s="159"/>
      <c r="WGV5254" s="159"/>
      <c r="WGW5254" s="159"/>
      <c r="WGX5254" s="159"/>
      <c r="WGY5254" s="159"/>
      <c r="WGZ5254" s="159"/>
      <c r="WHA5254" s="159"/>
      <c r="WHB5254" s="159"/>
      <c r="WHC5254" s="159"/>
      <c r="WHD5254" s="159"/>
      <c r="WHE5254" s="159"/>
      <c r="WHF5254" s="159"/>
      <c r="WHG5254" s="159"/>
      <c r="WHH5254" s="159"/>
      <c r="WHI5254" s="159"/>
      <c r="WHJ5254" s="159"/>
      <c r="WHK5254" s="159"/>
      <c r="WHL5254" s="159"/>
      <c r="WHM5254" s="159"/>
      <c r="WHN5254" s="159"/>
      <c r="WHO5254" s="159"/>
      <c r="WHP5254" s="159"/>
      <c r="WHQ5254" s="159"/>
      <c r="WHR5254" s="159"/>
      <c r="WHS5254" s="159"/>
      <c r="WHT5254" s="159"/>
      <c r="WHU5254" s="159"/>
      <c r="WHV5254" s="159"/>
      <c r="WHW5254" s="159"/>
      <c r="WHX5254" s="159"/>
      <c r="WHY5254" s="159"/>
      <c r="WHZ5254" s="159"/>
      <c r="WIA5254" s="159"/>
      <c r="WIB5254" s="159"/>
      <c r="WIC5254" s="159"/>
      <c r="WID5254" s="159"/>
      <c r="WIE5254" s="159"/>
      <c r="WIF5254" s="159"/>
      <c r="WIG5254" s="159"/>
      <c r="WIH5254" s="159"/>
      <c r="WII5254" s="159"/>
      <c r="WIJ5254" s="159"/>
      <c r="WIK5254" s="159"/>
      <c r="WIL5254" s="159"/>
      <c r="WIM5254" s="159"/>
      <c r="WIN5254" s="159"/>
      <c r="WIO5254" s="159"/>
      <c r="WIP5254" s="159"/>
      <c r="WIQ5254" s="159"/>
      <c r="WIR5254" s="159"/>
      <c r="WIS5254" s="159"/>
      <c r="WIT5254" s="159"/>
      <c r="WIU5254" s="159"/>
      <c r="WIV5254" s="159"/>
      <c r="WIW5254" s="159"/>
      <c r="WIX5254" s="159"/>
      <c r="WIY5254" s="159"/>
      <c r="WIZ5254" s="159"/>
      <c r="WJA5254" s="159"/>
      <c r="WJB5254" s="159"/>
      <c r="WJC5254" s="159"/>
      <c r="WJD5254" s="159"/>
      <c r="WJE5254" s="159"/>
      <c r="WJF5254" s="159"/>
      <c r="WJG5254" s="159"/>
      <c r="WJH5254" s="159"/>
      <c r="WJI5254" s="159"/>
      <c r="WJJ5254" s="159"/>
      <c r="WJK5254" s="159"/>
      <c r="WJL5254" s="159"/>
      <c r="WJM5254" s="159"/>
      <c r="WJN5254" s="159"/>
      <c r="WJO5254" s="159"/>
      <c r="WJP5254" s="159"/>
      <c r="WJQ5254" s="159"/>
      <c r="WJR5254" s="159"/>
      <c r="WJS5254" s="159"/>
      <c r="WJT5254" s="159"/>
      <c r="WJU5254" s="159"/>
      <c r="WJV5254" s="159"/>
      <c r="WJW5254" s="159"/>
      <c r="WJX5254" s="159"/>
      <c r="WJY5254" s="159"/>
      <c r="WJZ5254" s="159"/>
      <c r="WKA5254" s="159"/>
      <c r="WKB5254" s="159"/>
      <c r="WKC5254" s="159"/>
      <c r="WKD5254" s="159"/>
      <c r="WKE5254" s="159"/>
      <c r="WKF5254" s="159"/>
      <c r="WKG5254" s="159"/>
      <c r="WKH5254" s="159"/>
      <c r="WKI5254" s="159"/>
      <c r="WKJ5254" s="159"/>
      <c r="WKK5254" s="159"/>
      <c r="WKL5254" s="159"/>
      <c r="WKM5254" s="159"/>
      <c r="WKN5254" s="159"/>
      <c r="WKO5254" s="159"/>
      <c r="WKP5254" s="159"/>
      <c r="WKQ5254" s="159"/>
      <c r="WKR5254" s="159"/>
      <c r="WKS5254" s="159"/>
      <c r="WKT5254" s="159"/>
      <c r="WKU5254" s="159"/>
      <c r="WKV5254" s="159"/>
      <c r="WKW5254" s="159"/>
      <c r="WKX5254" s="159"/>
      <c r="WKY5254" s="159"/>
      <c r="WKZ5254" s="159"/>
      <c r="WLA5254" s="159"/>
      <c r="WLB5254" s="159"/>
      <c r="WLC5254" s="159"/>
      <c r="WLD5254" s="159"/>
      <c r="WLE5254" s="159"/>
      <c r="WLF5254" s="159"/>
      <c r="WLG5254" s="159"/>
      <c r="WLH5254" s="159"/>
      <c r="WLI5254" s="159"/>
      <c r="WLJ5254" s="159"/>
      <c r="WLK5254" s="159"/>
      <c r="WLL5254" s="159"/>
      <c r="WLM5254" s="159"/>
      <c r="WLN5254" s="159"/>
      <c r="WLO5254" s="159"/>
      <c r="WLP5254" s="159"/>
      <c r="WLQ5254" s="159"/>
      <c r="WLR5254" s="159"/>
      <c r="WLS5254" s="159"/>
      <c r="WLT5254" s="159"/>
      <c r="WLU5254" s="159"/>
      <c r="WLV5254" s="159"/>
      <c r="WLW5254" s="159"/>
      <c r="WLX5254" s="159"/>
      <c r="WLY5254" s="159"/>
      <c r="WLZ5254" s="159"/>
      <c r="WMA5254" s="159"/>
      <c r="WMB5254" s="159"/>
      <c r="WMC5254" s="159"/>
      <c r="WMD5254" s="159"/>
      <c r="WME5254" s="159"/>
      <c r="WMF5254" s="159"/>
      <c r="WMG5254" s="159"/>
      <c r="WMH5254" s="159"/>
      <c r="WMI5254" s="159"/>
      <c r="WMJ5254" s="159"/>
      <c r="WMK5254" s="159"/>
      <c r="WML5254" s="159"/>
      <c r="WMM5254" s="159"/>
      <c r="WMN5254" s="159"/>
      <c r="WMO5254" s="159"/>
      <c r="WMP5254" s="159"/>
      <c r="WMQ5254" s="159"/>
      <c r="WMR5254" s="159"/>
      <c r="WMS5254" s="159"/>
      <c r="WMT5254" s="159"/>
      <c r="WMU5254" s="159"/>
      <c r="WMV5254" s="159"/>
      <c r="WMW5254" s="159"/>
      <c r="WMX5254" s="159"/>
      <c r="WMY5254" s="159"/>
      <c r="WMZ5254" s="159"/>
      <c r="WNA5254" s="159"/>
      <c r="WNB5254" s="159"/>
      <c r="WNC5254" s="159"/>
      <c r="WND5254" s="159"/>
      <c r="WNE5254" s="159"/>
      <c r="WNF5254" s="159"/>
      <c r="WNG5254" s="159"/>
      <c r="WNH5254" s="159"/>
      <c r="WNI5254" s="159"/>
      <c r="WNJ5254" s="159"/>
      <c r="WNK5254" s="159"/>
      <c r="WNL5254" s="159"/>
      <c r="WNM5254" s="159"/>
      <c r="WNN5254" s="159"/>
      <c r="WNO5254" s="159"/>
      <c r="WNP5254" s="159"/>
      <c r="WNQ5254" s="159"/>
      <c r="WNR5254" s="159"/>
      <c r="WNS5254" s="159"/>
      <c r="WNT5254" s="159"/>
      <c r="WNU5254" s="159"/>
      <c r="WNV5254" s="159"/>
      <c r="WNW5254" s="159"/>
      <c r="WNX5254" s="159"/>
      <c r="WNY5254" s="159"/>
      <c r="WNZ5254" s="159"/>
      <c r="WOA5254" s="159"/>
      <c r="WOB5254" s="159"/>
      <c r="WOC5254" s="159"/>
      <c r="WOD5254" s="159"/>
      <c r="WOE5254" s="159"/>
      <c r="WOF5254" s="159"/>
      <c r="WOG5254" s="159"/>
      <c r="WOH5254" s="159"/>
      <c r="WOI5254" s="159"/>
      <c r="WOJ5254" s="159"/>
      <c r="WOK5254" s="159"/>
      <c r="WOL5254" s="159"/>
      <c r="WOM5254" s="159"/>
      <c r="WON5254" s="159"/>
      <c r="WOO5254" s="159"/>
      <c r="WOP5254" s="159"/>
      <c r="WOQ5254" s="159"/>
      <c r="WOR5254" s="159"/>
      <c r="WOS5254" s="159"/>
      <c r="WOT5254" s="159"/>
      <c r="WOU5254" s="159"/>
      <c r="WOV5254" s="159"/>
      <c r="WOW5254" s="159"/>
      <c r="WOX5254" s="159"/>
      <c r="WOY5254" s="159"/>
      <c r="WOZ5254" s="159"/>
      <c r="WPA5254" s="159"/>
      <c r="WPB5254" s="159"/>
      <c r="WPC5254" s="159"/>
      <c r="WPD5254" s="159"/>
      <c r="WPE5254" s="159"/>
      <c r="WPF5254" s="159"/>
      <c r="WPG5254" s="159"/>
      <c r="WPH5254" s="159"/>
      <c r="WPI5254" s="159"/>
      <c r="WPJ5254" s="159"/>
      <c r="WPK5254" s="159"/>
      <c r="WPL5254" s="159"/>
      <c r="WPM5254" s="159"/>
      <c r="WPN5254" s="159"/>
      <c r="WPO5254" s="159"/>
      <c r="WPP5254" s="159"/>
      <c r="WPQ5254" s="159"/>
      <c r="WPR5254" s="159"/>
      <c r="WPS5254" s="159"/>
      <c r="WPT5254" s="159"/>
      <c r="WPU5254" s="159"/>
      <c r="WPV5254" s="159"/>
      <c r="WPW5254" s="159"/>
      <c r="WPX5254" s="159"/>
      <c r="WPY5254" s="159"/>
      <c r="WPZ5254" s="159"/>
      <c r="WQA5254" s="159"/>
      <c r="WQB5254" s="159"/>
      <c r="WQC5254" s="159"/>
      <c r="WQD5254" s="159"/>
      <c r="WQE5254" s="159"/>
      <c r="WQF5254" s="159"/>
      <c r="WQG5254" s="159"/>
      <c r="WQH5254" s="159"/>
      <c r="WQI5254" s="159"/>
      <c r="WQJ5254" s="159"/>
      <c r="WQK5254" s="159"/>
      <c r="WQL5254" s="159"/>
      <c r="WQM5254" s="159"/>
      <c r="WQN5254" s="159"/>
      <c r="WQO5254" s="159"/>
      <c r="WQP5254" s="159"/>
      <c r="WQQ5254" s="159"/>
      <c r="WQR5254" s="159"/>
      <c r="WQS5254" s="159"/>
      <c r="WQT5254" s="159"/>
      <c r="WQU5254" s="159"/>
      <c r="WQV5254" s="159"/>
      <c r="WQW5254" s="159"/>
      <c r="WQX5254" s="159"/>
      <c r="WQY5254" s="159"/>
      <c r="WQZ5254" s="159"/>
      <c r="WRA5254" s="159"/>
      <c r="WRB5254" s="159"/>
      <c r="WRC5254" s="159"/>
      <c r="WRD5254" s="159"/>
      <c r="WRE5254" s="159"/>
      <c r="WRF5254" s="159"/>
      <c r="WRG5254" s="159"/>
      <c r="WRH5254" s="159"/>
      <c r="WRI5254" s="159"/>
      <c r="WRJ5254" s="159"/>
      <c r="WRK5254" s="159"/>
      <c r="WRL5254" s="159"/>
      <c r="WRM5254" s="159"/>
      <c r="WRN5254" s="159"/>
      <c r="WRO5254" s="159"/>
      <c r="WRP5254" s="159"/>
      <c r="WRQ5254" s="159"/>
      <c r="WRR5254" s="159"/>
      <c r="WRS5254" s="159"/>
      <c r="WRT5254" s="159"/>
      <c r="WRU5254" s="159"/>
      <c r="WRV5254" s="159"/>
      <c r="WRW5254" s="159"/>
      <c r="WRX5254" s="159"/>
      <c r="WRY5254" s="159"/>
      <c r="WRZ5254" s="159"/>
      <c r="WSA5254" s="159"/>
      <c r="WSB5254" s="159"/>
      <c r="WSC5254" s="159"/>
      <c r="WSD5254" s="159"/>
      <c r="WSE5254" s="159"/>
      <c r="WSF5254" s="159"/>
      <c r="WSG5254" s="159"/>
      <c r="WSH5254" s="159"/>
      <c r="WSI5254" s="159"/>
      <c r="WSJ5254" s="159"/>
      <c r="WSK5254" s="159"/>
      <c r="WSL5254" s="159"/>
      <c r="WSM5254" s="159"/>
      <c r="WSN5254" s="159"/>
      <c r="WSO5254" s="159"/>
      <c r="WSP5254" s="159"/>
      <c r="WSQ5254" s="159"/>
      <c r="WSR5254" s="159"/>
      <c r="WSS5254" s="159"/>
      <c r="WST5254" s="159"/>
      <c r="WSU5254" s="159"/>
      <c r="WSV5254" s="159"/>
      <c r="WSW5254" s="159"/>
      <c r="WSX5254" s="159"/>
      <c r="WSY5254" s="159"/>
      <c r="WSZ5254" s="159"/>
      <c r="WTA5254" s="159"/>
      <c r="WTB5254" s="159"/>
      <c r="WTC5254" s="159"/>
      <c r="WTD5254" s="159"/>
      <c r="WTE5254" s="159"/>
      <c r="WTF5254" s="159"/>
      <c r="WTG5254" s="159"/>
      <c r="WTH5254" s="159"/>
      <c r="WTI5254" s="159"/>
      <c r="WTJ5254" s="159"/>
      <c r="WTK5254" s="159"/>
      <c r="WTL5254" s="159"/>
      <c r="WTM5254" s="159"/>
      <c r="WTN5254" s="159"/>
      <c r="WTO5254" s="159"/>
      <c r="WTP5254" s="159"/>
      <c r="WTQ5254" s="159"/>
      <c r="WTR5254" s="159"/>
      <c r="WTS5254" s="159"/>
      <c r="WTT5254" s="159"/>
      <c r="WTU5254" s="159"/>
      <c r="WTV5254" s="159"/>
      <c r="WTW5254" s="159"/>
      <c r="WTX5254" s="159"/>
      <c r="WTY5254" s="159"/>
      <c r="WTZ5254" s="159"/>
      <c r="WUA5254" s="159"/>
      <c r="WUB5254" s="159"/>
      <c r="WUC5254" s="159"/>
      <c r="WUD5254" s="159"/>
      <c r="WUE5254" s="159"/>
      <c r="WUF5254" s="159"/>
      <c r="WUG5254" s="159"/>
      <c r="WUH5254" s="159"/>
      <c r="WUI5254" s="159"/>
      <c r="WUJ5254" s="159"/>
      <c r="WUK5254" s="159"/>
      <c r="WUL5254" s="159"/>
      <c r="WUM5254" s="159"/>
      <c r="WUN5254" s="159"/>
      <c r="WUO5254" s="159"/>
      <c r="WUP5254" s="159"/>
      <c r="WUQ5254" s="159"/>
      <c r="WUR5254" s="159"/>
      <c r="WUS5254" s="159"/>
      <c r="WUT5254" s="159"/>
      <c r="WUU5254" s="159"/>
      <c r="WUV5254" s="159"/>
      <c r="WUW5254" s="159"/>
      <c r="WUX5254" s="159"/>
      <c r="WUY5254" s="159"/>
      <c r="WUZ5254" s="159"/>
      <c r="WVA5254" s="159"/>
      <c r="WVB5254" s="159"/>
      <c r="WVC5254" s="159"/>
      <c r="WVD5254" s="159"/>
      <c r="WVE5254" s="159"/>
      <c r="WVF5254" s="159"/>
      <c r="WVG5254" s="159"/>
      <c r="WVH5254" s="159"/>
      <c r="WVI5254" s="159"/>
      <c r="WVJ5254" s="159"/>
      <c r="WVK5254" s="159"/>
      <c r="WVL5254" s="159"/>
      <c r="WVM5254" s="159"/>
      <c r="WVN5254" s="159"/>
      <c r="WVO5254" s="159"/>
      <c r="WVP5254" s="159"/>
      <c r="WVQ5254" s="159"/>
      <c r="WVR5254" s="159"/>
      <c r="WVS5254" s="159"/>
      <c r="WVT5254" s="159"/>
      <c r="WVU5254" s="159"/>
      <c r="WVV5254" s="159"/>
      <c r="WVW5254" s="159"/>
      <c r="WVX5254" s="159"/>
      <c r="WVY5254" s="159"/>
      <c r="WVZ5254" s="159"/>
      <c r="WWA5254" s="159"/>
      <c r="WWB5254" s="159"/>
      <c r="WWC5254" s="159"/>
      <c r="WWD5254" s="159"/>
      <c r="WWE5254" s="159"/>
      <c r="WWF5254" s="159"/>
      <c r="WWG5254" s="159"/>
      <c r="WWH5254" s="159"/>
      <c r="WWI5254" s="159"/>
      <c r="WWJ5254" s="159"/>
      <c r="WWK5254" s="159"/>
      <c r="WWL5254" s="159"/>
      <c r="WWM5254" s="159"/>
      <c r="WWN5254" s="159"/>
      <c r="WWO5254" s="159"/>
      <c r="WWP5254" s="159"/>
      <c r="WWQ5254" s="159"/>
      <c r="WWR5254" s="159"/>
      <c r="WWS5254" s="159"/>
      <c r="WWT5254" s="159"/>
      <c r="WWU5254" s="159"/>
      <c r="WWV5254" s="159"/>
      <c r="WWW5254" s="159"/>
      <c r="WWX5254" s="159"/>
      <c r="WWY5254" s="159"/>
      <c r="WWZ5254" s="159"/>
      <c r="WXA5254" s="159"/>
      <c r="WXB5254" s="159"/>
      <c r="WXC5254" s="159"/>
      <c r="WXD5254" s="159"/>
      <c r="WXE5254" s="159"/>
      <c r="WXF5254" s="159"/>
      <c r="WXG5254" s="159"/>
      <c r="WXH5254" s="159"/>
      <c r="WXI5254" s="159"/>
      <c r="WXJ5254" s="159"/>
      <c r="WXK5254" s="159"/>
      <c r="WXL5254" s="159"/>
      <c r="WXM5254" s="159"/>
      <c r="WXN5254" s="159"/>
      <c r="WXO5254" s="159"/>
      <c r="WXP5254" s="159"/>
      <c r="WXQ5254" s="159"/>
      <c r="WXR5254" s="159"/>
      <c r="WXS5254" s="159"/>
      <c r="WXT5254" s="159"/>
      <c r="WXU5254" s="159"/>
      <c r="WXV5254" s="159"/>
      <c r="WXW5254" s="159"/>
      <c r="WXX5254" s="159"/>
      <c r="WXY5254" s="159"/>
      <c r="WXZ5254" s="159"/>
      <c r="WYA5254" s="159"/>
      <c r="WYB5254" s="159"/>
      <c r="WYC5254" s="159"/>
      <c r="WYD5254" s="159"/>
      <c r="WYE5254" s="159"/>
      <c r="WYF5254" s="159"/>
      <c r="WYG5254" s="159"/>
      <c r="WYH5254" s="159"/>
      <c r="WYI5254" s="159"/>
      <c r="WYJ5254" s="159"/>
      <c r="WYK5254" s="159"/>
      <c r="WYL5254" s="159"/>
      <c r="WYM5254" s="159"/>
      <c r="WYN5254" s="159"/>
      <c r="WYO5254" s="159"/>
      <c r="WYP5254" s="159"/>
      <c r="WYQ5254" s="159"/>
      <c r="WYR5254" s="159"/>
      <c r="WYS5254" s="159"/>
      <c r="WYT5254" s="159"/>
      <c r="WYU5254" s="159"/>
      <c r="WYV5254" s="159"/>
      <c r="WYW5254" s="159"/>
      <c r="WYX5254" s="159"/>
      <c r="WYY5254" s="159"/>
      <c r="WYZ5254" s="159"/>
      <c r="WZA5254" s="159"/>
      <c r="WZB5254" s="159"/>
      <c r="WZC5254" s="159"/>
      <c r="WZD5254" s="159"/>
      <c r="WZE5254" s="159"/>
      <c r="WZF5254" s="159"/>
      <c r="WZG5254" s="159"/>
      <c r="WZH5254" s="159"/>
      <c r="WZI5254" s="159"/>
      <c r="WZJ5254" s="159"/>
      <c r="WZK5254" s="159"/>
      <c r="WZL5254" s="159"/>
      <c r="WZM5254" s="159"/>
      <c r="WZN5254" s="159"/>
      <c r="WZO5254" s="159"/>
      <c r="WZP5254" s="159"/>
      <c r="WZQ5254" s="159"/>
      <c r="WZR5254" s="159"/>
      <c r="WZS5254" s="159"/>
      <c r="WZT5254" s="159"/>
      <c r="WZU5254" s="159"/>
      <c r="WZV5254" s="159"/>
      <c r="WZW5254" s="159"/>
      <c r="WZX5254" s="159"/>
      <c r="WZY5254" s="159"/>
      <c r="WZZ5254" s="159"/>
      <c r="XAA5254" s="159"/>
      <c r="XAB5254" s="159"/>
      <c r="XAC5254" s="159"/>
      <c r="XAD5254" s="159"/>
      <c r="XAE5254" s="159"/>
      <c r="XAF5254" s="159"/>
      <c r="XAG5254" s="159"/>
      <c r="XAH5254" s="159"/>
      <c r="XAI5254" s="159"/>
      <c r="XAJ5254" s="159"/>
      <c r="XAK5254" s="159"/>
      <c r="XAL5254" s="159"/>
      <c r="XAM5254" s="159"/>
      <c r="XAN5254" s="159"/>
      <c r="XAO5254" s="159"/>
      <c r="XAP5254" s="159"/>
      <c r="XAQ5254" s="159"/>
      <c r="XAR5254" s="159"/>
      <c r="XAS5254" s="159"/>
      <c r="XAT5254" s="159"/>
      <c r="XAU5254" s="159"/>
      <c r="XAV5254" s="159"/>
      <c r="XAW5254" s="159"/>
      <c r="XAX5254" s="159"/>
      <c r="XAY5254" s="159"/>
      <c r="XAZ5254" s="159"/>
      <c r="XBA5254" s="159"/>
      <c r="XBB5254" s="159"/>
      <c r="XBC5254" s="159"/>
      <c r="XBD5254" s="159"/>
      <c r="XBE5254" s="159"/>
      <c r="XBF5254" s="159"/>
      <c r="XBG5254" s="159"/>
      <c r="XBH5254" s="159"/>
      <c r="XBI5254" s="159"/>
      <c r="XBJ5254" s="159"/>
      <c r="XBK5254" s="159"/>
      <c r="XBL5254" s="159"/>
      <c r="XBM5254" s="159"/>
      <c r="XBN5254" s="159"/>
      <c r="XBO5254" s="159"/>
      <c r="XBP5254" s="159"/>
      <c r="XBQ5254" s="159"/>
      <c r="XBR5254" s="159"/>
      <c r="XBS5254" s="159"/>
      <c r="XBT5254" s="159"/>
      <c r="XBU5254" s="159"/>
      <c r="XBV5254" s="159"/>
      <c r="XBW5254" s="159"/>
      <c r="XBX5254" s="159"/>
      <c r="XBY5254" s="159"/>
      <c r="XBZ5254" s="159"/>
      <c r="XCA5254" s="159"/>
      <c r="XCB5254" s="159"/>
      <c r="XCC5254" s="159"/>
      <c r="XCD5254" s="159"/>
      <c r="XCE5254" s="159"/>
      <c r="XCF5254" s="159"/>
      <c r="XCG5254" s="159"/>
      <c r="XCH5254" s="159"/>
      <c r="XCI5254" s="159"/>
      <c r="XCJ5254" s="159"/>
      <c r="XCK5254" s="159"/>
      <c r="XCL5254" s="159"/>
      <c r="XCM5254" s="159"/>
      <c r="XCN5254" s="159"/>
      <c r="XCO5254" s="159"/>
      <c r="XCP5254" s="159"/>
      <c r="XCQ5254" s="159"/>
      <c r="XCR5254" s="159"/>
      <c r="XCS5254" s="159"/>
      <c r="XCT5254" s="159"/>
      <c r="XCU5254" s="159"/>
      <c r="XCV5254" s="159"/>
      <c r="XCW5254" s="159"/>
      <c r="XCX5254" s="159"/>
      <c r="XCY5254" s="159"/>
      <c r="XCZ5254" s="159"/>
      <c r="XDA5254" s="159"/>
      <c r="XDB5254" s="159"/>
      <c r="XDC5254" s="159"/>
      <c r="XDD5254" s="159"/>
      <c r="XDE5254" s="159"/>
      <c r="XDF5254" s="159"/>
      <c r="XDG5254" s="159"/>
      <c r="XDH5254" s="159"/>
      <c r="XDI5254" s="159"/>
      <c r="XDJ5254" s="159"/>
      <c r="XDK5254" s="159"/>
      <c r="XDL5254" s="159"/>
      <c r="XDM5254" s="159"/>
      <c r="XDN5254" s="159"/>
      <c r="XDO5254" s="159"/>
      <c r="XDP5254" s="159"/>
      <c r="XDQ5254" s="159"/>
      <c r="XDR5254" s="159"/>
      <c r="XDS5254" s="159"/>
      <c r="XDT5254" s="159"/>
      <c r="XDU5254" s="159"/>
      <c r="XDV5254" s="159"/>
      <c r="XDW5254" s="159"/>
      <c r="XDX5254" s="159"/>
      <c r="XDY5254" s="159"/>
      <c r="XDZ5254" s="159"/>
      <c r="XEA5254" s="159"/>
      <c r="XEB5254" s="159"/>
      <c r="XEC5254" s="159"/>
      <c r="XED5254" s="159"/>
      <c r="XEE5254" s="159"/>
      <c r="XEF5254" s="159"/>
      <c r="XEG5254" s="159"/>
      <c r="XEH5254" s="159"/>
      <c r="XEI5254" s="159"/>
      <c r="XEJ5254" s="159"/>
      <c r="XEK5254" s="159"/>
      <c r="XEL5254" s="159"/>
      <c r="XEM5254" s="159"/>
      <c r="XEN5254" s="159"/>
      <c r="XEO5254" s="159"/>
      <c r="XEP5254" s="159"/>
      <c r="XEQ5254" s="159"/>
      <c r="XER5254" s="159"/>
      <c r="XES5254" s="159"/>
      <c r="XET5254" s="159"/>
      <c r="XEU5254" s="159"/>
      <c r="XEV5254" s="159"/>
      <c r="XEW5254" s="159"/>
      <c r="XEX5254" s="159"/>
    </row>
    <row r="5255" spans="1:16378" s="153" customFormat="1" ht="15.75" customHeight="1">
      <c r="A5255" s="28">
        <v>3419</v>
      </c>
      <c r="B5255" s="28" t="s">
        <v>7779</v>
      </c>
      <c r="C5255" s="29" t="s">
        <v>7738</v>
      </c>
      <c r="D5255" s="28" t="s">
        <v>271</v>
      </c>
      <c r="E5255" s="30">
        <v>1</v>
      </c>
      <c r="F5255" s="30">
        <v>10000</v>
      </c>
      <c r="G5255" s="30">
        <v>12000</v>
      </c>
      <c r="H5255" s="30">
        <v>18000</v>
      </c>
      <c r="I5255" s="212"/>
      <c r="J5255" s="212"/>
      <c r="K5255" s="212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  <c r="AH5255" s="14"/>
      <c r="AI5255" s="14"/>
      <c r="AJ5255" s="14"/>
      <c r="AK5255" s="14"/>
      <c r="AL5255" s="14"/>
      <c r="AM5255" s="14"/>
      <c r="AN5255" s="14"/>
      <c r="AO5255" s="14"/>
      <c r="AP5255" s="14"/>
      <c r="AQ5255" s="14"/>
      <c r="AR5255" s="14"/>
      <c r="AS5255" s="14"/>
      <c r="AT5255" s="14"/>
      <c r="AU5255" s="14"/>
      <c r="AV5255" s="14"/>
      <c r="AW5255" s="14"/>
      <c r="AX5255" s="14"/>
      <c r="AY5255" s="14"/>
      <c r="AZ5255" s="14"/>
      <c r="BA5255" s="14"/>
      <c r="BB5255" s="14"/>
      <c r="BC5255" s="14"/>
      <c r="BD5255" s="14"/>
      <c r="BE5255" s="14"/>
      <c r="BF5255" s="14"/>
      <c r="BG5255" s="14"/>
      <c r="BH5255" s="14"/>
      <c r="BI5255" s="14"/>
      <c r="BJ5255" s="14"/>
      <c r="BK5255" s="14"/>
      <c r="BL5255" s="14"/>
      <c r="BM5255" s="14"/>
      <c r="BN5255" s="14"/>
      <c r="BO5255" s="14"/>
      <c r="BP5255" s="152"/>
      <c r="BQ5255" s="152"/>
      <c r="BR5255" s="152"/>
      <c r="BS5255" s="152"/>
      <c r="BT5255" s="152"/>
      <c r="BU5255" s="152"/>
      <c r="BV5255" s="152"/>
      <c r="BW5255" s="152"/>
      <c r="BX5255" s="152"/>
      <c r="BY5255" s="152"/>
      <c r="BZ5255" s="152"/>
      <c r="CA5255" s="152"/>
      <c r="CB5255" s="152"/>
      <c r="CC5255" s="152"/>
      <c r="CD5255" s="152"/>
      <c r="CE5255" s="152"/>
      <c r="CF5255" s="152"/>
      <c r="CG5255" s="152"/>
      <c r="CH5255" s="152"/>
      <c r="CI5255" s="152"/>
      <c r="CJ5255" s="152"/>
      <c r="CK5255" s="152"/>
      <c r="CL5255" s="152"/>
      <c r="CM5255" s="152"/>
      <c r="CN5255" s="152"/>
      <c r="CO5255" s="152"/>
      <c r="CP5255" s="152"/>
      <c r="CQ5255" s="152"/>
      <c r="CR5255" s="152"/>
      <c r="CS5255" s="152"/>
      <c r="CT5255" s="152"/>
      <c r="CU5255" s="152"/>
      <c r="CV5255" s="152"/>
      <c r="CW5255" s="152"/>
      <c r="CX5255" s="152"/>
      <c r="CY5255" s="152"/>
      <c r="CZ5255" s="152"/>
      <c r="DA5255" s="152"/>
      <c r="DB5255" s="152"/>
      <c r="DC5255" s="152"/>
      <c r="DD5255" s="152"/>
      <c r="DE5255" s="152"/>
      <c r="DF5255" s="152"/>
      <c r="DG5255" s="152"/>
      <c r="DH5255" s="152"/>
      <c r="DI5255" s="152"/>
      <c r="DJ5255" s="152"/>
      <c r="DK5255" s="152"/>
      <c r="DL5255" s="152"/>
      <c r="DM5255" s="152"/>
      <c r="DN5255" s="152"/>
      <c r="DO5255" s="152"/>
      <c r="DP5255" s="152"/>
      <c r="DQ5255" s="152"/>
      <c r="DR5255" s="152"/>
      <c r="DS5255" s="152"/>
      <c r="DT5255" s="152"/>
      <c r="DU5255" s="152"/>
      <c r="DV5255" s="152"/>
      <c r="DW5255" s="152"/>
      <c r="DX5255" s="152"/>
      <c r="DY5255" s="152"/>
      <c r="DZ5255" s="152"/>
      <c r="EA5255" s="152"/>
      <c r="EB5255" s="152"/>
      <c r="EC5255" s="152"/>
      <c r="ED5255" s="152"/>
      <c r="EE5255" s="152"/>
      <c r="EF5255" s="152"/>
      <c r="EG5255" s="152"/>
      <c r="EH5255" s="152"/>
      <c r="EI5255" s="152"/>
      <c r="EJ5255" s="152"/>
      <c r="EK5255" s="152"/>
      <c r="EL5255" s="152"/>
      <c r="EM5255" s="152"/>
      <c r="EN5255" s="152"/>
      <c r="EO5255" s="152"/>
      <c r="EP5255" s="152"/>
      <c r="EQ5255" s="152"/>
      <c r="ER5255" s="152"/>
      <c r="ES5255" s="152"/>
      <c r="ET5255" s="152"/>
      <c r="EU5255" s="152"/>
      <c r="EV5255" s="152"/>
      <c r="EW5255" s="152"/>
      <c r="EX5255" s="152"/>
      <c r="EY5255" s="152"/>
      <c r="EZ5255" s="152"/>
      <c r="FA5255" s="152"/>
      <c r="FB5255" s="152"/>
      <c r="FC5255" s="152"/>
      <c r="FD5255" s="152"/>
      <c r="FE5255" s="152"/>
      <c r="FF5255" s="152"/>
      <c r="FG5255" s="152"/>
      <c r="FH5255" s="152"/>
      <c r="FI5255" s="152"/>
      <c r="FJ5255" s="152"/>
      <c r="FK5255" s="152"/>
      <c r="FL5255" s="152"/>
      <c r="FM5255" s="152"/>
      <c r="FN5255" s="152"/>
      <c r="FO5255" s="152"/>
      <c r="FP5255" s="152"/>
      <c r="FQ5255" s="152"/>
      <c r="FR5255" s="152"/>
      <c r="FS5255" s="152"/>
      <c r="FT5255" s="152"/>
      <c r="FU5255" s="152"/>
      <c r="FV5255" s="152"/>
      <c r="FW5255" s="152"/>
      <c r="FX5255" s="152"/>
      <c r="FY5255" s="152"/>
      <c r="FZ5255" s="152"/>
      <c r="GA5255" s="152"/>
      <c r="GB5255" s="152"/>
      <c r="GC5255" s="152"/>
      <c r="GD5255" s="152"/>
      <c r="GE5255" s="152"/>
      <c r="GF5255" s="152"/>
      <c r="GG5255" s="152"/>
      <c r="GH5255" s="152"/>
      <c r="GI5255" s="152"/>
      <c r="GJ5255" s="152"/>
      <c r="GK5255" s="152"/>
      <c r="GL5255" s="152"/>
      <c r="GM5255" s="152"/>
      <c r="GN5255" s="152"/>
      <c r="GO5255" s="152"/>
      <c r="GP5255" s="152"/>
      <c r="GQ5255" s="152"/>
      <c r="GR5255" s="152"/>
      <c r="GS5255" s="152"/>
      <c r="GT5255" s="152"/>
      <c r="GU5255" s="152"/>
      <c r="GV5255" s="152"/>
      <c r="GW5255" s="152"/>
      <c r="GX5255" s="152"/>
      <c r="GY5255" s="152"/>
      <c r="GZ5255" s="152"/>
      <c r="HA5255" s="152"/>
      <c r="HB5255" s="152"/>
      <c r="HC5255" s="152"/>
      <c r="HD5255" s="152"/>
      <c r="HE5255" s="152"/>
      <c r="HF5255" s="152"/>
      <c r="HG5255" s="152"/>
      <c r="HH5255" s="152"/>
      <c r="HI5255" s="152"/>
      <c r="HJ5255" s="152"/>
      <c r="HK5255" s="152"/>
      <c r="HL5255" s="152"/>
      <c r="HM5255" s="152"/>
      <c r="HN5255" s="152"/>
      <c r="HO5255" s="152"/>
      <c r="HP5255" s="152"/>
      <c r="HQ5255" s="152"/>
      <c r="HR5255" s="152"/>
      <c r="HS5255" s="152"/>
      <c r="HT5255" s="152"/>
      <c r="HU5255" s="152"/>
      <c r="HV5255" s="152"/>
      <c r="HW5255" s="152"/>
      <c r="HX5255" s="152"/>
      <c r="HY5255" s="152"/>
      <c r="HZ5255" s="152"/>
      <c r="IA5255" s="152"/>
      <c r="IB5255" s="152"/>
      <c r="IC5255" s="152"/>
      <c r="ID5255" s="152"/>
      <c r="IE5255" s="152"/>
      <c r="IF5255" s="152"/>
      <c r="IG5255" s="152"/>
      <c r="IH5255" s="152"/>
      <c r="II5255" s="152"/>
      <c r="IJ5255" s="152"/>
      <c r="IK5255" s="152"/>
      <c r="IL5255" s="152"/>
      <c r="IM5255" s="152"/>
      <c r="IN5255" s="152"/>
      <c r="IO5255" s="152"/>
      <c r="IP5255" s="152"/>
      <c r="IQ5255" s="152"/>
      <c r="IR5255" s="152"/>
      <c r="IS5255" s="152"/>
      <c r="IT5255" s="152"/>
      <c r="IU5255" s="152"/>
      <c r="IV5255" s="152"/>
      <c r="IW5255" s="152"/>
      <c r="IX5255" s="152"/>
      <c r="IY5255" s="152"/>
      <c r="IZ5255" s="152"/>
      <c r="JA5255" s="152"/>
      <c r="JB5255" s="152"/>
      <c r="JC5255" s="152"/>
      <c r="JD5255" s="152"/>
      <c r="JE5255" s="152"/>
      <c r="JF5255" s="152"/>
      <c r="JG5255" s="152"/>
      <c r="JH5255" s="152"/>
      <c r="JI5255" s="152"/>
      <c r="JJ5255" s="152"/>
      <c r="JK5255" s="152"/>
      <c r="JL5255" s="152"/>
      <c r="JM5255" s="152"/>
      <c r="JN5255" s="152"/>
      <c r="JO5255" s="152"/>
      <c r="JP5255" s="152"/>
      <c r="JQ5255" s="152"/>
      <c r="JR5255" s="152"/>
      <c r="JS5255" s="152"/>
      <c r="JT5255" s="152"/>
      <c r="JU5255" s="152"/>
      <c r="JV5255" s="152"/>
      <c r="JW5255" s="152"/>
      <c r="JX5255" s="152"/>
      <c r="JY5255" s="152"/>
      <c r="JZ5255" s="152"/>
      <c r="KA5255" s="152"/>
      <c r="KB5255" s="152"/>
      <c r="KC5255" s="152"/>
      <c r="KD5255" s="152"/>
      <c r="KE5255" s="152"/>
      <c r="KF5255" s="152"/>
      <c r="KG5255" s="152"/>
      <c r="KH5255" s="152"/>
      <c r="KI5255" s="152"/>
      <c r="KJ5255" s="152"/>
      <c r="KK5255" s="152"/>
      <c r="KL5255" s="152"/>
      <c r="KM5255" s="152"/>
      <c r="KN5255" s="152"/>
      <c r="KO5255" s="152"/>
      <c r="KP5255" s="152"/>
      <c r="KQ5255" s="152"/>
      <c r="KR5255" s="152"/>
      <c r="KS5255" s="152"/>
      <c r="KT5255" s="152"/>
      <c r="KU5255" s="152"/>
      <c r="KV5255" s="152"/>
      <c r="KW5255" s="152"/>
      <c r="KX5255" s="152"/>
      <c r="KY5255" s="152"/>
      <c r="KZ5255" s="152"/>
      <c r="LA5255" s="152"/>
      <c r="LB5255" s="152"/>
      <c r="LC5255" s="152"/>
      <c r="LD5255" s="152"/>
      <c r="LE5255" s="152"/>
      <c r="LF5255" s="152"/>
      <c r="LG5255" s="152"/>
      <c r="LH5255" s="152"/>
      <c r="LI5255" s="152"/>
      <c r="LJ5255" s="152"/>
      <c r="LK5255" s="152"/>
      <c r="LL5255" s="152"/>
      <c r="LM5255" s="152"/>
      <c r="LN5255" s="152"/>
      <c r="LO5255" s="152"/>
      <c r="LP5255" s="152"/>
      <c r="LQ5255" s="152"/>
      <c r="LR5255" s="152"/>
      <c r="LS5255" s="152"/>
      <c r="LT5255" s="152"/>
      <c r="LU5255" s="152"/>
      <c r="LV5255" s="152"/>
      <c r="LW5255" s="152"/>
      <c r="LX5255" s="152"/>
      <c r="LY5255" s="152"/>
      <c r="LZ5255" s="152"/>
      <c r="MA5255" s="152"/>
      <c r="MB5255" s="152"/>
      <c r="MC5255" s="152"/>
      <c r="MD5255" s="152"/>
      <c r="ME5255" s="152"/>
      <c r="MF5255" s="152"/>
      <c r="MG5255" s="152"/>
      <c r="MH5255" s="152"/>
      <c r="MI5255" s="152"/>
      <c r="MJ5255" s="152"/>
      <c r="MK5255" s="152"/>
      <c r="ML5255" s="152"/>
      <c r="MM5255" s="152"/>
      <c r="MN5255" s="152"/>
      <c r="MO5255" s="152"/>
      <c r="MP5255" s="152"/>
      <c r="MQ5255" s="152"/>
      <c r="MR5255" s="152"/>
      <c r="MS5255" s="152"/>
      <c r="MT5255" s="152"/>
      <c r="MU5255" s="152"/>
      <c r="MV5255" s="152"/>
      <c r="MW5255" s="152"/>
      <c r="MX5255" s="152"/>
      <c r="MY5255" s="152"/>
      <c r="MZ5255" s="152"/>
      <c r="NA5255" s="152"/>
      <c r="NB5255" s="152"/>
      <c r="NC5255" s="152"/>
      <c r="ND5255" s="152"/>
      <c r="NE5255" s="152"/>
      <c r="NF5255" s="152"/>
      <c r="NG5255" s="152"/>
      <c r="NH5255" s="152"/>
      <c r="NI5255" s="152"/>
      <c r="NJ5255" s="152"/>
      <c r="NK5255" s="152"/>
      <c r="NL5255" s="152"/>
      <c r="NM5255" s="152"/>
      <c r="NN5255" s="152"/>
      <c r="NO5255" s="152"/>
      <c r="NP5255" s="152"/>
      <c r="NQ5255" s="152"/>
      <c r="NR5255" s="152"/>
      <c r="NS5255" s="152"/>
      <c r="NT5255" s="152"/>
      <c r="NU5255" s="152"/>
      <c r="NV5255" s="152"/>
      <c r="NW5255" s="152"/>
      <c r="NX5255" s="152"/>
      <c r="NY5255" s="152"/>
      <c r="NZ5255" s="152"/>
      <c r="OA5255" s="152"/>
      <c r="OB5255" s="152"/>
      <c r="OC5255" s="152"/>
      <c r="OD5255" s="152"/>
      <c r="OE5255" s="152"/>
      <c r="OF5255" s="152"/>
      <c r="OG5255" s="152"/>
      <c r="OH5255" s="152"/>
      <c r="OI5255" s="152"/>
      <c r="OJ5255" s="152"/>
      <c r="OK5255" s="152"/>
      <c r="OL5255" s="152"/>
      <c r="OM5255" s="152"/>
      <c r="ON5255" s="152"/>
      <c r="OO5255" s="152"/>
      <c r="OP5255" s="152"/>
      <c r="OQ5255" s="152"/>
      <c r="OR5255" s="152"/>
      <c r="OS5255" s="152"/>
      <c r="OT5255" s="152"/>
      <c r="OU5255" s="152"/>
      <c r="OV5255" s="152"/>
      <c r="OW5255" s="152"/>
      <c r="OX5255" s="152"/>
      <c r="OY5255" s="152"/>
      <c r="OZ5255" s="152"/>
      <c r="PA5255" s="152"/>
      <c r="PB5255" s="152"/>
      <c r="PC5255" s="152"/>
      <c r="PD5255" s="152"/>
      <c r="PE5255" s="152"/>
      <c r="PF5255" s="152"/>
      <c r="PG5255" s="152"/>
      <c r="PH5255" s="152"/>
      <c r="PI5255" s="152"/>
      <c r="PJ5255" s="152"/>
      <c r="PK5255" s="152"/>
      <c r="PL5255" s="152"/>
      <c r="PM5255" s="152"/>
      <c r="PN5255" s="152"/>
      <c r="PO5255" s="152"/>
      <c r="PP5255" s="152"/>
      <c r="PQ5255" s="152"/>
      <c r="PR5255" s="152"/>
      <c r="PS5255" s="152"/>
      <c r="PT5255" s="152"/>
      <c r="PU5255" s="152"/>
      <c r="PV5255" s="152"/>
      <c r="PW5255" s="152"/>
      <c r="PX5255" s="152"/>
      <c r="PY5255" s="152"/>
      <c r="PZ5255" s="152"/>
      <c r="QA5255" s="152"/>
      <c r="QB5255" s="152"/>
      <c r="QC5255" s="152"/>
      <c r="QD5255" s="152"/>
      <c r="QE5255" s="152"/>
      <c r="QF5255" s="152"/>
      <c r="QG5255" s="152"/>
      <c r="QH5255" s="152"/>
      <c r="QI5255" s="152"/>
      <c r="QJ5255" s="152"/>
      <c r="QK5255" s="152"/>
      <c r="QL5255" s="152"/>
      <c r="QM5255" s="152"/>
      <c r="QN5255" s="152"/>
      <c r="QO5255" s="152"/>
      <c r="QP5255" s="152"/>
      <c r="QQ5255" s="152"/>
      <c r="QR5255" s="152"/>
      <c r="QS5255" s="152"/>
      <c r="QT5255" s="152"/>
      <c r="QU5255" s="152"/>
      <c r="QV5255" s="152"/>
      <c r="QW5255" s="152"/>
      <c r="QX5255" s="152"/>
      <c r="QY5255" s="152"/>
      <c r="QZ5255" s="152"/>
      <c r="RA5255" s="152"/>
      <c r="RB5255" s="152"/>
      <c r="RC5255" s="152"/>
      <c r="RD5255" s="152"/>
      <c r="RE5255" s="152"/>
      <c r="RF5255" s="152"/>
      <c r="RG5255" s="152"/>
      <c r="RH5255" s="152"/>
      <c r="RI5255" s="152"/>
      <c r="RJ5255" s="152"/>
      <c r="RK5255" s="152"/>
      <c r="RL5255" s="152"/>
      <c r="RM5255" s="152"/>
      <c r="RN5255" s="152"/>
      <c r="RO5255" s="152"/>
      <c r="RP5255" s="152"/>
      <c r="RQ5255" s="152"/>
      <c r="RR5255" s="152"/>
      <c r="RS5255" s="152"/>
      <c r="RT5255" s="152"/>
      <c r="RU5255" s="152"/>
      <c r="RV5255" s="152"/>
      <c r="RW5255" s="152"/>
      <c r="RX5255" s="152"/>
      <c r="RY5255" s="152"/>
      <c r="RZ5255" s="152"/>
      <c r="SA5255" s="152"/>
      <c r="SB5255" s="152"/>
      <c r="SC5255" s="152"/>
      <c r="SD5255" s="152"/>
      <c r="SE5255" s="152"/>
      <c r="SF5255" s="152"/>
      <c r="SG5255" s="152"/>
      <c r="SH5255" s="152"/>
      <c r="SI5255" s="152"/>
      <c r="SJ5255" s="152"/>
      <c r="SK5255" s="152"/>
      <c r="SL5255" s="152"/>
      <c r="SM5255" s="152"/>
      <c r="SN5255" s="152"/>
      <c r="SO5255" s="152"/>
      <c r="SP5255" s="152"/>
      <c r="SQ5255" s="152"/>
      <c r="SR5255" s="152"/>
      <c r="SS5255" s="152"/>
      <c r="ST5255" s="152"/>
      <c r="SU5255" s="152"/>
      <c r="SV5255" s="152"/>
      <c r="SW5255" s="152"/>
      <c r="SX5255" s="152"/>
      <c r="SY5255" s="152"/>
      <c r="SZ5255" s="152"/>
      <c r="TA5255" s="152"/>
      <c r="TB5255" s="152"/>
      <c r="TC5255" s="152"/>
      <c r="TD5255" s="152"/>
      <c r="TE5255" s="152"/>
      <c r="TF5255" s="152"/>
      <c r="TG5255" s="152"/>
      <c r="TH5255" s="152"/>
      <c r="TI5255" s="152"/>
      <c r="TJ5255" s="152"/>
      <c r="TK5255" s="152"/>
      <c r="TL5255" s="152"/>
      <c r="TM5255" s="152"/>
      <c r="TN5255" s="152"/>
      <c r="TO5255" s="152"/>
      <c r="TP5255" s="152"/>
      <c r="TQ5255" s="152"/>
      <c r="TR5255" s="152"/>
      <c r="TS5255" s="152"/>
      <c r="TT5255" s="152"/>
      <c r="TU5255" s="152"/>
      <c r="TV5255" s="152"/>
      <c r="TW5255" s="152"/>
      <c r="TX5255" s="152"/>
      <c r="TY5255" s="152"/>
      <c r="TZ5255" s="152"/>
      <c r="UA5255" s="152"/>
      <c r="UB5255" s="152"/>
      <c r="UC5255" s="152"/>
      <c r="UD5255" s="152"/>
      <c r="UE5255" s="152"/>
      <c r="UF5255" s="152"/>
      <c r="UG5255" s="152"/>
      <c r="UH5255" s="152"/>
      <c r="UI5255" s="152"/>
      <c r="UJ5255" s="152"/>
      <c r="UK5255" s="152"/>
      <c r="UL5255" s="152"/>
      <c r="UM5255" s="152"/>
      <c r="UN5255" s="152"/>
      <c r="UO5255" s="152"/>
      <c r="UP5255" s="152"/>
      <c r="UQ5255" s="152"/>
      <c r="UR5255" s="152"/>
      <c r="US5255" s="152"/>
      <c r="UT5255" s="152"/>
      <c r="UU5255" s="152"/>
      <c r="UV5255" s="152"/>
      <c r="UW5255" s="152"/>
      <c r="UX5255" s="152"/>
      <c r="UY5255" s="152"/>
      <c r="UZ5255" s="152"/>
      <c r="VA5255" s="152"/>
      <c r="VB5255" s="152"/>
      <c r="VC5255" s="152"/>
      <c r="VD5255" s="152"/>
      <c r="VE5255" s="152"/>
      <c r="VF5255" s="152"/>
      <c r="VG5255" s="152"/>
      <c r="VH5255" s="152"/>
      <c r="VI5255" s="152"/>
      <c r="VJ5255" s="152"/>
      <c r="VK5255" s="152"/>
      <c r="VL5255" s="152"/>
      <c r="VM5255" s="152"/>
      <c r="VN5255" s="152"/>
      <c r="VO5255" s="152"/>
      <c r="VP5255" s="152"/>
      <c r="VQ5255" s="152"/>
      <c r="VR5255" s="152"/>
      <c r="VS5255" s="152"/>
      <c r="VT5255" s="152"/>
      <c r="VU5255" s="152"/>
      <c r="VV5255" s="152"/>
      <c r="VW5255" s="152"/>
      <c r="VX5255" s="152"/>
      <c r="VY5255" s="152"/>
      <c r="VZ5255" s="152"/>
      <c r="WA5255" s="152"/>
      <c r="WB5255" s="152"/>
      <c r="WC5255" s="152"/>
      <c r="WD5255" s="152"/>
      <c r="WE5255" s="152"/>
      <c r="WF5255" s="152"/>
      <c r="WG5255" s="152"/>
      <c r="WH5255" s="152"/>
      <c r="WI5255" s="152"/>
      <c r="WJ5255" s="152"/>
      <c r="WK5255" s="152"/>
      <c r="WL5255" s="152"/>
      <c r="WM5255" s="152"/>
      <c r="WN5255" s="152"/>
      <c r="WO5255" s="152"/>
      <c r="WP5255" s="152"/>
      <c r="WQ5255" s="152"/>
      <c r="WR5255" s="152"/>
      <c r="WS5255" s="152"/>
      <c r="WT5255" s="152"/>
      <c r="WU5255" s="152"/>
      <c r="WV5255" s="152"/>
      <c r="WW5255" s="152"/>
      <c r="WX5255" s="152"/>
      <c r="WY5255" s="152"/>
      <c r="WZ5255" s="152"/>
      <c r="XA5255" s="152"/>
      <c r="XB5255" s="152"/>
      <c r="XC5255" s="152"/>
      <c r="XD5255" s="152"/>
      <c r="XE5255" s="152"/>
      <c r="XF5255" s="152"/>
      <c r="XG5255" s="152"/>
      <c r="XH5255" s="152"/>
      <c r="XI5255" s="152"/>
      <c r="XJ5255" s="152"/>
      <c r="XK5255" s="152"/>
      <c r="XL5255" s="152"/>
      <c r="XM5255" s="152"/>
      <c r="XN5255" s="152"/>
      <c r="XO5255" s="152"/>
      <c r="XP5255" s="152"/>
      <c r="XQ5255" s="152"/>
      <c r="XR5255" s="152"/>
      <c r="XS5255" s="152"/>
      <c r="XT5255" s="152"/>
      <c r="XU5255" s="152"/>
      <c r="XV5255" s="152"/>
      <c r="XW5255" s="152"/>
      <c r="XX5255" s="152"/>
      <c r="XY5255" s="152"/>
      <c r="XZ5255" s="152"/>
      <c r="YA5255" s="152"/>
      <c r="YB5255" s="152"/>
      <c r="YC5255" s="152"/>
      <c r="YD5255" s="152"/>
      <c r="YE5255" s="152"/>
      <c r="YF5255" s="152"/>
      <c r="YG5255" s="152"/>
      <c r="YH5255" s="152"/>
      <c r="YI5255" s="152"/>
      <c r="YJ5255" s="152"/>
      <c r="YK5255" s="152"/>
      <c r="YL5255" s="152"/>
      <c r="YM5255" s="152"/>
      <c r="YN5255" s="152"/>
      <c r="YO5255" s="152"/>
      <c r="YP5255" s="152"/>
      <c r="YQ5255" s="152"/>
      <c r="YR5255" s="152"/>
      <c r="YS5255" s="152"/>
      <c r="YT5255" s="152"/>
      <c r="YU5255" s="152"/>
      <c r="YV5255" s="152"/>
      <c r="YW5255" s="152"/>
      <c r="YX5255" s="152"/>
      <c r="YY5255" s="152"/>
      <c r="YZ5255" s="152"/>
      <c r="ZA5255" s="152"/>
      <c r="ZB5255" s="152"/>
      <c r="ZC5255" s="152"/>
      <c r="ZD5255" s="152"/>
      <c r="ZE5255" s="152"/>
      <c r="ZF5255" s="152"/>
      <c r="ZG5255" s="152"/>
      <c r="ZH5255" s="152"/>
      <c r="ZI5255" s="152"/>
      <c r="ZJ5255" s="152"/>
      <c r="ZK5255" s="152"/>
      <c r="ZL5255" s="152"/>
      <c r="ZM5255" s="152"/>
      <c r="ZN5255" s="152"/>
      <c r="ZO5255" s="152"/>
      <c r="ZP5255" s="152"/>
      <c r="ZQ5255" s="152"/>
      <c r="ZR5255" s="152"/>
      <c r="ZS5255" s="152"/>
      <c r="ZT5255" s="152"/>
      <c r="ZU5255" s="152"/>
      <c r="ZV5255" s="152"/>
      <c r="ZW5255" s="152"/>
      <c r="ZX5255" s="152"/>
      <c r="ZY5255" s="152"/>
      <c r="ZZ5255" s="152"/>
      <c r="AAA5255" s="152"/>
      <c r="AAB5255" s="152"/>
      <c r="AAC5255" s="152"/>
      <c r="AAD5255" s="152"/>
      <c r="AAE5255" s="152"/>
      <c r="AAF5255" s="152"/>
      <c r="AAG5255" s="152"/>
      <c r="AAH5255" s="152"/>
      <c r="AAI5255" s="152"/>
      <c r="AAJ5255" s="152"/>
      <c r="AAK5255" s="152"/>
      <c r="AAL5255" s="152"/>
      <c r="AAM5255" s="152"/>
      <c r="AAN5255" s="152"/>
      <c r="AAO5255" s="152"/>
      <c r="AAP5255" s="152"/>
      <c r="AAQ5255" s="152"/>
      <c r="AAR5255" s="152"/>
      <c r="AAS5255" s="152"/>
      <c r="AAT5255" s="152"/>
      <c r="AAU5255" s="152"/>
      <c r="AAV5255" s="152"/>
      <c r="AAW5255" s="152"/>
      <c r="AAX5255" s="152"/>
      <c r="AAY5255" s="152"/>
      <c r="AAZ5255" s="152"/>
      <c r="ABA5255" s="152"/>
      <c r="ABB5255" s="152"/>
      <c r="ABC5255" s="152"/>
      <c r="ABD5255" s="152"/>
      <c r="ABE5255" s="152"/>
      <c r="ABF5255" s="152"/>
      <c r="ABG5255" s="152"/>
      <c r="ABH5255" s="152"/>
      <c r="ABI5255" s="152"/>
      <c r="ABJ5255" s="152"/>
      <c r="ABK5255" s="152"/>
      <c r="ABL5255" s="152"/>
      <c r="ABM5255" s="152"/>
      <c r="ABN5255" s="152"/>
      <c r="ABO5255" s="152"/>
      <c r="ABP5255" s="152"/>
      <c r="ABQ5255" s="152"/>
      <c r="ABR5255" s="152"/>
      <c r="ABS5255" s="152"/>
      <c r="ABT5255" s="152"/>
      <c r="ABU5255" s="152"/>
      <c r="ABV5255" s="152"/>
      <c r="ABW5255" s="152"/>
      <c r="ABX5255" s="152"/>
      <c r="ABY5255" s="152"/>
      <c r="ABZ5255" s="152"/>
      <c r="ACA5255" s="152"/>
      <c r="ACB5255" s="152"/>
      <c r="ACC5255" s="152"/>
      <c r="ACD5255" s="152"/>
      <c r="ACE5255" s="152"/>
      <c r="ACF5255" s="152"/>
      <c r="ACG5255" s="152"/>
      <c r="ACH5255" s="152"/>
      <c r="ACI5255" s="152"/>
      <c r="ACJ5255" s="152"/>
      <c r="ACK5255" s="152"/>
      <c r="ACL5255" s="152"/>
      <c r="ACM5255" s="152"/>
      <c r="ACN5255" s="152"/>
      <c r="ACO5255" s="152"/>
      <c r="ACP5255" s="152"/>
      <c r="ACQ5255" s="152"/>
      <c r="ACR5255" s="152"/>
      <c r="ACS5255" s="152"/>
      <c r="ACT5255" s="152"/>
      <c r="ACU5255" s="152"/>
      <c r="ACV5255" s="152"/>
      <c r="ACW5255" s="152"/>
      <c r="ACX5255" s="152"/>
      <c r="ACY5255" s="152"/>
      <c r="ACZ5255" s="152"/>
      <c r="ADA5255" s="152"/>
      <c r="ADB5255" s="152"/>
      <c r="ADC5255" s="152"/>
      <c r="ADD5255" s="152"/>
      <c r="ADE5255" s="152"/>
      <c r="ADF5255" s="152"/>
      <c r="ADG5255" s="152"/>
      <c r="ADH5255" s="152"/>
      <c r="ADI5255" s="152"/>
      <c r="ADJ5255" s="152"/>
      <c r="ADK5255" s="152"/>
      <c r="ADL5255" s="152"/>
      <c r="ADM5255" s="152"/>
      <c r="ADN5255" s="152"/>
      <c r="ADO5255" s="152"/>
      <c r="ADP5255" s="152"/>
      <c r="ADQ5255" s="152"/>
      <c r="ADR5255" s="152"/>
      <c r="ADS5255" s="152"/>
      <c r="ADT5255" s="152"/>
      <c r="ADU5255" s="152"/>
      <c r="ADV5255" s="152"/>
      <c r="ADW5255" s="152"/>
      <c r="ADX5255" s="152"/>
      <c r="ADY5255" s="152"/>
      <c r="ADZ5255" s="152"/>
      <c r="AEA5255" s="152"/>
      <c r="AEB5255" s="152"/>
      <c r="AEC5255" s="152"/>
      <c r="AED5255" s="152"/>
      <c r="AEE5255" s="152"/>
      <c r="AEF5255" s="152"/>
      <c r="AEG5255" s="152"/>
      <c r="AEH5255" s="152"/>
      <c r="AEI5255" s="152"/>
      <c r="AEJ5255" s="152"/>
      <c r="AEK5255" s="152"/>
      <c r="AEL5255" s="152"/>
      <c r="AEM5255" s="152"/>
      <c r="AEN5255" s="152"/>
      <c r="AEO5255" s="152"/>
      <c r="AEP5255" s="152"/>
      <c r="AEQ5255" s="152"/>
      <c r="AER5255" s="152"/>
      <c r="AES5255" s="152"/>
      <c r="AET5255" s="152"/>
      <c r="AEU5255" s="152"/>
      <c r="AEV5255" s="152"/>
      <c r="AEW5255" s="152"/>
      <c r="AEX5255" s="152"/>
      <c r="AEY5255" s="152"/>
      <c r="AEZ5255" s="152"/>
      <c r="AFA5255" s="152"/>
      <c r="AFB5255" s="152"/>
      <c r="AFC5255" s="152"/>
      <c r="AFD5255" s="152"/>
      <c r="AFE5255" s="152"/>
      <c r="AFF5255" s="152"/>
      <c r="AFG5255" s="152"/>
      <c r="AFH5255" s="152"/>
      <c r="AFI5255" s="152"/>
      <c r="AFJ5255" s="152"/>
      <c r="AFK5255" s="152"/>
      <c r="AFL5255" s="152"/>
      <c r="AFM5255" s="152"/>
      <c r="AFN5255" s="152"/>
      <c r="AFO5255" s="152"/>
      <c r="AFP5255" s="152"/>
      <c r="AFQ5255" s="152"/>
      <c r="AFR5255" s="152"/>
      <c r="AFS5255" s="152"/>
      <c r="AFT5255" s="152"/>
      <c r="AFU5255" s="152"/>
      <c r="AFV5255" s="152"/>
      <c r="AFW5255" s="152"/>
      <c r="AFX5255" s="152"/>
      <c r="AFY5255" s="152"/>
      <c r="AFZ5255" s="152"/>
      <c r="AGA5255" s="152"/>
      <c r="AGB5255" s="152"/>
      <c r="AGC5255" s="152"/>
      <c r="AGD5255" s="152"/>
      <c r="AGE5255" s="152"/>
      <c r="AGF5255" s="152"/>
      <c r="AGG5255" s="152"/>
      <c r="AGH5255" s="152"/>
      <c r="AGI5255" s="152"/>
      <c r="AGJ5255" s="152"/>
      <c r="AGK5255" s="152"/>
      <c r="AGL5255" s="152"/>
      <c r="AGM5255" s="152"/>
      <c r="AGN5255" s="152"/>
      <c r="AGO5255" s="152"/>
      <c r="AGP5255" s="152"/>
      <c r="AGQ5255" s="152"/>
      <c r="AGR5255" s="152"/>
      <c r="AGS5255" s="152"/>
      <c r="AGT5255" s="152"/>
      <c r="AGU5255" s="152"/>
      <c r="AGV5255" s="152"/>
      <c r="AGW5255" s="152"/>
      <c r="AGX5255" s="152"/>
      <c r="AGY5255" s="152"/>
      <c r="AGZ5255" s="152"/>
      <c r="AHA5255" s="152"/>
      <c r="AHB5255" s="152"/>
      <c r="AHC5255" s="152"/>
      <c r="AHD5255" s="152"/>
      <c r="AHE5255" s="152"/>
      <c r="AHF5255" s="152"/>
      <c r="AHG5255" s="152"/>
      <c r="AHH5255" s="152"/>
      <c r="AHI5255" s="152"/>
      <c r="AHJ5255" s="152"/>
      <c r="AHK5255" s="152"/>
      <c r="AHL5255" s="152"/>
      <c r="AHM5255" s="152"/>
      <c r="AHN5255" s="152"/>
      <c r="AHO5255" s="152"/>
      <c r="AHP5255" s="152"/>
      <c r="AHQ5255" s="152"/>
      <c r="AHR5255" s="152"/>
      <c r="AHS5255" s="152"/>
      <c r="AHT5255" s="152"/>
      <c r="AHU5255" s="152"/>
      <c r="AHV5255" s="152"/>
      <c r="AHW5255" s="152"/>
      <c r="AHX5255" s="152"/>
      <c r="AHY5255" s="152"/>
      <c r="AHZ5255" s="152"/>
      <c r="AIA5255" s="152"/>
      <c r="AIB5255" s="152"/>
      <c r="AIC5255" s="152"/>
      <c r="AID5255" s="152"/>
      <c r="AIE5255" s="152"/>
      <c r="AIF5255" s="152"/>
      <c r="AIG5255" s="152"/>
      <c r="AIH5255" s="152"/>
      <c r="AII5255" s="152"/>
      <c r="AIJ5255" s="152"/>
      <c r="AIK5255" s="152"/>
      <c r="AIL5255" s="152"/>
      <c r="AIM5255" s="152"/>
      <c r="AIN5255" s="152"/>
      <c r="AIO5255" s="152"/>
      <c r="AIP5255" s="152"/>
      <c r="AIQ5255" s="152"/>
      <c r="AIR5255" s="152"/>
      <c r="AIS5255" s="152"/>
      <c r="AIT5255" s="152"/>
      <c r="AIU5255" s="152"/>
      <c r="AIV5255" s="152"/>
      <c r="AIW5255" s="152"/>
      <c r="AIX5255" s="152"/>
      <c r="AIY5255" s="152"/>
      <c r="AIZ5255" s="152"/>
      <c r="AJA5255" s="152"/>
      <c r="AJB5255" s="152"/>
      <c r="AJC5255" s="152"/>
      <c r="AJD5255" s="152"/>
      <c r="AJE5255" s="152"/>
      <c r="AJF5255" s="152"/>
      <c r="AJG5255" s="152"/>
      <c r="AJH5255" s="152"/>
      <c r="AJI5255" s="152"/>
      <c r="AJJ5255" s="152"/>
      <c r="AJK5255" s="152"/>
      <c r="AJL5255" s="152"/>
      <c r="AJM5255" s="152"/>
      <c r="AJN5255" s="152"/>
      <c r="AJO5255" s="152"/>
      <c r="AJP5255" s="152"/>
      <c r="AJQ5255" s="152"/>
      <c r="AJR5255" s="152"/>
      <c r="AJS5255" s="152"/>
      <c r="AJT5255" s="152"/>
      <c r="AJU5255" s="152"/>
      <c r="AJV5255" s="152"/>
      <c r="AJW5255" s="152"/>
      <c r="AJX5255" s="152"/>
      <c r="AJY5255" s="152"/>
      <c r="AJZ5255" s="152"/>
      <c r="AKA5255" s="152"/>
      <c r="AKB5255" s="152"/>
      <c r="AKC5255" s="152"/>
      <c r="AKD5255" s="152"/>
      <c r="AKE5255" s="152"/>
      <c r="AKF5255" s="152"/>
      <c r="AKG5255" s="152"/>
      <c r="AKH5255" s="152"/>
      <c r="AKI5255" s="152"/>
      <c r="AKJ5255" s="152"/>
      <c r="AKK5255" s="152"/>
      <c r="AKL5255" s="152"/>
      <c r="AKM5255" s="152"/>
      <c r="AKN5255" s="152"/>
      <c r="AKO5255" s="152"/>
      <c r="AKP5255" s="152"/>
      <c r="AKQ5255" s="152"/>
      <c r="AKR5255" s="152"/>
      <c r="AKS5255" s="152"/>
      <c r="AKT5255" s="152"/>
      <c r="AKU5255" s="152"/>
      <c r="AKV5255" s="152"/>
      <c r="AKW5255" s="152"/>
      <c r="AKX5255" s="152"/>
      <c r="AKY5255" s="152"/>
      <c r="AKZ5255" s="152"/>
      <c r="ALA5255" s="152"/>
      <c r="ALB5255" s="152"/>
      <c r="ALC5255" s="152"/>
      <c r="ALD5255" s="152"/>
      <c r="ALE5255" s="152"/>
      <c r="ALF5255" s="152"/>
      <c r="ALG5255" s="152"/>
      <c r="ALH5255" s="152"/>
      <c r="ALI5255" s="152"/>
      <c r="ALJ5255" s="152"/>
      <c r="ALK5255" s="152"/>
      <c r="ALL5255" s="152"/>
      <c r="ALM5255" s="152"/>
      <c r="ALN5255" s="152"/>
      <c r="ALO5255" s="152"/>
      <c r="ALP5255" s="152"/>
      <c r="ALQ5255" s="152"/>
      <c r="ALR5255" s="152"/>
      <c r="ALS5255" s="152"/>
      <c r="ALT5255" s="152"/>
      <c r="ALU5255" s="152"/>
      <c r="ALV5255" s="152"/>
      <c r="ALW5255" s="152"/>
      <c r="ALX5255" s="152"/>
      <c r="ALY5255" s="152"/>
      <c r="ALZ5255" s="152"/>
      <c r="AMA5255" s="152"/>
      <c r="AMB5255" s="152"/>
      <c r="AMC5255" s="152"/>
      <c r="AMD5255" s="152"/>
      <c r="AME5255" s="152"/>
      <c r="AMF5255" s="152"/>
      <c r="AMG5255" s="152"/>
      <c r="AMH5255" s="152"/>
      <c r="AMI5255" s="152"/>
      <c r="AMJ5255" s="152"/>
      <c r="AMK5255" s="152"/>
      <c r="AML5255" s="152"/>
      <c r="AMM5255" s="152"/>
      <c r="AMN5255" s="152"/>
      <c r="AMO5255" s="152"/>
      <c r="AMP5255" s="152"/>
      <c r="AMQ5255" s="152"/>
      <c r="AMR5255" s="152"/>
      <c r="AMS5255" s="152"/>
      <c r="AMT5255" s="152"/>
      <c r="AMU5255" s="152"/>
      <c r="AMV5255" s="152"/>
      <c r="AMW5255" s="152"/>
      <c r="AMX5255" s="152"/>
      <c r="AMY5255" s="152"/>
      <c r="AMZ5255" s="152"/>
      <c r="ANA5255" s="152"/>
      <c r="ANB5255" s="152"/>
      <c r="ANC5255" s="152"/>
      <c r="AND5255" s="152"/>
      <c r="ANE5255" s="152"/>
      <c r="ANF5255" s="152"/>
      <c r="ANG5255" s="152"/>
      <c r="ANH5255" s="152"/>
      <c r="ANI5255" s="152"/>
      <c r="ANJ5255" s="152"/>
      <c r="ANK5255" s="152"/>
      <c r="ANL5255" s="152"/>
      <c r="ANM5255" s="152"/>
      <c r="ANN5255" s="152"/>
      <c r="ANO5255" s="152"/>
      <c r="ANP5255" s="152"/>
      <c r="ANQ5255" s="152"/>
      <c r="ANR5255" s="152"/>
      <c r="ANS5255" s="152"/>
      <c r="ANT5255" s="152"/>
      <c r="ANU5255" s="152"/>
      <c r="ANV5255" s="152"/>
      <c r="ANW5255" s="152"/>
      <c r="ANX5255" s="152"/>
      <c r="ANY5255" s="152"/>
      <c r="ANZ5255" s="152"/>
      <c r="AOA5255" s="152"/>
      <c r="AOB5255" s="152"/>
      <c r="AOC5255" s="152"/>
      <c r="AOD5255" s="152"/>
      <c r="AOE5255" s="152"/>
      <c r="AOF5255" s="152"/>
      <c r="AOG5255" s="152"/>
      <c r="AOH5255" s="152"/>
      <c r="AOI5255" s="152"/>
      <c r="AOJ5255" s="152"/>
      <c r="AOK5255" s="152"/>
      <c r="AOL5255" s="152"/>
      <c r="AOM5255" s="152"/>
      <c r="AON5255" s="152"/>
      <c r="AOO5255" s="152"/>
      <c r="AOP5255" s="152"/>
      <c r="AOQ5255" s="152"/>
      <c r="AOR5255" s="152"/>
      <c r="AOS5255" s="152"/>
      <c r="AOT5255" s="152"/>
      <c r="AOU5255" s="152"/>
      <c r="AOV5255" s="152"/>
      <c r="AOW5255" s="152"/>
      <c r="AOX5255" s="152"/>
      <c r="AOY5255" s="152"/>
      <c r="AOZ5255" s="152"/>
      <c r="APA5255" s="152"/>
      <c r="APB5255" s="152"/>
      <c r="APC5255" s="152"/>
      <c r="APD5255" s="152"/>
      <c r="APE5255" s="152"/>
      <c r="APF5255" s="152"/>
      <c r="APG5255" s="152"/>
      <c r="APH5255" s="152"/>
      <c r="API5255" s="152"/>
      <c r="APJ5255" s="152"/>
      <c r="APK5255" s="152"/>
      <c r="APL5255" s="152"/>
      <c r="APM5255" s="152"/>
      <c r="APN5255" s="152"/>
      <c r="APO5255" s="152"/>
      <c r="APP5255" s="152"/>
      <c r="APQ5255" s="152"/>
      <c r="APR5255" s="152"/>
      <c r="APS5255" s="152"/>
      <c r="APT5255" s="152"/>
      <c r="APU5255" s="152"/>
      <c r="APV5255" s="152"/>
      <c r="APW5255" s="152"/>
      <c r="APX5255" s="152"/>
      <c r="APY5255" s="152"/>
      <c r="APZ5255" s="152"/>
      <c r="AQA5255" s="152"/>
      <c r="AQB5255" s="152"/>
      <c r="AQC5255" s="152"/>
      <c r="AQD5255" s="152"/>
      <c r="AQE5255" s="152"/>
      <c r="AQF5255" s="152"/>
      <c r="AQG5255" s="152"/>
      <c r="AQH5255" s="152"/>
      <c r="AQI5255" s="152"/>
      <c r="AQJ5255" s="152"/>
      <c r="AQK5255" s="152"/>
      <c r="AQL5255" s="152"/>
      <c r="AQM5255" s="152"/>
      <c r="AQN5255" s="152"/>
      <c r="AQO5255" s="152"/>
      <c r="AQP5255" s="152"/>
      <c r="AQQ5255" s="152"/>
      <c r="AQR5255" s="152"/>
      <c r="AQS5255" s="152"/>
      <c r="AQT5255" s="152"/>
      <c r="AQU5255" s="152"/>
      <c r="AQV5255" s="152"/>
      <c r="AQW5255" s="152"/>
      <c r="AQX5255" s="152"/>
      <c r="AQY5255" s="152"/>
      <c r="AQZ5255" s="152"/>
      <c r="ARA5255" s="152"/>
      <c r="ARB5255" s="152"/>
      <c r="ARC5255" s="152"/>
      <c r="ARD5255" s="152"/>
      <c r="ARE5255" s="152"/>
      <c r="ARF5255" s="152"/>
      <c r="ARG5255" s="152"/>
      <c r="ARH5255" s="152"/>
      <c r="ARI5255" s="152"/>
      <c r="ARJ5255" s="152"/>
      <c r="ARK5255" s="152"/>
      <c r="ARL5255" s="152"/>
      <c r="ARM5255" s="152"/>
      <c r="ARN5255" s="152"/>
      <c r="ARO5255" s="152"/>
      <c r="ARP5255" s="152"/>
      <c r="ARQ5255" s="152"/>
      <c r="ARR5255" s="152"/>
      <c r="ARS5255" s="152"/>
      <c r="ART5255" s="152"/>
      <c r="ARU5255" s="152"/>
      <c r="ARV5255" s="152"/>
      <c r="ARW5255" s="152"/>
      <c r="ARX5255" s="152"/>
      <c r="ARY5255" s="152"/>
      <c r="ARZ5255" s="152"/>
      <c r="ASA5255" s="152"/>
      <c r="ASB5255" s="152"/>
      <c r="ASC5255" s="152"/>
      <c r="ASD5255" s="152"/>
      <c r="ASE5255" s="152"/>
      <c r="ASF5255" s="152"/>
      <c r="ASG5255" s="152"/>
      <c r="ASH5255" s="152"/>
      <c r="ASI5255" s="152"/>
      <c r="ASJ5255" s="152"/>
      <c r="ASK5255" s="152"/>
      <c r="ASL5255" s="152"/>
      <c r="ASM5255" s="152"/>
      <c r="ASN5255" s="152"/>
      <c r="ASO5255" s="152"/>
      <c r="ASP5255" s="152"/>
      <c r="ASQ5255" s="152"/>
      <c r="ASR5255" s="152"/>
      <c r="ASS5255" s="152"/>
      <c r="AST5255" s="152"/>
      <c r="ASU5255" s="152"/>
      <c r="ASV5255" s="152"/>
      <c r="ASW5255" s="152"/>
      <c r="ASX5255" s="152"/>
      <c r="ASY5255" s="152"/>
      <c r="ASZ5255" s="152"/>
      <c r="ATA5255" s="152"/>
      <c r="ATB5255" s="152"/>
      <c r="ATC5255" s="152"/>
      <c r="ATD5255" s="152"/>
      <c r="ATE5255" s="152"/>
      <c r="ATF5255" s="152"/>
      <c r="ATG5255" s="152"/>
      <c r="ATH5255" s="152"/>
      <c r="ATI5255" s="152"/>
      <c r="ATJ5255" s="152"/>
      <c r="ATK5255" s="152"/>
      <c r="ATL5255" s="152"/>
      <c r="ATM5255" s="152"/>
      <c r="ATN5255" s="152"/>
      <c r="ATO5255" s="152"/>
      <c r="ATP5255" s="152"/>
      <c r="ATQ5255" s="152"/>
      <c r="ATR5255" s="152"/>
      <c r="ATS5255" s="152"/>
      <c r="ATT5255" s="152"/>
      <c r="ATU5255" s="152"/>
      <c r="ATV5255" s="152"/>
      <c r="ATW5255" s="152"/>
      <c r="ATX5255" s="152"/>
      <c r="ATY5255" s="152"/>
      <c r="ATZ5255" s="152"/>
      <c r="AUA5255" s="152"/>
      <c r="AUB5255" s="152"/>
      <c r="AUC5255" s="152"/>
      <c r="AUD5255" s="152"/>
      <c r="AUE5255" s="152"/>
      <c r="AUF5255" s="152"/>
      <c r="AUG5255" s="152"/>
      <c r="AUH5255" s="152"/>
      <c r="AUI5255" s="152"/>
      <c r="AUJ5255" s="152"/>
      <c r="AUK5255" s="152"/>
      <c r="AUL5255" s="152"/>
      <c r="AUM5255" s="152"/>
      <c r="AUN5255" s="152"/>
      <c r="AUO5255" s="152"/>
      <c r="AUP5255" s="152"/>
      <c r="AUQ5255" s="152"/>
      <c r="AUR5255" s="152"/>
      <c r="AUS5255" s="152"/>
      <c r="AUT5255" s="152"/>
      <c r="AUU5255" s="152"/>
      <c r="AUV5255" s="152"/>
      <c r="AUW5255" s="152"/>
      <c r="AUX5255" s="152"/>
      <c r="AUY5255" s="152"/>
      <c r="AUZ5255" s="152"/>
      <c r="AVA5255" s="152"/>
      <c r="AVB5255" s="152"/>
      <c r="AVC5255" s="152"/>
      <c r="AVD5255" s="152"/>
      <c r="AVE5255" s="152"/>
      <c r="AVF5255" s="152"/>
      <c r="AVG5255" s="152"/>
      <c r="AVH5255" s="152"/>
      <c r="AVI5255" s="152"/>
      <c r="AVJ5255" s="152"/>
      <c r="AVK5255" s="152"/>
      <c r="AVL5255" s="152"/>
      <c r="AVM5255" s="152"/>
      <c r="AVN5255" s="152"/>
      <c r="AVO5255" s="152"/>
      <c r="AVP5255" s="152"/>
      <c r="AVQ5255" s="152"/>
      <c r="AVR5255" s="152"/>
      <c r="AVS5255" s="152"/>
      <c r="AVT5255" s="152"/>
      <c r="AVU5255" s="152"/>
      <c r="AVV5255" s="152"/>
      <c r="AVW5255" s="152"/>
      <c r="AVX5255" s="152"/>
      <c r="AVY5255" s="152"/>
      <c r="AVZ5255" s="152"/>
      <c r="AWA5255" s="152"/>
      <c r="AWB5255" s="152"/>
      <c r="AWC5255" s="152"/>
      <c r="AWD5255" s="152"/>
      <c r="AWE5255" s="152"/>
      <c r="AWF5255" s="152"/>
      <c r="AWG5255" s="152"/>
      <c r="AWH5255" s="152"/>
      <c r="AWI5255" s="152"/>
      <c r="AWJ5255" s="152"/>
      <c r="AWK5255" s="152"/>
      <c r="AWL5255" s="152"/>
      <c r="AWM5255" s="152"/>
      <c r="AWN5255" s="152"/>
      <c r="AWO5255" s="152"/>
      <c r="AWP5255" s="152"/>
      <c r="AWQ5255" s="152"/>
      <c r="AWR5255" s="152"/>
      <c r="AWS5255" s="152"/>
      <c r="AWT5255" s="152"/>
      <c r="AWU5255" s="152"/>
      <c r="AWV5255" s="152"/>
      <c r="AWW5255" s="152"/>
      <c r="AWX5255" s="152"/>
      <c r="AWY5255" s="152"/>
      <c r="AWZ5255" s="152"/>
      <c r="AXA5255" s="152"/>
      <c r="AXB5255" s="152"/>
      <c r="AXC5255" s="152"/>
      <c r="AXD5255" s="152"/>
      <c r="AXE5255" s="152"/>
      <c r="AXF5255" s="152"/>
      <c r="AXG5255" s="152"/>
      <c r="AXH5255" s="152"/>
      <c r="AXI5255" s="152"/>
      <c r="AXJ5255" s="152"/>
      <c r="AXK5255" s="152"/>
      <c r="AXL5255" s="152"/>
      <c r="AXM5255" s="152"/>
      <c r="AXN5255" s="152"/>
      <c r="AXO5255" s="152"/>
      <c r="AXP5255" s="152"/>
      <c r="AXQ5255" s="152"/>
      <c r="AXR5255" s="152"/>
      <c r="AXS5255" s="152"/>
      <c r="AXT5255" s="152"/>
      <c r="AXU5255" s="152"/>
      <c r="AXV5255" s="152"/>
      <c r="AXW5255" s="152"/>
      <c r="AXX5255" s="152"/>
      <c r="AXY5255" s="152"/>
      <c r="AXZ5255" s="152"/>
      <c r="AYA5255" s="152"/>
      <c r="AYB5255" s="152"/>
      <c r="AYC5255" s="152"/>
      <c r="AYD5255" s="152"/>
      <c r="AYE5255" s="152"/>
      <c r="AYF5255" s="152"/>
      <c r="AYG5255" s="152"/>
      <c r="AYH5255" s="152"/>
      <c r="AYI5255" s="152"/>
      <c r="AYJ5255" s="152"/>
      <c r="AYK5255" s="152"/>
      <c r="AYL5255" s="152"/>
      <c r="AYM5255" s="152"/>
      <c r="AYN5255" s="152"/>
      <c r="AYO5255" s="152"/>
      <c r="AYP5255" s="152"/>
      <c r="AYQ5255" s="152"/>
      <c r="AYR5255" s="152"/>
      <c r="AYS5255" s="152"/>
      <c r="AYT5255" s="152"/>
      <c r="AYU5255" s="152"/>
      <c r="AYV5255" s="152"/>
      <c r="AYW5255" s="152"/>
      <c r="AYX5255" s="152"/>
      <c r="AYY5255" s="152"/>
      <c r="AYZ5255" s="152"/>
      <c r="AZA5255" s="152"/>
      <c r="AZB5255" s="152"/>
      <c r="AZC5255" s="152"/>
      <c r="AZD5255" s="152"/>
      <c r="AZE5255" s="152"/>
      <c r="AZF5255" s="152"/>
      <c r="AZG5255" s="152"/>
      <c r="AZH5255" s="152"/>
      <c r="AZI5255" s="152"/>
      <c r="AZJ5255" s="152"/>
      <c r="AZK5255" s="152"/>
      <c r="AZL5255" s="152"/>
      <c r="AZM5255" s="152"/>
      <c r="AZN5255" s="152"/>
      <c r="AZO5255" s="152"/>
      <c r="AZP5255" s="152"/>
      <c r="AZQ5255" s="152"/>
      <c r="AZR5255" s="152"/>
      <c r="AZS5255" s="152"/>
      <c r="AZT5255" s="152"/>
      <c r="AZU5255" s="152"/>
      <c r="AZV5255" s="152"/>
      <c r="AZW5255" s="152"/>
      <c r="AZX5255" s="152"/>
      <c r="AZY5255" s="152"/>
      <c r="AZZ5255" s="152"/>
      <c r="BAA5255" s="152"/>
      <c r="BAB5255" s="152"/>
      <c r="BAC5255" s="152"/>
      <c r="BAD5255" s="152"/>
      <c r="BAE5255" s="152"/>
      <c r="BAF5255" s="152"/>
      <c r="BAG5255" s="152"/>
      <c r="BAH5255" s="152"/>
      <c r="BAI5255" s="152"/>
      <c r="BAJ5255" s="152"/>
      <c r="BAK5255" s="152"/>
      <c r="BAL5255" s="152"/>
      <c r="BAM5255" s="152"/>
      <c r="BAN5255" s="152"/>
      <c r="BAO5255" s="152"/>
      <c r="BAP5255" s="152"/>
      <c r="BAQ5255" s="152"/>
      <c r="BAR5255" s="152"/>
      <c r="BAS5255" s="152"/>
      <c r="BAT5255" s="152"/>
      <c r="BAU5255" s="152"/>
      <c r="BAV5255" s="152"/>
      <c r="BAW5255" s="152"/>
      <c r="BAX5255" s="152"/>
      <c r="BAY5255" s="152"/>
      <c r="BAZ5255" s="152"/>
      <c r="BBA5255" s="152"/>
      <c r="BBB5255" s="152"/>
      <c r="BBC5255" s="152"/>
      <c r="BBD5255" s="152"/>
      <c r="BBE5255" s="152"/>
      <c r="BBF5255" s="152"/>
      <c r="BBG5255" s="152"/>
      <c r="BBH5255" s="152"/>
      <c r="BBI5255" s="152"/>
      <c r="BBJ5255" s="152"/>
      <c r="BBK5255" s="152"/>
      <c r="BBL5255" s="152"/>
      <c r="BBM5255" s="152"/>
      <c r="BBN5255" s="152"/>
      <c r="BBO5255" s="152"/>
      <c r="BBP5255" s="152"/>
      <c r="BBQ5255" s="152"/>
      <c r="BBR5255" s="152"/>
      <c r="BBS5255" s="152"/>
      <c r="BBT5255" s="152"/>
      <c r="BBU5255" s="152"/>
      <c r="BBV5255" s="152"/>
      <c r="BBW5255" s="152"/>
      <c r="BBX5255" s="152"/>
      <c r="BBY5255" s="152"/>
      <c r="BBZ5255" s="152"/>
      <c r="BCA5255" s="152"/>
      <c r="BCB5255" s="152"/>
      <c r="BCC5255" s="152"/>
      <c r="BCD5255" s="152"/>
      <c r="BCE5255" s="152"/>
      <c r="BCF5255" s="152"/>
      <c r="BCG5255" s="152"/>
      <c r="BCH5255" s="152"/>
      <c r="BCI5255" s="152"/>
      <c r="BCJ5255" s="152"/>
      <c r="BCK5255" s="152"/>
      <c r="BCL5255" s="152"/>
      <c r="BCM5255" s="152"/>
      <c r="BCN5255" s="152"/>
      <c r="BCO5255" s="152"/>
      <c r="BCP5255" s="152"/>
      <c r="BCQ5255" s="152"/>
      <c r="BCR5255" s="152"/>
      <c r="BCS5255" s="152"/>
      <c r="BCT5255" s="152"/>
      <c r="BCU5255" s="152"/>
      <c r="BCV5255" s="152"/>
      <c r="BCW5255" s="152"/>
      <c r="BCX5255" s="152"/>
      <c r="BCY5255" s="152"/>
      <c r="BCZ5255" s="152"/>
      <c r="BDA5255" s="152"/>
      <c r="BDB5255" s="152"/>
      <c r="BDC5255" s="152"/>
      <c r="BDD5255" s="152"/>
      <c r="BDE5255" s="152"/>
      <c r="BDF5255" s="152"/>
      <c r="BDG5255" s="152"/>
      <c r="BDH5255" s="152"/>
      <c r="BDI5255" s="152"/>
      <c r="BDJ5255" s="152"/>
      <c r="BDK5255" s="152"/>
      <c r="BDL5255" s="152"/>
      <c r="BDM5255" s="152"/>
      <c r="BDN5255" s="152"/>
      <c r="BDO5255" s="152"/>
      <c r="BDP5255" s="152"/>
      <c r="BDQ5255" s="152"/>
      <c r="BDR5255" s="152"/>
      <c r="BDS5255" s="152"/>
      <c r="BDT5255" s="152"/>
      <c r="BDU5255" s="152"/>
      <c r="BDV5255" s="152"/>
      <c r="BDW5255" s="152"/>
      <c r="BDX5255" s="152"/>
      <c r="BDY5255" s="152"/>
      <c r="BDZ5255" s="152"/>
      <c r="BEA5255" s="152"/>
      <c r="BEB5255" s="152"/>
      <c r="BEC5255" s="152"/>
      <c r="BED5255" s="152"/>
      <c r="BEE5255" s="152"/>
      <c r="BEF5255" s="152"/>
      <c r="BEG5255" s="152"/>
      <c r="BEH5255" s="152"/>
      <c r="BEI5255" s="152"/>
      <c r="BEJ5255" s="152"/>
      <c r="BEK5255" s="152"/>
      <c r="BEL5255" s="152"/>
      <c r="BEM5255" s="152"/>
      <c r="BEN5255" s="152"/>
      <c r="BEO5255" s="152"/>
      <c r="BEP5255" s="152"/>
      <c r="BEQ5255" s="152"/>
      <c r="BER5255" s="152"/>
      <c r="BES5255" s="152"/>
      <c r="BET5255" s="152"/>
      <c r="BEU5255" s="152"/>
      <c r="BEV5255" s="152"/>
      <c r="BEW5255" s="152"/>
      <c r="BEX5255" s="152"/>
      <c r="BEY5255" s="152"/>
      <c r="BEZ5255" s="152"/>
      <c r="BFA5255" s="152"/>
      <c r="BFB5255" s="152"/>
      <c r="BFC5255" s="152"/>
      <c r="BFD5255" s="152"/>
      <c r="BFE5255" s="152"/>
      <c r="BFF5255" s="152"/>
      <c r="BFG5255" s="152"/>
      <c r="BFH5255" s="152"/>
      <c r="BFI5255" s="152"/>
      <c r="BFJ5255" s="152"/>
      <c r="BFK5255" s="152"/>
      <c r="BFL5255" s="152"/>
      <c r="BFM5255" s="152"/>
      <c r="BFN5255" s="152"/>
      <c r="BFO5255" s="152"/>
      <c r="BFP5255" s="152"/>
      <c r="BFQ5255" s="152"/>
      <c r="BFR5255" s="152"/>
      <c r="BFS5255" s="152"/>
      <c r="BFT5255" s="152"/>
      <c r="BFU5255" s="152"/>
      <c r="BFV5255" s="152"/>
      <c r="BFW5255" s="152"/>
      <c r="BFX5255" s="152"/>
      <c r="BFY5255" s="152"/>
      <c r="BFZ5255" s="152"/>
      <c r="BGA5255" s="152"/>
      <c r="BGB5255" s="152"/>
      <c r="BGC5255" s="152"/>
      <c r="BGD5255" s="152"/>
      <c r="BGE5255" s="152"/>
      <c r="BGF5255" s="152"/>
      <c r="BGG5255" s="152"/>
      <c r="BGH5255" s="152"/>
      <c r="BGI5255" s="152"/>
      <c r="BGJ5255" s="152"/>
      <c r="BGK5255" s="152"/>
      <c r="BGL5255" s="152"/>
      <c r="BGM5255" s="152"/>
      <c r="BGN5255" s="152"/>
      <c r="BGO5255" s="152"/>
      <c r="BGP5255" s="152"/>
      <c r="BGQ5255" s="152"/>
      <c r="BGR5255" s="152"/>
      <c r="BGS5255" s="152"/>
      <c r="BGT5255" s="152"/>
      <c r="BGU5255" s="152"/>
      <c r="BGV5255" s="152"/>
      <c r="BGW5255" s="152"/>
      <c r="BGX5255" s="152"/>
      <c r="BGY5255" s="152"/>
      <c r="BGZ5255" s="152"/>
      <c r="BHA5255" s="152"/>
      <c r="BHB5255" s="152"/>
      <c r="BHC5255" s="152"/>
      <c r="BHD5255" s="152"/>
      <c r="BHE5255" s="152"/>
      <c r="BHF5255" s="152"/>
      <c r="BHG5255" s="152"/>
      <c r="BHH5255" s="152"/>
      <c r="BHI5255" s="152"/>
      <c r="BHJ5255" s="152"/>
      <c r="BHK5255" s="152"/>
      <c r="BHL5255" s="152"/>
      <c r="BHM5255" s="152"/>
      <c r="BHN5255" s="152"/>
      <c r="BHO5255" s="152"/>
      <c r="BHP5255" s="152"/>
      <c r="BHQ5255" s="152"/>
      <c r="BHR5255" s="152"/>
      <c r="BHS5255" s="152"/>
      <c r="BHT5255" s="152"/>
      <c r="BHU5255" s="152"/>
      <c r="BHV5255" s="152"/>
      <c r="BHW5255" s="152"/>
      <c r="BHX5255" s="152"/>
      <c r="BHY5255" s="152"/>
      <c r="BHZ5255" s="152"/>
      <c r="BIA5255" s="152"/>
      <c r="BIB5255" s="152"/>
      <c r="BIC5255" s="152"/>
      <c r="BID5255" s="152"/>
      <c r="BIE5255" s="152"/>
      <c r="BIF5255" s="152"/>
      <c r="BIG5255" s="152"/>
      <c r="BIH5255" s="152"/>
      <c r="BII5255" s="152"/>
      <c r="BIJ5255" s="152"/>
      <c r="BIK5255" s="152"/>
      <c r="BIL5255" s="152"/>
      <c r="BIM5255" s="152"/>
      <c r="BIN5255" s="152"/>
      <c r="BIO5255" s="152"/>
      <c r="BIP5255" s="152"/>
      <c r="BIQ5255" s="152"/>
      <c r="BIR5255" s="152"/>
      <c r="BIS5255" s="152"/>
      <c r="BIT5255" s="152"/>
      <c r="BIU5255" s="152"/>
      <c r="BIV5255" s="152"/>
      <c r="BIW5255" s="152"/>
      <c r="BIX5255" s="152"/>
      <c r="BIY5255" s="152"/>
      <c r="BIZ5255" s="152"/>
      <c r="BJA5255" s="152"/>
      <c r="BJB5255" s="152"/>
      <c r="BJC5255" s="152"/>
      <c r="BJD5255" s="152"/>
      <c r="BJE5255" s="152"/>
      <c r="BJF5255" s="152"/>
      <c r="BJG5255" s="152"/>
      <c r="BJH5255" s="152"/>
      <c r="BJI5255" s="152"/>
      <c r="BJJ5255" s="152"/>
      <c r="BJK5255" s="152"/>
      <c r="BJL5255" s="152"/>
      <c r="BJM5255" s="152"/>
      <c r="BJN5255" s="152"/>
      <c r="BJO5255" s="152"/>
      <c r="BJP5255" s="152"/>
      <c r="BJQ5255" s="152"/>
      <c r="BJR5255" s="152"/>
      <c r="BJS5255" s="152"/>
      <c r="BJT5255" s="152"/>
      <c r="BJU5255" s="152"/>
      <c r="BJV5255" s="152"/>
      <c r="BJW5255" s="152"/>
      <c r="BJX5255" s="152"/>
      <c r="BJY5255" s="152"/>
      <c r="BJZ5255" s="152"/>
      <c r="BKA5255" s="152"/>
      <c r="BKB5255" s="152"/>
      <c r="BKC5255" s="152"/>
      <c r="BKD5255" s="152"/>
      <c r="BKE5255" s="152"/>
      <c r="BKF5255" s="152"/>
      <c r="BKG5255" s="152"/>
      <c r="BKH5255" s="152"/>
      <c r="BKI5255" s="152"/>
      <c r="BKJ5255" s="152"/>
      <c r="BKK5255" s="152"/>
      <c r="BKL5255" s="152"/>
      <c r="BKM5255" s="152"/>
      <c r="BKN5255" s="152"/>
      <c r="BKO5255" s="152"/>
      <c r="BKP5255" s="152"/>
      <c r="BKQ5255" s="152"/>
      <c r="BKR5255" s="152"/>
      <c r="BKS5255" s="152"/>
      <c r="BKT5255" s="152"/>
      <c r="BKU5255" s="152"/>
      <c r="BKV5255" s="152"/>
      <c r="BKW5255" s="152"/>
      <c r="BKX5255" s="152"/>
      <c r="BKY5255" s="152"/>
      <c r="BKZ5255" s="152"/>
      <c r="BLA5255" s="152"/>
      <c r="BLB5255" s="152"/>
      <c r="BLC5255" s="152"/>
      <c r="BLD5255" s="152"/>
      <c r="BLE5255" s="152"/>
      <c r="BLF5255" s="152"/>
      <c r="BLG5255" s="152"/>
      <c r="BLH5255" s="152"/>
      <c r="BLI5255" s="152"/>
      <c r="BLJ5255" s="152"/>
      <c r="BLK5255" s="152"/>
      <c r="BLL5255" s="152"/>
      <c r="BLM5255" s="152"/>
      <c r="BLN5255" s="152"/>
      <c r="BLO5255" s="152"/>
      <c r="BLP5255" s="152"/>
      <c r="BLQ5255" s="152"/>
      <c r="BLR5255" s="152"/>
      <c r="BLS5255" s="152"/>
      <c r="BLT5255" s="152"/>
      <c r="BLU5255" s="152"/>
      <c r="BLV5255" s="152"/>
      <c r="BLW5255" s="152"/>
      <c r="BLX5255" s="152"/>
      <c r="BLY5255" s="152"/>
      <c r="BLZ5255" s="152"/>
      <c r="BMA5255" s="152"/>
      <c r="BMB5255" s="152"/>
      <c r="BMC5255" s="152"/>
      <c r="BMD5255" s="152"/>
      <c r="BME5255" s="152"/>
      <c r="BMF5255" s="152"/>
      <c r="BMG5255" s="152"/>
      <c r="BMH5255" s="152"/>
      <c r="BMI5255" s="152"/>
      <c r="BMJ5255" s="152"/>
      <c r="BMK5255" s="152"/>
      <c r="BML5255" s="152"/>
      <c r="BMM5255" s="152"/>
      <c r="BMN5255" s="152"/>
      <c r="BMO5255" s="152"/>
      <c r="BMP5255" s="152"/>
      <c r="BMQ5255" s="152"/>
      <c r="BMR5255" s="152"/>
      <c r="BMS5255" s="152"/>
      <c r="BMT5255" s="152"/>
      <c r="BMU5255" s="152"/>
      <c r="BMV5255" s="152"/>
      <c r="BMW5255" s="152"/>
      <c r="BMX5255" s="152"/>
      <c r="BMY5255" s="152"/>
      <c r="BMZ5255" s="152"/>
      <c r="BNA5255" s="152"/>
      <c r="BNB5255" s="152"/>
      <c r="BNC5255" s="152"/>
      <c r="BND5255" s="152"/>
      <c r="BNE5255" s="152"/>
      <c r="BNF5255" s="152"/>
      <c r="BNG5255" s="152"/>
      <c r="BNH5255" s="152"/>
      <c r="BNI5255" s="152"/>
      <c r="BNJ5255" s="152"/>
      <c r="BNK5255" s="152"/>
      <c r="BNL5255" s="152"/>
      <c r="BNM5255" s="152"/>
      <c r="BNN5255" s="152"/>
      <c r="BNO5255" s="152"/>
      <c r="BNP5255" s="152"/>
      <c r="BNQ5255" s="152"/>
      <c r="BNR5255" s="152"/>
      <c r="BNS5255" s="152"/>
      <c r="BNT5255" s="152"/>
      <c r="BNU5255" s="152"/>
      <c r="BNV5255" s="152"/>
      <c r="BNW5255" s="152"/>
      <c r="BNX5255" s="152"/>
      <c r="BNY5255" s="152"/>
      <c r="BNZ5255" s="152"/>
      <c r="BOA5255" s="152"/>
      <c r="BOB5255" s="152"/>
      <c r="BOC5255" s="152"/>
      <c r="BOD5255" s="152"/>
      <c r="BOE5255" s="152"/>
      <c r="BOF5255" s="152"/>
      <c r="BOG5255" s="152"/>
      <c r="BOH5255" s="152"/>
      <c r="BOI5255" s="152"/>
      <c r="BOJ5255" s="152"/>
      <c r="BOK5255" s="152"/>
      <c r="BOL5255" s="152"/>
      <c r="BOM5255" s="152"/>
      <c r="BON5255" s="152"/>
      <c r="BOO5255" s="152"/>
      <c r="BOP5255" s="152"/>
      <c r="BOQ5255" s="152"/>
      <c r="BOR5255" s="152"/>
      <c r="BOS5255" s="152"/>
      <c r="BOT5255" s="152"/>
      <c r="BOU5255" s="152"/>
      <c r="BOV5255" s="152"/>
      <c r="BOW5255" s="152"/>
      <c r="BOX5255" s="152"/>
      <c r="BOY5255" s="152"/>
      <c r="BOZ5255" s="152"/>
      <c r="BPA5255" s="152"/>
      <c r="BPB5255" s="152"/>
      <c r="BPC5255" s="152"/>
      <c r="BPD5255" s="152"/>
      <c r="BPE5255" s="152"/>
      <c r="BPF5255" s="152"/>
      <c r="BPG5255" s="152"/>
      <c r="BPH5255" s="152"/>
      <c r="BPI5255" s="152"/>
      <c r="BPJ5255" s="152"/>
      <c r="BPK5255" s="152"/>
      <c r="BPL5255" s="152"/>
      <c r="BPM5255" s="152"/>
      <c r="BPN5255" s="152"/>
      <c r="BPO5255" s="152"/>
      <c r="BPP5255" s="152"/>
      <c r="BPQ5255" s="152"/>
      <c r="BPR5255" s="152"/>
      <c r="BPS5255" s="152"/>
      <c r="BPT5255" s="152"/>
      <c r="BPU5255" s="152"/>
      <c r="BPV5255" s="152"/>
      <c r="BPW5255" s="152"/>
      <c r="BPX5255" s="152"/>
      <c r="BPY5255" s="152"/>
      <c r="BPZ5255" s="152"/>
      <c r="BQA5255" s="152"/>
      <c r="BQB5255" s="152"/>
      <c r="BQC5255" s="152"/>
      <c r="BQD5255" s="152"/>
      <c r="BQE5255" s="152"/>
      <c r="BQF5255" s="152"/>
      <c r="BQG5255" s="152"/>
      <c r="BQH5255" s="152"/>
      <c r="BQI5255" s="152"/>
      <c r="BQJ5255" s="152"/>
      <c r="BQK5255" s="152"/>
      <c r="BQL5255" s="152"/>
      <c r="BQM5255" s="152"/>
      <c r="BQN5255" s="152"/>
      <c r="BQO5255" s="152"/>
      <c r="BQP5255" s="152"/>
      <c r="BQQ5255" s="152"/>
      <c r="BQR5255" s="152"/>
      <c r="BQS5255" s="152"/>
      <c r="BQT5255" s="152"/>
      <c r="BQU5255" s="152"/>
      <c r="BQV5255" s="152"/>
      <c r="BQW5255" s="152"/>
      <c r="BQX5255" s="152"/>
      <c r="BQY5255" s="152"/>
      <c r="BQZ5255" s="152"/>
      <c r="BRA5255" s="152"/>
      <c r="BRB5255" s="152"/>
      <c r="BRC5255" s="152"/>
      <c r="BRD5255" s="152"/>
      <c r="BRE5255" s="152"/>
      <c r="BRF5255" s="152"/>
      <c r="BRG5255" s="152"/>
      <c r="BRH5255" s="152"/>
      <c r="BRI5255" s="152"/>
      <c r="BRJ5255" s="152"/>
      <c r="BRK5255" s="152"/>
      <c r="BRL5255" s="152"/>
      <c r="BRM5255" s="152"/>
      <c r="BRN5255" s="152"/>
      <c r="BRO5255" s="152"/>
      <c r="BRP5255" s="152"/>
      <c r="BRQ5255" s="152"/>
      <c r="BRR5255" s="152"/>
      <c r="BRS5255" s="152"/>
      <c r="BRT5255" s="152"/>
      <c r="BRU5255" s="152"/>
      <c r="BRV5255" s="152"/>
      <c r="BRW5255" s="152"/>
      <c r="BRX5255" s="152"/>
      <c r="BRY5255" s="152"/>
      <c r="BRZ5255" s="152"/>
      <c r="BSA5255" s="152"/>
      <c r="BSB5255" s="152"/>
      <c r="BSC5255" s="152"/>
      <c r="BSD5255" s="152"/>
      <c r="BSE5255" s="152"/>
      <c r="BSF5255" s="152"/>
      <c r="BSG5255" s="152"/>
      <c r="BSH5255" s="152"/>
      <c r="BSI5255" s="152"/>
      <c r="BSJ5255" s="152"/>
      <c r="BSK5255" s="152"/>
      <c r="BSL5255" s="152"/>
      <c r="BSM5255" s="152"/>
      <c r="BSN5255" s="152"/>
      <c r="BSO5255" s="152"/>
      <c r="BSP5255" s="152"/>
      <c r="BSQ5255" s="152"/>
      <c r="BSR5255" s="152"/>
      <c r="BSS5255" s="152"/>
      <c r="BST5255" s="152"/>
      <c r="BSU5255" s="152"/>
      <c r="BSV5255" s="152"/>
      <c r="BSW5255" s="152"/>
      <c r="BSX5255" s="152"/>
      <c r="BSY5255" s="152"/>
      <c r="BSZ5255" s="152"/>
      <c r="BTA5255" s="152"/>
      <c r="BTB5255" s="152"/>
      <c r="BTC5255" s="152"/>
      <c r="BTD5255" s="152"/>
      <c r="BTE5255" s="152"/>
      <c r="BTF5255" s="152"/>
      <c r="BTG5255" s="152"/>
      <c r="BTH5255" s="152"/>
      <c r="BTI5255" s="152"/>
      <c r="BTJ5255" s="152"/>
      <c r="BTK5255" s="152"/>
      <c r="BTL5255" s="152"/>
      <c r="BTM5255" s="152"/>
      <c r="BTN5255" s="152"/>
      <c r="BTO5255" s="152"/>
      <c r="BTP5255" s="152"/>
      <c r="BTQ5255" s="152"/>
      <c r="BTR5255" s="152"/>
      <c r="BTS5255" s="152"/>
      <c r="BTT5255" s="152"/>
      <c r="BTU5255" s="152"/>
      <c r="BTV5255" s="152"/>
      <c r="BTW5255" s="152"/>
      <c r="BTX5255" s="152"/>
      <c r="BTY5255" s="152"/>
      <c r="BTZ5255" s="152"/>
      <c r="BUA5255" s="152"/>
      <c r="BUB5255" s="152"/>
      <c r="BUC5255" s="152"/>
      <c r="BUD5255" s="152"/>
      <c r="BUE5255" s="152"/>
      <c r="BUF5255" s="152"/>
      <c r="BUG5255" s="152"/>
      <c r="BUH5255" s="152"/>
      <c r="BUI5255" s="152"/>
      <c r="BUJ5255" s="152"/>
      <c r="BUK5255" s="152"/>
      <c r="BUL5255" s="152"/>
      <c r="BUM5255" s="152"/>
      <c r="BUN5255" s="152"/>
      <c r="BUO5255" s="152"/>
      <c r="BUP5255" s="152"/>
      <c r="BUQ5255" s="152"/>
      <c r="BUR5255" s="152"/>
      <c r="BUS5255" s="152"/>
      <c r="BUT5255" s="152"/>
      <c r="BUU5255" s="152"/>
      <c r="BUV5255" s="152"/>
      <c r="BUW5255" s="152"/>
      <c r="BUX5255" s="152"/>
      <c r="BUY5255" s="152"/>
      <c r="BUZ5255" s="152"/>
      <c r="BVA5255" s="152"/>
      <c r="BVB5255" s="152"/>
      <c r="BVC5255" s="152"/>
      <c r="BVD5255" s="152"/>
      <c r="BVE5255" s="152"/>
      <c r="BVF5255" s="152"/>
      <c r="BVG5255" s="152"/>
      <c r="BVH5255" s="152"/>
      <c r="BVI5255" s="152"/>
      <c r="BVJ5255" s="152"/>
      <c r="BVK5255" s="152"/>
      <c r="BVL5255" s="152"/>
      <c r="BVM5255" s="152"/>
      <c r="BVN5255" s="152"/>
      <c r="BVO5255" s="152"/>
      <c r="BVP5255" s="152"/>
      <c r="BVQ5255" s="152"/>
      <c r="BVR5255" s="152"/>
      <c r="BVS5255" s="152"/>
      <c r="BVT5255" s="152"/>
      <c r="BVU5255" s="152"/>
      <c r="BVV5255" s="152"/>
      <c r="BVW5255" s="152"/>
      <c r="BVX5255" s="152"/>
      <c r="BVY5255" s="152"/>
      <c r="BVZ5255" s="152"/>
      <c r="BWA5255" s="152"/>
      <c r="BWB5255" s="152"/>
      <c r="BWC5255" s="152"/>
      <c r="BWD5255" s="152"/>
      <c r="BWE5255" s="152"/>
      <c r="BWF5255" s="152"/>
      <c r="BWG5255" s="152"/>
      <c r="BWH5255" s="152"/>
      <c r="BWI5255" s="152"/>
      <c r="BWJ5255" s="152"/>
      <c r="BWK5255" s="152"/>
      <c r="BWL5255" s="152"/>
      <c r="BWM5255" s="152"/>
      <c r="BWN5255" s="152"/>
      <c r="BWO5255" s="152"/>
      <c r="BWP5255" s="152"/>
      <c r="BWQ5255" s="152"/>
      <c r="BWR5255" s="152"/>
      <c r="BWS5255" s="152"/>
      <c r="BWT5255" s="152"/>
      <c r="BWU5255" s="152"/>
      <c r="BWV5255" s="152"/>
      <c r="BWW5255" s="152"/>
      <c r="BWX5255" s="152"/>
      <c r="BWY5255" s="152"/>
      <c r="BWZ5255" s="152"/>
      <c r="BXA5255" s="152"/>
      <c r="BXB5255" s="152"/>
      <c r="BXC5255" s="152"/>
      <c r="BXD5255" s="152"/>
      <c r="BXE5255" s="152"/>
      <c r="BXF5255" s="152"/>
      <c r="BXG5255" s="152"/>
      <c r="BXH5255" s="152"/>
      <c r="BXI5255" s="152"/>
      <c r="BXJ5255" s="152"/>
      <c r="BXK5255" s="152"/>
      <c r="BXL5255" s="152"/>
      <c r="BXM5255" s="152"/>
      <c r="BXN5255" s="152"/>
      <c r="BXO5255" s="152"/>
      <c r="BXP5255" s="152"/>
      <c r="BXQ5255" s="152"/>
      <c r="BXR5255" s="152"/>
      <c r="BXS5255" s="152"/>
      <c r="BXT5255" s="152"/>
      <c r="BXU5255" s="152"/>
      <c r="BXV5255" s="152"/>
      <c r="BXW5255" s="152"/>
      <c r="BXX5255" s="152"/>
      <c r="BXY5255" s="152"/>
      <c r="BXZ5255" s="152"/>
      <c r="BYA5255" s="152"/>
      <c r="BYB5255" s="152"/>
      <c r="BYC5255" s="152"/>
      <c r="BYD5255" s="152"/>
      <c r="BYE5255" s="152"/>
      <c r="BYF5255" s="152"/>
      <c r="BYG5255" s="152"/>
      <c r="BYH5255" s="152"/>
      <c r="BYI5255" s="152"/>
      <c r="BYJ5255" s="152"/>
      <c r="BYK5255" s="152"/>
      <c r="BYL5255" s="152"/>
      <c r="BYM5255" s="152"/>
      <c r="BYN5255" s="152"/>
      <c r="BYO5255" s="152"/>
      <c r="BYP5255" s="152"/>
      <c r="BYQ5255" s="152"/>
      <c r="BYR5255" s="152"/>
      <c r="BYS5255" s="152"/>
      <c r="BYT5255" s="152"/>
      <c r="BYU5255" s="152"/>
      <c r="BYV5255" s="152"/>
      <c r="BYW5255" s="152"/>
      <c r="BYX5255" s="152"/>
      <c r="BYY5255" s="152"/>
      <c r="BYZ5255" s="152"/>
      <c r="BZA5255" s="152"/>
      <c r="BZB5255" s="152"/>
      <c r="BZC5255" s="152"/>
      <c r="BZD5255" s="152"/>
      <c r="BZE5255" s="152"/>
      <c r="BZF5255" s="152"/>
      <c r="BZG5255" s="152"/>
      <c r="BZH5255" s="152"/>
      <c r="BZI5255" s="152"/>
      <c r="BZJ5255" s="152"/>
      <c r="BZK5255" s="152"/>
      <c r="BZL5255" s="152"/>
      <c r="BZM5255" s="152"/>
      <c r="BZN5255" s="152"/>
      <c r="BZO5255" s="152"/>
      <c r="BZP5255" s="152"/>
      <c r="BZQ5255" s="152"/>
      <c r="BZR5255" s="152"/>
      <c r="BZS5255" s="152"/>
      <c r="BZT5255" s="152"/>
      <c r="BZU5255" s="152"/>
      <c r="BZV5255" s="152"/>
      <c r="BZW5255" s="152"/>
      <c r="BZX5255" s="152"/>
      <c r="BZY5255" s="152"/>
      <c r="BZZ5255" s="152"/>
      <c r="CAA5255" s="152"/>
      <c r="CAB5255" s="152"/>
      <c r="CAC5255" s="152"/>
      <c r="CAD5255" s="152"/>
      <c r="CAE5255" s="152"/>
      <c r="CAF5255" s="152"/>
      <c r="CAG5255" s="152"/>
      <c r="CAH5255" s="152"/>
      <c r="CAI5255" s="152"/>
      <c r="CAJ5255" s="152"/>
      <c r="CAK5255" s="152"/>
      <c r="CAL5255" s="152"/>
      <c r="CAM5255" s="152"/>
      <c r="CAN5255" s="152"/>
      <c r="CAO5255" s="152"/>
      <c r="CAP5255" s="152"/>
      <c r="CAQ5255" s="152"/>
      <c r="CAR5255" s="152"/>
      <c r="CAS5255" s="152"/>
      <c r="CAT5255" s="152"/>
      <c r="CAU5255" s="152"/>
      <c r="CAV5255" s="152"/>
      <c r="CAW5255" s="152"/>
      <c r="CAX5255" s="152"/>
      <c r="CAY5255" s="152"/>
      <c r="CAZ5255" s="152"/>
      <c r="CBA5255" s="152"/>
      <c r="CBB5255" s="152"/>
      <c r="CBC5255" s="152"/>
      <c r="CBD5255" s="152"/>
      <c r="CBE5255" s="152"/>
      <c r="CBF5255" s="152"/>
      <c r="CBG5255" s="152"/>
      <c r="CBH5255" s="152"/>
      <c r="CBI5255" s="152"/>
      <c r="CBJ5255" s="152"/>
      <c r="CBK5255" s="152"/>
      <c r="CBL5255" s="152"/>
      <c r="CBM5255" s="152"/>
      <c r="CBN5255" s="152"/>
      <c r="CBO5255" s="152"/>
      <c r="CBP5255" s="152"/>
      <c r="CBQ5255" s="152"/>
      <c r="CBR5255" s="152"/>
      <c r="CBS5255" s="152"/>
      <c r="CBT5255" s="152"/>
      <c r="CBU5255" s="152"/>
      <c r="CBV5255" s="152"/>
      <c r="CBW5255" s="152"/>
      <c r="CBX5255" s="152"/>
      <c r="CBY5255" s="152"/>
      <c r="CBZ5255" s="152"/>
      <c r="CCA5255" s="152"/>
      <c r="CCB5255" s="152"/>
      <c r="CCC5255" s="152"/>
      <c r="CCD5255" s="152"/>
      <c r="CCE5255" s="152"/>
      <c r="CCF5255" s="152"/>
      <c r="CCG5255" s="152"/>
      <c r="CCH5255" s="152"/>
      <c r="CCI5255" s="152"/>
      <c r="CCJ5255" s="152"/>
      <c r="CCK5255" s="152"/>
      <c r="CCL5255" s="152"/>
      <c r="CCM5255" s="152"/>
      <c r="CCN5255" s="152"/>
      <c r="CCO5255" s="152"/>
      <c r="CCP5255" s="152"/>
      <c r="CCQ5255" s="152"/>
      <c r="CCR5255" s="152"/>
      <c r="CCS5255" s="152"/>
      <c r="CCT5255" s="152"/>
      <c r="CCU5255" s="152"/>
      <c r="CCV5255" s="152"/>
      <c r="CCW5255" s="152"/>
      <c r="CCX5255" s="152"/>
      <c r="CCY5255" s="152"/>
      <c r="CCZ5255" s="152"/>
      <c r="CDA5255" s="152"/>
      <c r="CDB5255" s="152"/>
      <c r="CDC5255" s="152"/>
      <c r="CDD5255" s="152"/>
      <c r="CDE5255" s="152"/>
      <c r="CDF5255" s="152"/>
      <c r="CDG5255" s="152"/>
      <c r="CDH5255" s="152"/>
      <c r="CDI5255" s="152"/>
      <c r="CDJ5255" s="152"/>
      <c r="CDK5255" s="152"/>
      <c r="CDL5255" s="152"/>
      <c r="CDM5255" s="152"/>
      <c r="CDN5255" s="152"/>
      <c r="CDO5255" s="152"/>
      <c r="CDP5255" s="152"/>
      <c r="CDQ5255" s="152"/>
      <c r="CDR5255" s="152"/>
      <c r="CDS5255" s="152"/>
      <c r="CDT5255" s="152"/>
      <c r="CDU5255" s="152"/>
      <c r="CDV5255" s="152"/>
      <c r="CDW5255" s="152"/>
      <c r="CDX5255" s="152"/>
      <c r="CDY5255" s="152"/>
      <c r="CDZ5255" s="152"/>
      <c r="CEA5255" s="152"/>
      <c r="CEB5255" s="152"/>
      <c r="CEC5255" s="152"/>
      <c r="CED5255" s="152"/>
      <c r="CEE5255" s="152"/>
      <c r="CEF5255" s="152"/>
      <c r="CEG5255" s="152"/>
      <c r="CEH5255" s="152"/>
      <c r="CEI5255" s="152"/>
      <c r="CEJ5255" s="152"/>
      <c r="CEK5255" s="152"/>
      <c r="CEL5255" s="152"/>
      <c r="CEM5255" s="152"/>
      <c r="CEN5255" s="152"/>
      <c r="CEO5255" s="152"/>
      <c r="CEP5255" s="152"/>
      <c r="CEQ5255" s="152"/>
      <c r="CER5255" s="152"/>
      <c r="CES5255" s="152"/>
      <c r="CET5255" s="152"/>
      <c r="CEU5255" s="152"/>
      <c r="CEV5255" s="152"/>
      <c r="CEW5255" s="152"/>
      <c r="CEX5255" s="152"/>
      <c r="CEY5255" s="152"/>
      <c r="CEZ5255" s="152"/>
      <c r="CFA5255" s="152"/>
      <c r="CFB5255" s="152"/>
      <c r="CFC5255" s="152"/>
      <c r="CFD5255" s="152"/>
      <c r="CFE5255" s="152"/>
      <c r="CFF5255" s="152"/>
      <c r="CFG5255" s="152"/>
      <c r="CFH5255" s="152"/>
      <c r="CFI5255" s="152"/>
      <c r="CFJ5255" s="152"/>
      <c r="CFK5255" s="152"/>
      <c r="CFL5255" s="152"/>
      <c r="CFM5255" s="152"/>
      <c r="CFN5255" s="152"/>
      <c r="CFO5255" s="152"/>
      <c r="CFP5255" s="152"/>
      <c r="CFQ5255" s="152"/>
      <c r="CFR5255" s="152"/>
      <c r="CFS5255" s="152"/>
      <c r="CFT5255" s="152"/>
      <c r="CFU5255" s="152"/>
      <c r="CFV5255" s="152"/>
      <c r="CFW5255" s="152"/>
      <c r="CFX5255" s="152"/>
      <c r="CFY5255" s="152"/>
      <c r="CFZ5255" s="152"/>
      <c r="CGA5255" s="152"/>
      <c r="CGB5255" s="152"/>
      <c r="CGC5255" s="152"/>
      <c r="CGD5255" s="152"/>
      <c r="CGE5255" s="152"/>
      <c r="CGF5255" s="152"/>
      <c r="CGG5255" s="152"/>
      <c r="CGH5255" s="152"/>
      <c r="CGI5255" s="152"/>
      <c r="CGJ5255" s="152"/>
      <c r="CGK5255" s="152"/>
      <c r="CGL5255" s="152"/>
      <c r="CGM5255" s="152"/>
      <c r="CGN5255" s="152"/>
      <c r="CGO5255" s="152"/>
      <c r="CGP5255" s="152"/>
      <c r="CGQ5255" s="152"/>
      <c r="CGR5255" s="152"/>
      <c r="CGS5255" s="152"/>
      <c r="CGT5255" s="152"/>
      <c r="CGU5255" s="152"/>
      <c r="CGV5255" s="152"/>
      <c r="CGW5255" s="152"/>
      <c r="CGX5255" s="152"/>
      <c r="CGY5255" s="152"/>
      <c r="CGZ5255" s="152"/>
      <c r="CHA5255" s="152"/>
      <c r="CHB5255" s="152"/>
      <c r="CHC5255" s="152"/>
      <c r="CHD5255" s="152"/>
      <c r="CHE5255" s="152"/>
      <c r="CHF5255" s="152"/>
      <c r="CHG5255" s="152"/>
      <c r="CHH5255" s="152"/>
      <c r="CHI5255" s="152"/>
      <c r="CHJ5255" s="152"/>
      <c r="CHK5255" s="152"/>
      <c r="CHL5255" s="152"/>
      <c r="CHM5255" s="152"/>
      <c r="CHN5255" s="152"/>
      <c r="CHO5255" s="152"/>
      <c r="CHP5255" s="152"/>
      <c r="CHQ5255" s="152"/>
      <c r="CHR5255" s="152"/>
      <c r="CHS5255" s="152"/>
      <c r="CHT5255" s="152"/>
      <c r="CHU5255" s="152"/>
      <c r="CHV5255" s="152"/>
      <c r="CHW5255" s="152"/>
      <c r="CHX5255" s="152"/>
      <c r="CHY5255" s="152"/>
      <c r="CHZ5255" s="152"/>
      <c r="CIA5255" s="152"/>
      <c r="CIB5255" s="152"/>
      <c r="CIC5255" s="152"/>
      <c r="CID5255" s="152"/>
      <c r="CIE5255" s="152"/>
      <c r="CIF5255" s="152"/>
      <c r="CIG5255" s="152"/>
      <c r="CIH5255" s="152"/>
      <c r="CII5255" s="152"/>
      <c r="CIJ5255" s="152"/>
      <c r="CIK5255" s="152"/>
      <c r="CIL5255" s="152"/>
      <c r="CIM5255" s="152"/>
      <c r="CIN5255" s="152"/>
      <c r="CIO5255" s="152"/>
      <c r="CIP5255" s="152"/>
      <c r="CIQ5255" s="152"/>
      <c r="CIR5255" s="152"/>
      <c r="CIS5255" s="152"/>
      <c r="CIT5255" s="152"/>
      <c r="CIU5255" s="152"/>
      <c r="CIV5255" s="152"/>
      <c r="CIW5255" s="152"/>
      <c r="CIX5255" s="152"/>
      <c r="CIY5255" s="152"/>
      <c r="CIZ5255" s="152"/>
      <c r="CJA5255" s="152"/>
      <c r="CJB5255" s="152"/>
      <c r="CJC5255" s="152"/>
      <c r="CJD5255" s="152"/>
      <c r="CJE5255" s="152"/>
      <c r="CJF5255" s="152"/>
      <c r="CJG5255" s="152"/>
      <c r="CJH5255" s="152"/>
      <c r="CJI5255" s="152"/>
      <c r="CJJ5255" s="152"/>
      <c r="CJK5255" s="152"/>
      <c r="CJL5255" s="152"/>
      <c r="CJM5255" s="152"/>
      <c r="CJN5255" s="152"/>
      <c r="CJO5255" s="152"/>
      <c r="CJP5255" s="152"/>
      <c r="CJQ5255" s="152"/>
      <c r="CJR5255" s="152"/>
      <c r="CJS5255" s="152"/>
      <c r="CJT5255" s="152"/>
      <c r="CJU5255" s="152"/>
      <c r="CJV5255" s="152"/>
      <c r="CJW5255" s="152"/>
      <c r="CJX5255" s="152"/>
      <c r="CJY5255" s="152"/>
      <c r="CJZ5255" s="152"/>
      <c r="CKA5255" s="152"/>
      <c r="CKB5255" s="152"/>
      <c r="CKC5255" s="152"/>
      <c r="CKD5255" s="152"/>
      <c r="CKE5255" s="152"/>
      <c r="CKF5255" s="152"/>
      <c r="CKG5255" s="152"/>
      <c r="CKH5255" s="152"/>
      <c r="CKI5255" s="152"/>
      <c r="CKJ5255" s="152"/>
      <c r="CKK5255" s="152"/>
      <c r="CKL5255" s="152"/>
      <c r="CKM5255" s="152"/>
      <c r="CKN5255" s="152"/>
      <c r="CKO5255" s="152"/>
      <c r="CKP5255" s="152"/>
      <c r="CKQ5255" s="152"/>
      <c r="CKR5255" s="152"/>
      <c r="CKS5255" s="152"/>
      <c r="CKT5255" s="152"/>
      <c r="CKU5255" s="152"/>
      <c r="CKV5255" s="152"/>
      <c r="CKW5255" s="152"/>
      <c r="CKX5255" s="152"/>
      <c r="CKY5255" s="152"/>
      <c r="CKZ5255" s="152"/>
      <c r="CLA5255" s="152"/>
      <c r="CLB5255" s="152"/>
      <c r="CLC5255" s="152"/>
      <c r="CLD5255" s="152"/>
      <c r="CLE5255" s="152"/>
      <c r="CLF5255" s="152"/>
      <c r="CLG5255" s="152"/>
      <c r="CLH5255" s="152"/>
      <c r="CLI5255" s="152"/>
      <c r="CLJ5255" s="152"/>
      <c r="CLK5255" s="152"/>
      <c r="CLL5255" s="152"/>
      <c r="CLM5255" s="152"/>
      <c r="CLN5255" s="152"/>
      <c r="CLO5255" s="152"/>
      <c r="CLP5255" s="152"/>
      <c r="CLQ5255" s="152"/>
      <c r="CLR5255" s="152"/>
      <c r="CLS5255" s="152"/>
      <c r="CLT5255" s="152"/>
      <c r="CLU5255" s="152"/>
      <c r="CLV5255" s="152"/>
      <c r="CLW5255" s="152"/>
      <c r="CLX5255" s="152"/>
      <c r="CLY5255" s="152"/>
      <c r="CLZ5255" s="152"/>
      <c r="CMA5255" s="152"/>
      <c r="CMB5255" s="152"/>
      <c r="CMC5255" s="152"/>
      <c r="CMD5255" s="152"/>
      <c r="CME5255" s="152"/>
      <c r="CMF5255" s="152"/>
      <c r="CMG5255" s="152"/>
      <c r="CMH5255" s="152"/>
      <c r="CMI5255" s="152"/>
      <c r="CMJ5255" s="152"/>
      <c r="CMK5255" s="152"/>
      <c r="CML5255" s="152"/>
      <c r="CMM5255" s="152"/>
      <c r="CMN5255" s="152"/>
      <c r="CMO5255" s="152"/>
      <c r="CMP5255" s="152"/>
      <c r="CMQ5255" s="152"/>
      <c r="CMR5255" s="152"/>
      <c r="CMS5255" s="152"/>
      <c r="CMT5255" s="152"/>
      <c r="CMU5255" s="152"/>
      <c r="CMV5255" s="152"/>
      <c r="CMW5255" s="152"/>
      <c r="CMX5255" s="152"/>
      <c r="CMY5255" s="152"/>
      <c r="CMZ5255" s="152"/>
      <c r="CNA5255" s="152"/>
      <c r="CNB5255" s="152"/>
      <c r="CNC5255" s="152"/>
      <c r="CND5255" s="152"/>
      <c r="CNE5255" s="152"/>
      <c r="CNF5255" s="152"/>
      <c r="CNG5255" s="152"/>
      <c r="CNH5255" s="152"/>
      <c r="CNI5255" s="152"/>
      <c r="CNJ5255" s="152"/>
      <c r="CNK5255" s="152"/>
      <c r="CNL5255" s="152"/>
      <c r="CNM5255" s="152"/>
      <c r="CNN5255" s="152"/>
      <c r="CNO5255" s="152"/>
      <c r="CNP5255" s="152"/>
      <c r="CNQ5255" s="152"/>
      <c r="CNR5255" s="152"/>
      <c r="CNS5255" s="152"/>
      <c r="CNT5255" s="152"/>
      <c r="CNU5255" s="152"/>
      <c r="CNV5255" s="152"/>
      <c r="CNW5255" s="152"/>
      <c r="CNX5255" s="152"/>
      <c r="CNY5255" s="152"/>
      <c r="CNZ5255" s="152"/>
      <c r="COA5255" s="152"/>
      <c r="COB5255" s="152"/>
      <c r="COC5255" s="152"/>
      <c r="COD5255" s="152"/>
      <c r="COE5255" s="152"/>
      <c r="COF5255" s="152"/>
      <c r="COG5255" s="152"/>
      <c r="COH5255" s="152"/>
      <c r="COI5255" s="152"/>
      <c r="COJ5255" s="152"/>
      <c r="COK5255" s="152"/>
      <c r="COL5255" s="152"/>
      <c r="COM5255" s="152"/>
      <c r="CON5255" s="152"/>
      <c r="COO5255" s="152"/>
      <c r="COP5255" s="152"/>
      <c r="COQ5255" s="152"/>
      <c r="COR5255" s="152"/>
      <c r="COS5255" s="152"/>
      <c r="COT5255" s="152"/>
      <c r="COU5255" s="152"/>
      <c r="COV5255" s="152"/>
      <c r="COW5255" s="152"/>
      <c r="COX5255" s="152"/>
      <c r="COY5255" s="152"/>
      <c r="COZ5255" s="152"/>
      <c r="CPA5255" s="152"/>
      <c r="CPB5255" s="152"/>
      <c r="CPC5255" s="152"/>
      <c r="CPD5255" s="152"/>
      <c r="CPE5255" s="152"/>
      <c r="CPF5255" s="152"/>
      <c r="CPG5255" s="152"/>
      <c r="CPH5255" s="152"/>
      <c r="CPI5255" s="152"/>
      <c r="CPJ5255" s="152"/>
      <c r="CPK5255" s="152"/>
      <c r="CPL5255" s="152"/>
      <c r="CPM5255" s="152"/>
      <c r="CPN5255" s="152"/>
      <c r="CPO5255" s="152"/>
      <c r="CPP5255" s="152"/>
      <c r="CPQ5255" s="152"/>
      <c r="CPR5255" s="152"/>
      <c r="CPS5255" s="152"/>
      <c r="CPT5255" s="152"/>
      <c r="CPU5255" s="152"/>
      <c r="CPV5255" s="152"/>
      <c r="CPW5255" s="152"/>
      <c r="CPX5255" s="152"/>
      <c r="CPY5255" s="152"/>
      <c r="CPZ5255" s="152"/>
      <c r="CQA5255" s="152"/>
      <c r="CQB5255" s="152"/>
      <c r="CQC5255" s="152"/>
      <c r="CQD5255" s="152"/>
      <c r="CQE5255" s="152"/>
      <c r="CQF5255" s="152"/>
      <c r="CQG5255" s="152"/>
      <c r="CQH5255" s="152"/>
      <c r="CQI5255" s="152"/>
      <c r="CQJ5255" s="152"/>
      <c r="CQK5255" s="152"/>
      <c r="CQL5255" s="152"/>
      <c r="CQM5255" s="152"/>
      <c r="CQN5255" s="152"/>
      <c r="CQO5255" s="152"/>
      <c r="CQP5255" s="152"/>
      <c r="CQQ5255" s="152"/>
      <c r="CQR5255" s="152"/>
      <c r="CQS5255" s="152"/>
      <c r="CQT5255" s="152"/>
      <c r="CQU5255" s="152"/>
      <c r="CQV5255" s="152"/>
      <c r="CQW5255" s="152"/>
      <c r="CQX5255" s="152"/>
      <c r="CQY5255" s="152"/>
      <c r="CQZ5255" s="152"/>
      <c r="CRA5255" s="152"/>
      <c r="CRB5255" s="152"/>
      <c r="CRC5255" s="152"/>
      <c r="CRD5255" s="152"/>
      <c r="CRE5255" s="152"/>
      <c r="CRF5255" s="152"/>
      <c r="CRG5255" s="152"/>
      <c r="CRH5255" s="152"/>
      <c r="CRI5255" s="152"/>
      <c r="CRJ5255" s="152"/>
      <c r="CRK5255" s="152"/>
      <c r="CRL5255" s="152"/>
      <c r="CRM5255" s="152"/>
      <c r="CRN5255" s="152"/>
      <c r="CRO5255" s="152"/>
      <c r="CRP5255" s="152"/>
      <c r="CRQ5255" s="152"/>
      <c r="CRR5255" s="152"/>
      <c r="CRS5255" s="152"/>
      <c r="CRT5255" s="152"/>
      <c r="CRU5255" s="152"/>
      <c r="CRV5255" s="152"/>
      <c r="CRW5255" s="152"/>
      <c r="CRX5255" s="152"/>
      <c r="CRY5255" s="152"/>
      <c r="CRZ5255" s="152"/>
      <c r="CSA5255" s="152"/>
      <c r="CSB5255" s="152"/>
      <c r="CSC5255" s="152"/>
      <c r="CSD5255" s="152"/>
      <c r="CSE5255" s="152"/>
      <c r="CSF5255" s="152"/>
      <c r="CSG5255" s="152"/>
      <c r="CSH5255" s="152"/>
      <c r="CSI5255" s="152"/>
      <c r="CSJ5255" s="152"/>
      <c r="CSK5255" s="152"/>
      <c r="CSL5255" s="152"/>
      <c r="CSM5255" s="152"/>
      <c r="CSN5255" s="152"/>
      <c r="CSO5255" s="152"/>
      <c r="CSP5255" s="152"/>
      <c r="CSQ5255" s="152"/>
      <c r="CSR5255" s="152"/>
      <c r="CSS5255" s="152"/>
      <c r="CST5255" s="152"/>
      <c r="CSU5255" s="152"/>
      <c r="CSV5255" s="152"/>
      <c r="CSW5255" s="152"/>
      <c r="CSX5255" s="152"/>
      <c r="CSY5255" s="152"/>
      <c r="CSZ5255" s="152"/>
      <c r="CTA5255" s="152"/>
      <c r="CTB5255" s="152"/>
      <c r="CTC5255" s="152"/>
      <c r="CTD5255" s="152"/>
      <c r="CTE5255" s="152"/>
      <c r="CTF5255" s="152"/>
      <c r="CTG5255" s="152"/>
      <c r="CTH5255" s="152"/>
      <c r="CTI5255" s="152"/>
      <c r="CTJ5255" s="152"/>
      <c r="CTK5255" s="152"/>
      <c r="CTL5255" s="152"/>
      <c r="CTM5255" s="152"/>
      <c r="CTN5255" s="152"/>
      <c r="CTO5255" s="152"/>
      <c r="CTP5255" s="152"/>
      <c r="CTQ5255" s="152"/>
      <c r="CTR5255" s="152"/>
      <c r="CTS5255" s="152"/>
      <c r="CTT5255" s="152"/>
      <c r="CTU5255" s="152"/>
      <c r="CTV5255" s="152"/>
      <c r="CTW5255" s="152"/>
      <c r="CTX5255" s="152"/>
      <c r="CTY5255" s="152"/>
      <c r="CTZ5255" s="152"/>
      <c r="CUA5255" s="152"/>
      <c r="CUB5255" s="152"/>
      <c r="CUC5255" s="152"/>
      <c r="CUD5255" s="152"/>
      <c r="CUE5255" s="152"/>
      <c r="CUF5255" s="152"/>
      <c r="CUG5255" s="152"/>
      <c r="CUH5255" s="152"/>
      <c r="CUI5255" s="152"/>
      <c r="CUJ5255" s="152"/>
      <c r="CUK5255" s="152"/>
      <c r="CUL5255" s="152"/>
      <c r="CUM5255" s="152"/>
      <c r="CUN5255" s="152"/>
      <c r="CUO5255" s="152"/>
      <c r="CUP5255" s="152"/>
      <c r="CUQ5255" s="152"/>
      <c r="CUR5255" s="152"/>
      <c r="CUS5255" s="152"/>
      <c r="CUT5255" s="152"/>
      <c r="CUU5255" s="152"/>
      <c r="CUV5255" s="152"/>
      <c r="CUW5255" s="152"/>
      <c r="CUX5255" s="152"/>
      <c r="CUY5255" s="152"/>
      <c r="CUZ5255" s="152"/>
      <c r="CVA5255" s="152"/>
      <c r="CVB5255" s="152"/>
      <c r="CVC5255" s="152"/>
      <c r="CVD5255" s="152"/>
      <c r="CVE5255" s="152"/>
      <c r="CVF5255" s="152"/>
      <c r="CVG5255" s="152"/>
      <c r="CVH5255" s="152"/>
      <c r="CVI5255" s="152"/>
      <c r="CVJ5255" s="152"/>
      <c r="CVK5255" s="152"/>
      <c r="CVL5255" s="152"/>
      <c r="CVM5255" s="152"/>
      <c r="CVN5255" s="152"/>
      <c r="CVO5255" s="152"/>
      <c r="CVP5255" s="152"/>
      <c r="CVQ5255" s="152"/>
      <c r="CVR5255" s="152"/>
      <c r="CVS5255" s="152"/>
      <c r="CVT5255" s="152"/>
      <c r="CVU5255" s="152"/>
      <c r="CVV5255" s="152"/>
      <c r="CVW5255" s="152"/>
      <c r="CVX5255" s="152"/>
      <c r="CVY5255" s="152"/>
      <c r="CVZ5255" s="152"/>
      <c r="CWA5255" s="152"/>
      <c r="CWB5255" s="152"/>
      <c r="CWC5255" s="152"/>
      <c r="CWD5255" s="152"/>
      <c r="CWE5255" s="152"/>
      <c r="CWF5255" s="152"/>
      <c r="CWG5255" s="152"/>
      <c r="CWH5255" s="152"/>
      <c r="CWI5255" s="152"/>
      <c r="CWJ5255" s="152"/>
      <c r="CWK5255" s="152"/>
      <c r="CWL5255" s="152"/>
      <c r="CWM5255" s="152"/>
      <c r="CWN5255" s="152"/>
      <c r="CWO5255" s="152"/>
      <c r="CWP5255" s="152"/>
      <c r="CWQ5255" s="152"/>
      <c r="CWR5255" s="152"/>
      <c r="CWS5255" s="152"/>
      <c r="CWT5255" s="152"/>
      <c r="CWU5255" s="152"/>
      <c r="CWV5255" s="152"/>
      <c r="CWW5255" s="152"/>
      <c r="CWX5255" s="152"/>
      <c r="CWY5255" s="152"/>
      <c r="CWZ5255" s="152"/>
      <c r="CXA5255" s="152"/>
      <c r="CXB5255" s="152"/>
      <c r="CXC5255" s="152"/>
      <c r="CXD5255" s="152"/>
      <c r="CXE5255" s="152"/>
      <c r="CXF5255" s="152"/>
      <c r="CXG5255" s="152"/>
      <c r="CXH5255" s="152"/>
      <c r="CXI5255" s="152"/>
      <c r="CXJ5255" s="152"/>
      <c r="CXK5255" s="152"/>
      <c r="CXL5255" s="152"/>
      <c r="CXM5255" s="152"/>
      <c r="CXN5255" s="152"/>
      <c r="CXO5255" s="152"/>
      <c r="CXP5255" s="152"/>
      <c r="CXQ5255" s="152"/>
      <c r="CXR5255" s="152"/>
      <c r="CXS5255" s="152"/>
      <c r="CXT5255" s="152"/>
      <c r="CXU5255" s="152"/>
      <c r="CXV5255" s="152"/>
      <c r="CXW5255" s="152"/>
      <c r="CXX5255" s="152"/>
      <c r="CXY5255" s="152"/>
      <c r="CXZ5255" s="152"/>
      <c r="CYA5255" s="152"/>
      <c r="CYB5255" s="152"/>
      <c r="CYC5255" s="152"/>
      <c r="CYD5255" s="152"/>
      <c r="CYE5255" s="152"/>
      <c r="CYF5255" s="152"/>
      <c r="CYG5255" s="152"/>
      <c r="CYH5255" s="152"/>
      <c r="CYI5255" s="152"/>
      <c r="CYJ5255" s="152"/>
      <c r="CYK5255" s="152"/>
      <c r="CYL5255" s="152"/>
      <c r="CYM5255" s="152"/>
      <c r="CYN5255" s="152"/>
      <c r="CYO5255" s="152"/>
      <c r="CYP5255" s="152"/>
      <c r="CYQ5255" s="152"/>
      <c r="CYR5255" s="152"/>
      <c r="CYS5255" s="152"/>
      <c r="CYT5255" s="152"/>
      <c r="CYU5255" s="152"/>
      <c r="CYV5255" s="152"/>
      <c r="CYW5255" s="152"/>
      <c r="CYX5255" s="152"/>
      <c r="CYY5255" s="152"/>
      <c r="CYZ5255" s="152"/>
      <c r="CZA5255" s="152"/>
      <c r="CZB5255" s="152"/>
      <c r="CZC5255" s="152"/>
      <c r="CZD5255" s="152"/>
      <c r="CZE5255" s="152"/>
      <c r="CZF5255" s="152"/>
      <c r="CZG5255" s="152"/>
      <c r="CZH5255" s="152"/>
      <c r="CZI5255" s="152"/>
      <c r="CZJ5255" s="152"/>
      <c r="CZK5255" s="152"/>
      <c r="CZL5255" s="152"/>
      <c r="CZM5255" s="152"/>
      <c r="CZN5255" s="152"/>
      <c r="CZO5255" s="152"/>
      <c r="CZP5255" s="152"/>
      <c r="CZQ5255" s="152"/>
      <c r="CZR5255" s="152"/>
      <c r="CZS5255" s="152"/>
      <c r="CZT5255" s="152"/>
      <c r="CZU5255" s="152"/>
      <c r="CZV5255" s="152"/>
      <c r="CZW5255" s="152"/>
      <c r="CZX5255" s="152"/>
      <c r="CZY5255" s="152"/>
      <c r="CZZ5255" s="152"/>
      <c r="DAA5255" s="152"/>
      <c r="DAB5255" s="152"/>
      <c r="DAC5255" s="152"/>
      <c r="DAD5255" s="152"/>
      <c r="DAE5255" s="152"/>
      <c r="DAF5255" s="152"/>
      <c r="DAG5255" s="152"/>
      <c r="DAH5255" s="152"/>
      <c r="DAI5255" s="152"/>
      <c r="DAJ5255" s="152"/>
      <c r="DAK5255" s="152"/>
      <c r="DAL5255" s="152"/>
      <c r="DAM5255" s="152"/>
      <c r="DAN5255" s="152"/>
      <c r="DAO5255" s="152"/>
      <c r="DAP5255" s="152"/>
      <c r="DAQ5255" s="152"/>
      <c r="DAR5255" s="152"/>
      <c r="DAS5255" s="152"/>
      <c r="DAT5255" s="152"/>
      <c r="DAU5255" s="152"/>
      <c r="DAV5255" s="152"/>
      <c r="DAW5255" s="152"/>
      <c r="DAX5255" s="152"/>
      <c r="DAY5255" s="152"/>
      <c r="DAZ5255" s="152"/>
      <c r="DBA5255" s="152"/>
      <c r="DBB5255" s="152"/>
      <c r="DBC5255" s="152"/>
      <c r="DBD5255" s="152"/>
      <c r="DBE5255" s="152"/>
      <c r="DBF5255" s="152"/>
      <c r="DBG5255" s="152"/>
      <c r="DBH5255" s="152"/>
      <c r="DBI5255" s="152"/>
      <c r="DBJ5255" s="152"/>
      <c r="DBK5255" s="152"/>
      <c r="DBL5255" s="152"/>
      <c r="DBM5255" s="152"/>
      <c r="DBN5255" s="152"/>
      <c r="DBO5255" s="152"/>
      <c r="DBP5255" s="152"/>
      <c r="DBQ5255" s="152"/>
      <c r="DBR5255" s="152"/>
      <c r="DBS5255" s="152"/>
      <c r="DBT5255" s="152"/>
      <c r="DBU5255" s="152"/>
      <c r="DBV5255" s="152"/>
      <c r="DBW5255" s="152"/>
      <c r="DBX5255" s="152"/>
      <c r="DBY5255" s="152"/>
      <c r="DBZ5255" s="152"/>
      <c r="DCA5255" s="152"/>
      <c r="DCB5255" s="152"/>
      <c r="DCC5255" s="152"/>
      <c r="DCD5255" s="152"/>
      <c r="DCE5255" s="152"/>
      <c r="DCF5255" s="152"/>
      <c r="DCG5255" s="152"/>
      <c r="DCH5255" s="152"/>
      <c r="DCI5255" s="152"/>
      <c r="DCJ5255" s="152"/>
      <c r="DCK5255" s="152"/>
      <c r="DCL5255" s="152"/>
      <c r="DCM5255" s="152"/>
      <c r="DCN5255" s="152"/>
      <c r="DCO5255" s="152"/>
      <c r="DCP5255" s="152"/>
      <c r="DCQ5255" s="152"/>
      <c r="DCR5255" s="152"/>
      <c r="DCS5255" s="152"/>
      <c r="DCT5255" s="152"/>
      <c r="DCU5255" s="152"/>
      <c r="DCV5255" s="152"/>
      <c r="DCW5255" s="152"/>
      <c r="DCX5255" s="152"/>
      <c r="DCY5255" s="152"/>
      <c r="DCZ5255" s="152"/>
      <c r="DDA5255" s="152"/>
      <c r="DDB5255" s="152"/>
      <c r="DDC5255" s="152"/>
      <c r="DDD5255" s="152"/>
      <c r="DDE5255" s="152"/>
      <c r="DDF5255" s="152"/>
      <c r="DDG5255" s="152"/>
      <c r="DDH5255" s="152"/>
      <c r="DDI5255" s="152"/>
      <c r="DDJ5255" s="152"/>
      <c r="DDK5255" s="152"/>
      <c r="DDL5255" s="152"/>
      <c r="DDM5255" s="152"/>
      <c r="DDN5255" s="152"/>
      <c r="DDO5255" s="152"/>
      <c r="DDP5255" s="152"/>
      <c r="DDQ5255" s="152"/>
      <c r="DDR5255" s="152"/>
      <c r="DDS5255" s="152"/>
      <c r="DDT5255" s="152"/>
      <c r="DDU5255" s="152"/>
      <c r="DDV5255" s="152"/>
      <c r="DDW5255" s="152"/>
      <c r="DDX5255" s="152"/>
      <c r="DDY5255" s="152"/>
      <c r="DDZ5255" s="152"/>
      <c r="DEA5255" s="152"/>
      <c r="DEB5255" s="152"/>
      <c r="DEC5255" s="152"/>
      <c r="DED5255" s="152"/>
      <c r="DEE5255" s="152"/>
      <c r="DEF5255" s="152"/>
      <c r="DEG5255" s="152"/>
      <c r="DEH5255" s="152"/>
      <c r="DEI5255" s="152"/>
      <c r="DEJ5255" s="152"/>
      <c r="DEK5255" s="152"/>
      <c r="DEL5255" s="152"/>
      <c r="DEM5255" s="152"/>
      <c r="DEN5255" s="152"/>
      <c r="DEO5255" s="152"/>
      <c r="DEP5255" s="152"/>
      <c r="DEQ5255" s="152"/>
      <c r="DER5255" s="152"/>
      <c r="DES5255" s="152"/>
      <c r="DET5255" s="152"/>
      <c r="DEU5255" s="152"/>
      <c r="DEV5255" s="152"/>
      <c r="DEW5255" s="152"/>
      <c r="DEX5255" s="152"/>
      <c r="DEY5255" s="152"/>
      <c r="DEZ5255" s="152"/>
      <c r="DFA5255" s="152"/>
      <c r="DFB5255" s="152"/>
      <c r="DFC5255" s="152"/>
      <c r="DFD5255" s="152"/>
      <c r="DFE5255" s="152"/>
      <c r="DFF5255" s="152"/>
      <c r="DFG5255" s="152"/>
      <c r="DFH5255" s="152"/>
      <c r="DFI5255" s="152"/>
      <c r="DFJ5255" s="152"/>
      <c r="DFK5255" s="152"/>
      <c r="DFL5255" s="152"/>
      <c r="DFM5255" s="152"/>
      <c r="DFN5255" s="152"/>
      <c r="DFO5255" s="152"/>
      <c r="DFP5255" s="152"/>
      <c r="DFQ5255" s="152"/>
      <c r="DFR5255" s="152"/>
      <c r="DFS5255" s="152"/>
      <c r="DFT5255" s="152"/>
      <c r="DFU5255" s="152"/>
      <c r="DFV5255" s="152"/>
      <c r="DFW5255" s="152"/>
      <c r="DFX5255" s="152"/>
      <c r="DFY5255" s="152"/>
      <c r="DFZ5255" s="152"/>
      <c r="DGA5255" s="152"/>
      <c r="DGB5255" s="152"/>
      <c r="DGC5255" s="152"/>
      <c r="DGD5255" s="152"/>
      <c r="DGE5255" s="152"/>
      <c r="DGF5255" s="152"/>
      <c r="DGG5255" s="152"/>
      <c r="DGH5255" s="152"/>
      <c r="DGI5255" s="152"/>
      <c r="DGJ5255" s="152"/>
      <c r="DGK5255" s="152"/>
      <c r="DGL5255" s="152"/>
      <c r="DGM5255" s="152"/>
      <c r="DGN5255" s="152"/>
      <c r="DGO5255" s="152"/>
      <c r="DGP5255" s="152"/>
      <c r="DGQ5255" s="152"/>
      <c r="DGR5255" s="152"/>
      <c r="DGS5255" s="152"/>
      <c r="DGT5255" s="152"/>
      <c r="DGU5255" s="152"/>
      <c r="DGV5255" s="152"/>
      <c r="DGW5255" s="152"/>
      <c r="DGX5255" s="152"/>
      <c r="DGY5255" s="152"/>
      <c r="DGZ5255" s="152"/>
      <c r="DHA5255" s="152"/>
      <c r="DHB5255" s="152"/>
      <c r="DHC5255" s="152"/>
      <c r="DHD5255" s="152"/>
      <c r="DHE5255" s="152"/>
      <c r="DHF5255" s="152"/>
      <c r="DHG5255" s="152"/>
      <c r="DHH5255" s="152"/>
      <c r="DHI5255" s="152"/>
      <c r="DHJ5255" s="152"/>
      <c r="DHK5255" s="152"/>
      <c r="DHL5255" s="152"/>
      <c r="DHM5255" s="152"/>
      <c r="DHN5255" s="152"/>
      <c r="DHO5255" s="152"/>
      <c r="DHP5255" s="152"/>
      <c r="DHQ5255" s="152"/>
      <c r="DHR5255" s="152"/>
      <c r="DHS5255" s="152"/>
      <c r="DHT5255" s="152"/>
      <c r="DHU5255" s="152"/>
      <c r="DHV5255" s="152"/>
      <c r="DHW5255" s="152"/>
      <c r="DHX5255" s="152"/>
      <c r="DHY5255" s="152"/>
      <c r="DHZ5255" s="152"/>
      <c r="DIA5255" s="152"/>
      <c r="DIB5255" s="152"/>
      <c r="DIC5255" s="152"/>
      <c r="DID5255" s="152"/>
      <c r="DIE5255" s="152"/>
      <c r="DIF5255" s="152"/>
      <c r="DIG5255" s="152"/>
      <c r="DIH5255" s="152"/>
      <c r="DII5255" s="152"/>
      <c r="DIJ5255" s="152"/>
      <c r="DIK5255" s="152"/>
      <c r="DIL5255" s="152"/>
      <c r="DIM5255" s="152"/>
      <c r="DIN5255" s="152"/>
      <c r="DIO5255" s="152"/>
      <c r="DIP5255" s="152"/>
      <c r="DIQ5255" s="152"/>
      <c r="DIR5255" s="152"/>
      <c r="DIS5255" s="152"/>
      <c r="DIT5255" s="152"/>
      <c r="DIU5255" s="152"/>
      <c r="DIV5255" s="152"/>
      <c r="DIW5255" s="152"/>
      <c r="DIX5255" s="152"/>
      <c r="DIY5255" s="152"/>
      <c r="DIZ5255" s="152"/>
      <c r="DJA5255" s="152"/>
      <c r="DJB5255" s="152"/>
      <c r="DJC5255" s="152"/>
      <c r="DJD5255" s="152"/>
      <c r="DJE5255" s="152"/>
      <c r="DJF5255" s="152"/>
      <c r="DJG5255" s="152"/>
      <c r="DJH5255" s="152"/>
      <c r="DJI5255" s="152"/>
      <c r="DJJ5255" s="152"/>
      <c r="DJK5255" s="152"/>
      <c r="DJL5255" s="152"/>
      <c r="DJM5255" s="152"/>
      <c r="DJN5255" s="152"/>
      <c r="DJO5255" s="152"/>
      <c r="DJP5255" s="152"/>
      <c r="DJQ5255" s="152"/>
      <c r="DJR5255" s="152"/>
      <c r="DJS5255" s="152"/>
      <c r="DJT5255" s="152"/>
      <c r="DJU5255" s="152"/>
      <c r="DJV5255" s="152"/>
      <c r="DJW5255" s="152"/>
      <c r="DJX5255" s="152"/>
      <c r="DJY5255" s="152"/>
      <c r="DJZ5255" s="152"/>
      <c r="DKA5255" s="152"/>
      <c r="DKB5255" s="152"/>
      <c r="DKC5255" s="152"/>
      <c r="DKD5255" s="152"/>
      <c r="DKE5255" s="152"/>
      <c r="DKF5255" s="152"/>
      <c r="DKG5255" s="152"/>
      <c r="DKH5255" s="152"/>
      <c r="DKI5255" s="152"/>
      <c r="DKJ5255" s="152"/>
      <c r="DKK5255" s="152"/>
      <c r="DKL5255" s="152"/>
      <c r="DKM5255" s="152"/>
      <c r="DKN5255" s="152"/>
      <c r="DKO5255" s="152"/>
      <c r="DKP5255" s="152"/>
      <c r="DKQ5255" s="152"/>
      <c r="DKR5255" s="152"/>
      <c r="DKS5255" s="152"/>
      <c r="DKT5255" s="152"/>
      <c r="DKU5255" s="152"/>
      <c r="DKV5255" s="152"/>
      <c r="DKW5255" s="152"/>
      <c r="DKX5255" s="152"/>
      <c r="DKY5255" s="152"/>
      <c r="DKZ5255" s="152"/>
      <c r="DLA5255" s="152"/>
      <c r="DLB5255" s="152"/>
      <c r="DLC5255" s="152"/>
      <c r="DLD5255" s="152"/>
      <c r="DLE5255" s="152"/>
      <c r="DLF5255" s="152"/>
      <c r="DLG5255" s="152"/>
      <c r="DLH5255" s="152"/>
      <c r="DLI5255" s="152"/>
      <c r="DLJ5255" s="152"/>
      <c r="DLK5255" s="152"/>
      <c r="DLL5255" s="152"/>
      <c r="DLM5255" s="152"/>
      <c r="DLN5255" s="152"/>
      <c r="DLO5255" s="152"/>
      <c r="DLP5255" s="152"/>
      <c r="DLQ5255" s="152"/>
      <c r="DLR5255" s="152"/>
      <c r="DLS5255" s="152"/>
      <c r="DLT5255" s="152"/>
      <c r="DLU5255" s="152"/>
      <c r="DLV5255" s="152"/>
      <c r="DLW5255" s="152"/>
      <c r="DLX5255" s="152"/>
      <c r="DLY5255" s="152"/>
      <c r="DLZ5255" s="152"/>
      <c r="DMA5255" s="152"/>
      <c r="DMB5255" s="152"/>
      <c r="DMC5255" s="152"/>
      <c r="DMD5255" s="152"/>
      <c r="DME5255" s="152"/>
      <c r="DMF5255" s="152"/>
      <c r="DMG5255" s="152"/>
      <c r="DMH5255" s="152"/>
      <c r="DMI5255" s="152"/>
      <c r="DMJ5255" s="152"/>
      <c r="DMK5255" s="152"/>
      <c r="DML5255" s="152"/>
      <c r="DMM5255" s="152"/>
      <c r="DMN5255" s="152"/>
      <c r="DMO5255" s="152"/>
      <c r="DMP5255" s="152"/>
      <c r="DMQ5255" s="152"/>
      <c r="DMR5255" s="152"/>
      <c r="DMS5255" s="152"/>
      <c r="DMT5255" s="152"/>
      <c r="DMU5255" s="152"/>
      <c r="DMV5255" s="152"/>
      <c r="DMW5255" s="152"/>
      <c r="DMX5255" s="152"/>
      <c r="DMY5255" s="152"/>
      <c r="DMZ5255" s="152"/>
      <c r="DNA5255" s="152"/>
      <c r="DNB5255" s="152"/>
      <c r="DNC5255" s="152"/>
      <c r="DND5255" s="152"/>
      <c r="DNE5255" s="152"/>
      <c r="DNF5255" s="152"/>
      <c r="DNG5255" s="152"/>
      <c r="DNH5255" s="152"/>
      <c r="DNI5255" s="152"/>
      <c r="DNJ5255" s="152"/>
      <c r="DNK5255" s="152"/>
      <c r="DNL5255" s="152"/>
      <c r="DNM5255" s="152"/>
      <c r="DNN5255" s="152"/>
      <c r="DNO5255" s="152"/>
      <c r="DNP5255" s="152"/>
      <c r="DNQ5255" s="152"/>
      <c r="DNR5255" s="152"/>
      <c r="DNS5255" s="152"/>
      <c r="DNT5255" s="152"/>
      <c r="DNU5255" s="152"/>
      <c r="DNV5255" s="152"/>
      <c r="DNW5255" s="152"/>
      <c r="DNX5255" s="152"/>
      <c r="DNY5255" s="152"/>
      <c r="DNZ5255" s="152"/>
      <c r="DOA5255" s="152"/>
      <c r="DOB5255" s="152"/>
      <c r="DOC5255" s="152"/>
      <c r="DOD5255" s="152"/>
      <c r="DOE5255" s="152"/>
      <c r="DOF5255" s="152"/>
      <c r="DOG5255" s="152"/>
      <c r="DOH5255" s="152"/>
      <c r="DOI5255" s="152"/>
      <c r="DOJ5255" s="152"/>
      <c r="DOK5255" s="152"/>
      <c r="DOL5255" s="152"/>
      <c r="DOM5255" s="152"/>
      <c r="DON5255" s="152"/>
      <c r="DOO5255" s="152"/>
      <c r="DOP5255" s="152"/>
      <c r="DOQ5255" s="152"/>
      <c r="DOR5255" s="152"/>
      <c r="DOS5255" s="152"/>
      <c r="DOT5255" s="152"/>
      <c r="DOU5255" s="152"/>
      <c r="DOV5255" s="152"/>
      <c r="DOW5255" s="152"/>
      <c r="DOX5255" s="152"/>
      <c r="DOY5255" s="152"/>
      <c r="DOZ5255" s="152"/>
      <c r="DPA5255" s="152"/>
      <c r="DPB5255" s="152"/>
      <c r="DPC5255" s="152"/>
      <c r="DPD5255" s="152"/>
      <c r="DPE5255" s="152"/>
      <c r="DPF5255" s="152"/>
      <c r="DPG5255" s="152"/>
      <c r="DPH5255" s="152"/>
      <c r="DPI5255" s="152"/>
      <c r="DPJ5255" s="152"/>
      <c r="DPK5255" s="152"/>
      <c r="DPL5255" s="152"/>
      <c r="DPM5255" s="152"/>
      <c r="DPN5255" s="152"/>
      <c r="DPO5255" s="152"/>
      <c r="DPP5255" s="152"/>
      <c r="DPQ5255" s="152"/>
      <c r="DPR5255" s="152"/>
      <c r="DPS5255" s="152"/>
      <c r="DPT5255" s="152"/>
      <c r="DPU5255" s="152"/>
      <c r="DPV5255" s="152"/>
      <c r="DPW5255" s="152"/>
      <c r="DPX5255" s="152"/>
      <c r="DPY5255" s="152"/>
      <c r="DPZ5255" s="152"/>
      <c r="DQA5255" s="152"/>
      <c r="DQB5255" s="152"/>
      <c r="DQC5255" s="152"/>
      <c r="DQD5255" s="152"/>
      <c r="DQE5255" s="152"/>
      <c r="DQF5255" s="152"/>
      <c r="DQG5255" s="152"/>
      <c r="DQH5255" s="152"/>
      <c r="DQI5255" s="152"/>
      <c r="DQJ5255" s="152"/>
      <c r="DQK5255" s="152"/>
      <c r="DQL5255" s="152"/>
      <c r="DQM5255" s="152"/>
      <c r="DQN5255" s="152"/>
      <c r="DQO5255" s="152"/>
      <c r="DQP5255" s="152"/>
      <c r="DQQ5255" s="152"/>
      <c r="DQR5255" s="152"/>
      <c r="DQS5255" s="152"/>
      <c r="DQT5255" s="152"/>
      <c r="DQU5255" s="152"/>
      <c r="DQV5255" s="152"/>
      <c r="DQW5255" s="152"/>
      <c r="DQX5255" s="152"/>
      <c r="DQY5255" s="152"/>
      <c r="DQZ5255" s="152"/>
      <c r="DRA5255" s="152"/>
      <c r="DRB5255" s="152"/>
      <c r="DRC5255" s="152"/>
      <c r="DRD5255" s="152"/>
      <c r="DRE5255" s="152"/>
      <c r="DRF5255" s="152"/>
      <c r="DRG5255" s="152"/>
      <c r="DRH5255" s="152"/>
      <c r="DRI5255" s="152"/>
      <c r="DRJ5255" s="152"/>
      <c r="DRK5255" s="152"/>
      <c r="DRL5255" s="152"/>
      <c r="DRM5255" s="152"/>
      <c r="DRN5255" s="152"/>
      <c r="DRO5255" s="152"/>
      <c r="DRP5255" s="152"/>
      <c r="DRQ5255" s="152"/>
      <c r="DRR5255" s="152"/>
      <c r="DRS5255" s="152"/>
      <c r="DRT5255" s="152"/>
      <c r="DRU5255" s="152"/>
      <c r="DRV5255" s="152"/>
      <c r="DRW5255" s="152"/>
      <c r="DRX5255" s="152"/>
      <c r="DRY5255" s="152"/>
      <c r="DRZ5255" s="152"/>
      <c r="DSA5255" s="152"/>
      <c r="DSB5255" s="152"/>
      <c r="DSC5255" s="152"/>
      <c r="DSD5255" s="152"/>
      <c r="DSE5255" s="152"/>
      <c r="DSF5255" s="152"/>
      <c r="DSG5255" s="152"/>
      <c r="DSH5255" s="152"/>
      <c r="DSI5255" s="152"/>
      <c r="DSJ5255" s="152"/>
      <c r="DSK5255" s="152"/>
      <c r="DSL5255" s="152"/>
      <c r="DSM5255" s="152"/>
      <c r="DSN5255" s="152"/>
      <c r="DSO5255" s="152"/>
      <c r="DSP5255" s="152"/>
      <c r="DSQ5255" s="152"/>
      <c r="DSR5255" s="152"/>
      <c r="DSS5255" s="152"/>
      <c r="DST5255" s="152"/>
      <c r="DSU5255" s="152"/>
      <c r="DSV5255" s="152"/>
      <c r="DSW5255" s="152"/>
      <c r="DSX5255" s="152"/>
      <c r="DSY5255" s="152"/>
      <c r="DSZ5255" s="152"/>
      <c r="DTA5255" s="152"/>
      <c r="DTB5255" s="152"/>
      <c r="DTC5255" s="152"/>
      <c r="DTD5255" s="152"/>
      <c r="DTE5255" s="152"/>
      <c r="DTF5255" s="152"/>
      <c r="DTG5255" s="152"/>
      <c r="DTH5255" s="152"/>
      <c r="DTI5255" s="152"/>
      <c r="DTJ5255" s="152"/>
      <c r="DTK5255" s="152"/>
      <c r="DTL5255" s="152"/>
      <c r="DTM5255" s="152"/>
      <c r="DTN5255" s="152"/>
      <c r="DTO5255" s="152"/>
      <c r="DTP5255" s="152"/>
      <c r="DTQ5255" s="152"/>
      <c r="DTR5255" s="152"/>
      <c r="DTS5255" s="152"/>
      <c r="DTT5255" s="152"/>
      <c r="DTU5255" s="152"/>
      <c r="DTV5255" s="152"/>
      <c r="DTW5255" s="152"/>
      <c r="DTX5255" s="152"/>
      <c r="DTY5255" s="152"/>
      <c r="DTZ5255" s="152"/>
      <c r="DUA5255" s="152"/>
      <c r="DUB5255" s="152"/>
      <c r="DUC5255" s="152"/>
      <c r="DUD5255" s="152"/>
      <c r="DUE5255" s="152"/>
      <c r="DUF5255" s="152"/>
      <c r="DUG5255" s="152"/>
      <c r="DUH5255" s="152"/>
      <c r="DUI5255" s="152"/>
      <c r="DUJ5255" s="152"/>
      <c r="DUK5255" s="152"/>
      <c r="DUL5255" s="152"/>
      <c r="DUM5255" s="152"/>
      <c r="DUN5255" s="152"/>
      <c r="DUO5255" s="152"/>
      <c r="DUP5255" s="152"/>
      <c r="DUQ5255" s="152"/>
      <c r="DUR5255" s="152"/>
      <c r="DUS5255" s="152"/>
      <c r="DUT5255" s="152"/>
      <c r="DUU5255" s="152"/>
      <c r="DUV5255" s="152"/>
      <c r="DUW5255" s="152"/>
      <c r="DUX5255" s="152"/>
      <c r="DUY5255" s="152"/>
      <c r="DUZ5255" s="152"/>
      <c r="DVA5255" s="152"/>
      <c r="DVB5255" s="152"/>
      <c r="DVC5255" s="152"/>
      <c r="DVD5255" s="152"/>
      <c r="DVE5255" s="152"/>
      <c r="DVF5255" s="152"/>
      <c r="DVG5255" s="152"/>
      <c r="DVH5255" s="152"/>
      <c r="DVI5255" s="152"/>
      <c r="DVJ5255" s="152"/>
      <c r="DVK5255" s="152"/>
      <c r="DVL5255" s="152"/>
      <c r="DVM5255" s="152"/>
      <c r="DVN5255" s="152"/>
      <c r="DVO5255" s="152"/>
      <c r="DVP5255" s="152"/>
      <c r="DVQ5255" s="152"/>
      <c r="DVR5255" s="152"/>
      <c r="DVS5255" s="152"/>
      <c r="DVT5255" s="152"/>
      <c r="DVU5255" s="152"/>
      <c r="DVV5255" s="152"/>
      <c r="DVW5255" s="152"/>
      <c r="DVX5255" s="152"/>
      <c r="DVY5255" s="152"/>
      <c r="DVZ5255" s="152"/>
      <c r="DWA5255" s="152"/>
      <c r="DWB5255" s="152"/>
      <c r="DWC5255" s="152"/>
      <c r="DWD5255" s="152"/>
      <c r="DWE5255" s="152"/>
      <c r="DWF5255" s="152"/>
      <c r="DWG5255" s="152"/>
      <c r="DWH5255" s="152"/>
      <c r="DWI5255" s="152"/>
      <c r="DWJ5255" s="152"/>
      <c r="DWK5255" s="152"/>
      <c r="DWL5255" s="152"/>
      <c r="DWM5255" s="152"/>
      <c r="DWN5255" s="152"/>
      <c r="DWO5255" s="152"/>
      <c r="DWP5255" s="152"/>
      <c r="DWQ5255" s="152"/>
      <c r="DWR5255" s="152"/>
      <c r="DWS5255" s="152"/>
      <c r="DWT5255" s="152"/>
      <c r="DWU5255" s="152"/>
      <c r="DWV5255" s="152"/>
      <c r="DWW5255" s="152"/>
      <c r="DWX5255" s="152"/>
      <c r="DWY5255" s="152"/>
      <c r="DWZ5255" s="152"/>
      <c r="DXA5255" s="152"/>
      <c r="DXB5255" s="152"/>
      <c r="DXC5255" s="152"/>
      <c r="DXD5255" s="152"/>
      <c r="DXE5255" s="152"/>
      <c r="DXF5255" s="152"/>
      <c r="DXG5255" s="152"/>
      <c r="DXH5255" s="152"/>
      <c r="DXI5255" s="152"/>
      <c r="DXJ5255" s="152"/>
      <c r="DXK5255" s="152"/>
      <c r="DXL5255" s="152"/>
      <c r="DXM5255" s="152"/>
      <c r="DXN5255" s="152"/>
      <c r="DXO5255" s="152"/>
      <c r="DXP5255" s="152"/>
      <c r="DXQ5255" s="152"/>
      <c r="DXR5255" s="152"/>
      <c r="DXS5255" s="152"/>
      <c r="DXT5255" s="152"/>
      <c r="DXU5255" s="152"/>
      <c r="DXV5255" s="152"/>
      <c r="DXW5255" s="152"/>
      <c r="DXX5255" s="152"/>
      <c r="DXY5255" s="152"/>
      <c r="DXZ5255" s="152"/>
      <c r="DYA5255" s="152"/>
      <c r="DYB5255" s="152"/>
      <c r="DYC5255" s="152"/>
      <c r="DYD5255" s="152"/>
      <c r="DYE5255" s="152"/>
      <c r="DYF5255" s="152"/>
      <c r="DYG5255" s="152"/>
      <c r="DYH5255" s="152"/>
      <c r="DYI5255" s="152"/>
      <c r="DYJ5255" s="152"/>
      <c r="DYK5255" s="152"/>
      <c r="DYL5255" s="152"/>
      <c r="DYM5255" s="152"/>
      <c r="DYN5255" s="152"/>
      <c r="DYO5255" s="152"/>
      <c r="DYP5255" s="152"/>
      <c r="DYQ5255" s="152"/>
      <c r="DYR5255" s="152"/>
      <c r="DYS5255" s="152"/>
      <c r="DYT5255" s="152"/>
      <c r="DYU5255" s="152"/>
      <c r="DYV5255" s="152"/>
      <c r="DYW5255" s="152"/>
      <c r="DYX5255" s="152"/>
      <c r="DYY5255" s="152"/>
      <c r="DYZ5255" s="152"/>
      <c r="DZA5255" s="152"/>
      <c r="DZB5255" s="152"/>
      <c r="DZC5255" s="152"/>
      <c r="DZD5255" s="152"/>
      <c r="DZE5255" s="152"/>
      <c r="DZF5255" s="152"/>
      <c r="DZG5255" s="152"/>
      <c r="DZH5255" s="152"/>
      <c r="DZI5255" s="152"/>
      <c r="DZJ5255" s="152"/>
      <c r="DZK5255" s="152"/>
      <c r="DZL5255" s="152"/>
      <c r="DZM5255" s="152"/>
      <c r="DZN5255" s="152"/>
      <c r="DZO5255" s="152"/>
      <c r="DZP5255" s="152"/>
      <c r="DZQ5255" s="152"/>
      <c r="DZR5255" s="152"/>
      <c r="DZS5255" s="152"/>
      <c r="DZT5255" s="152"/>
      <c r="DZU5255" s="152"/>
      <c r="DZV5255" s="152"/>
      <c r="DZW5255" s="152"/>
      <c r="DZX5255" s="152"/>
      <c r="DZY5255" s="152"/>
      <c r="DZZ5255" s="152"/>
      <c r="EAA5255" s="152"/>
      <c r="EAB5255" s="152"/>
      <c r="EAC5255" s="152"/>
      <c r="EAD5255" s="152"/>
      <c r="EAE5255" s="152"/>
      <c r="EAF5255" s="152"/>
      <c r="EAG5255" s="152"/>
      <c r="EAH5255" s="152"/>
      <c r="EAI5255" s="152"/>
      <c r="EAJ5255" s="152"/>
      <c r="EAK5255" s="152"/>
      <c r="EAL5255" s="152"/>
      <c r="EAM5255" s="152"/>
      <c r="EAN5255" s="152"/>
      <c r="EAO5255" s="152"/>
      <c r="EAP5255" s="152"/>
      <c r="EAQ5255" s="152"/>
      <c r="EAR5255" s="152"/>
      <c r="EAS5255" s="152"/>
      <c r="EAT5255" s="152"/>
      <c r="EAU5255" s="152"/>
      <c r="EAV5255" s="152"/>
      <c r="EAW5255" s="152"/>
      <c r="EAX5255" s="152"/>
      <c r="EAY5255" s="152"/>
      <c r="EAZ5255" s="152"/>
      <c r="EBA5255" s="152"/>
      <c r="EBB5255" s="152"/>
      <c r="EBC5255" s="152"/>
      <c r="EBD5255" s="152"/>
      <c r="EBE5255" s="152"/>
      <c r="EBF5255" s="152"/>
      <c r="EBG5255" s="152"/>
      <c r="EBH5255" s="152"/>
      <c r="EBI5255" s="152"/>
      <c r="EBJ5255" s="152"/>
      <c r="EBK5255" s="152"/>
      <c r="EBL5255" s="152"/>
      <c r="EBM5255" s="152"/>
      <c r="EBN5255" s="152"/>
      <c r="EBO5255" s="152"/>
      <c r="EBP5255" s="152"/>
      <c r="EBQ5255" s="152"/>
      <c r="EBR5255" s="152"/>
      <c r="EBS5255" s="152"/>
      <c r="EBT5255" s="152"/>
      <c r="EBU5255" s="152"/>
      <c r="EBV5255" s="152"/>
      <c r="EBW5255" s="152"/>
      <c r="EBX5255" s="152"/>
      <c r="EBY5255" s="152"/>
      <c r="EBZ5255" s="152"/>
      <c r="ECA5255" s="152"/>
      <c r="ECB5255" s="152"/>
      <c r="ECC5255" s="152"/>
      <c r="ECD5255" s="152"/>
      <c r="ECE5255" s="152"/>
      <c r="ECF5255" s="152"/>
      <c r="ECG5255" s="152"/>
      <c r="ECH5255" s="152"/>
      <c r="ECI5255" s="152"/>
      <c r="ECJ5255" s="152"/>
      <c r="ECK5255" s="152"/>
      <c r="ECL5255" s="152"/>
      <c r="ECM5255" s="152"/>
      <c r="ECN5255" s="152"/>
      <c r="ECO5255" s="152"/>
      <c r="ECP5255" s="152"/>
      <c r="ECQ5255" s="152"/>
      <c r="ECR5255" s="152"/>
      <c r="ECS5255" s="152"/>
      <c r="ECT5255" s="152"/>
      <c r="ECU5255" s="152"/>
      <c r="ECV5255" s="152"/>
      <c r="ECW5255" s="152"/>
      <c r="ECX5255" s="152"/>
      <c r="ECY5255" s="152"/>
      <c r="ECZ5255" s="152"/>
      <c r="EDA5255" s="152"/>
      <c r="EDB5255" s="152"/>
      <c r="EDC5255" s="152"/>
      <c r="EDD5255" s="152"/>
      <c r="EDE5255" s="152"/>
      <c r="EDF5255" s="152"/>
      <c r="EDG5255" s="152"/>
      <c r="EDH5255" s="152"/>
      <c r="EDI5255" s="152"/>
      <c r="EDJ5255" s="152"/>
      <c r="EDK5255" s="152"/>
      <c r="EDL5255" s="152"/>
      <c r="EDM5255" s="152"/>
      <c r="EDN5255" s="152"/>
      <c r="EDO5255" s="152"/>
      <c r="EDP5255" s="152"/>
      <c r="EDQ5255" s="152"/>
      <c r="EDR5255" s="152"/>
      <c r="EDS5255" s="152"/>
      <c r="EDT5255" s="152"/>
      <c r="EDU5255" s="152"/>
      <c r="EDV5255" s="152"/>
      <c r="EDW5255" s="152"/>
      <c r="EDX5255" s="152"/>
      <c r="EDY5255" s="152"/>
      <c r="EDZ5255" s="152"/>
      <c r="EEA5255" s="152"/>
      <c r="EEB5255" s="152"/>
      <c r="EEC5255" s="152"/>
      <c r="EED5255" s="152"/>
      <c r="EEE5255" s="152"/>
      <c r="EEF5255" s="152"/>
      <c r="EEG5255" s="152"/>
      <c r="EEH5255" s="152"/>
      <c r="EEI5255" s="152"/>
      <c r="EEJ5255" s="152"/>
      <c r="EEK5255" s="152"/>
      <c r="EEL5255" s="152"/>
      <c r="EEM5255" s="152"/>
      <c r="EEN5255" s="152"/>
      <c r="EEO5255" s="152"/>
      <c r="EEP5255" s="152"/>
      <c r="EEQ5255" s="152"/>
      <c r="EER5255" s="152"/>
      <c r="EES5255" s="152"/>
      <c r="EET5255" s="152"/>
      <c r="EEU5255" s="152"/>
      <c r="EEV5255" s="152"/>
      <c r="EEW5255" s="152"/>
      <c r="EEX5255" s="152"/>
      <c r="EEY5255" s="152"/>
      <c r="EEZ5255" s="152"/>
      <c r="EFA5255" s="152"/>
      <c r="EFB5255" s="152"/>
      <c r="EFC5255" s="152"/>
      <c r="EFD5255" s="152"/>
      <c r="EFE5255" s="152"/>
      <c r="EFF5255" s="152"/>
      <c r="EFG5255" s="152"/>
      <c r="EFH5255" s="152"/>
      <c r="EFI5255" s="152"/>
      <c r="EFJ5255" s="152"/>
      <c r="EFK5255" s="152"/>
      <c r="EFL5255" s="152"/>
      <c r="EFM5255" s="152"/>
      <c r="EFN5255" s="152"/>
      <c r="EFO5255" s="152"/>
      <c r="EFP5255" s="152"/>
      <c r="EFQ5255" s="152"/>
      <c r="EFR5255" s="152"/>
      <c r="EFS5255" s="152"/>
      <c r="EFT5255" s="152"/>
      <c r="EFU5255" s="152"/>
      <c r="EFV5255" s="152"/>
      <c r="EFW5255" s="152"/>
      <c r="EFX5255" s="152"/>
      <c r="EFY5255" s="152"/>
      <c r="EFZ5255" s="152"/>
      <c r="EGA5255" s="152"/>
      <c r="EGB5255" s="152"/>
      <c r="EGC5255" s="152"/>
      <c r="EGD5255" s="152"/>
      <c r="EGE5255" s="152"/>
      <c r="EGF5255" s="152"/>
      <c r="EGG5255" s="152"/>
      <c r="EGH5255" s="152"/>
      <c r="EGI5255" s="152"/>
      <c r="EGJ5255" s="152"/>
      <c r="EGK5255" s="152"/>
      <c r="EGL5255" s="152"/>
      <c r="EGM5255" s="152"/>
      <c r="EGN5255" s="152"/>
      <c r="EGO5255" s="152"/>
      <c r="EGP5255" s="152"/>
      <c r="EGQ5255" s="152"/>
      <c r="EGR5255" s="152"/>
      <c r="EGS5255" s="152"/>
      <c r="EGT5255" s="152"/>
      <c r="EGU5255" s="152"/>
      <c r="EGV5255" s="152"/>
      <c r="EGW5255" s="152"/>
      <c r="EGX5255" s="152"/>
      <c r="EGY5255" s="152"/>
      <c r="EGZ5255" s="152"/>
      <c r="EHA5255" s="152"/>
      <c r="EHB5255" s="152"/>
      <c r="EHC5255" s="152"/>
      <c r="EHD5255" s="152"/>
      <c r="EHE5255" s="152"/>
      <c r="EHF5255" s="152"/>
      <c r="EHG5255" s="152"/>
      <c r="EHH5255" s="152"/>
      <c r="EHI5255" s="152"/>
      <c r="EHJ5255" s="152"/>
      <c r="EHK5255" s="152"/>
      <c r="EHL5255" s="152"/>
      <c r="EHM5255" s="152"/>
      <c r="EHN5255" s="152"/>
      <c r="EHO5255" s="152"/>
      <c r="EHP5255" s="152"/>
      <c r="EHQ5255" s="152"/>
      <c r="EHR5255" s="152"/>
      <c r="EHS5255" s="152"/>
      <c r="EHT5255" s="152"/>
      <c r="EHU5255" s="152"/>
      <c r="EHV5255" s="152"/>
      <c r="EHW5255" s="152"/>
      <c r="EHX5255" s="152"/>
      <c r="EHY5255" s="152"/>
      <c r="EHZ5255" s="152"/>
      <c r="EIA5255" s="152"/>
      <c r="EIB5255" s="152"/>
      <c r="EIC5255" s="152"/>
      <c r="EID5255" s="152"/>
      <c r="EIE5255" s="152"/>
      <c r="EIF5255" s="152"/>
      <c r="EIG5255" s="152"/>
      <c r="EIH5255" s="152"/>
      <c r="EII5255" s="152"/>
      <c r="EIJ5255" s="152"/>
      <c r="EIK5255" s="152"/>
      <c r="EIL5255" s="152"/>
      <c r="EIM5255" s="152"/>
      <c r="EIN5255" s="152"/>
      <c r="EIO5255" s="152"/>
      <c r="EIP5255" s="152"/>
      <c r="EIQ5255" s="152"/>
      <c r="EIR5255" s="152"/>
      <c r="EIS5255" s="152"/>
      <c r="EIT5255" s="152"/>
      <c r="EIU5255" s="152"/>
      <c r="EIV5255" s="152"/>
      <c r="EIW5255" s="152"/>
      <c r="EIX5255" s="152"/>
      <c r="EIY5255" s="152"/>
      <c r="EIZ5255" s="152"/>
      <c r="EJA5255" s="152"/>
      <c r="EJB5255" s="152"/>
      <c r="EJC5255" s="152"/>
      <c r="EJD5255" s="152"/>
      <c r="EJE5255" s="152"/>
      <c r="EJF5255" s="152"/>
      <c r="EJG5255" s="152"/>
      <c r="EJH5255" s="152"/>
      <c r="EJI5255" s="152"/>
      <c r="EJJ5255" s="152"/>
      <c r="EJK5255" s="152"/>
      <c r="EJL5255" s="152"/>
      <c r="EJM5255" s="152"/>
      <c r="EJN5255" s="152"/>
      <c r="EJO5255" s="152"/>
      <c r="EJP5255" s="152"/>
      <c r="EJQ5255" s="152"/>
      <c r="EJR5255" s="152"/>
      <c r="EJS5255" s="152"/>
      <c r="EJT5255" s="152"/>
      <c r="EJU5255" s="152"/>
      <c r="EJV5255" s="152"/>
      <c r="EJW5255" s="152"/>
      <c r="EJX5255" s="152"/>
      <c r="EJY5255" s="152"/>
      <c r="EJZ5255" s="152"/>
      <c r="EKA5255" s="152"/>
      <c r="EKB5255" s="152"/>
      <c r="EKC5255" s="152"/>
      <c r="EKD5255" s="152"/>
      <c r="EKE5255" s="152"/>
      <c r="EKF5255" s="152"/>
      <c r="EKG5255" s="152"/>
      <c r="EKH5255" s="152"/>
      <c r="EKI5255" s="152"/>
      <c r="EKJ5255" s="152"/>
      <c r="EKK5255" s="152"/>
      <c r="EKL5255" s="152"/>
      <c r="EKM5255" s="152"/>
      <c r="EKN5255" s="152"/>
      <c r="EKO5255" s="152"/>
      <c r="EKP5255" s="152"/>
      <c r="EKQ5255" s="152"/>
      <c r="EKR5255" s="152"/>
      <c r="EKS5255" s="152"/>
      <c r="EKT5255" s="152"/>
      <c r="EKU5255" s="152"/>
      <c r="EKV5255" s="152"/>
      <c r="EKW5255" s="152"/>
      <c r="EKX5255" s="152"/>
      <c r="EKY5255" s="152"/>
      <c r="EKZ5255" s="152"/>
      <c r="ELA5255" s="152"/>
      <c r="ELB5255" s="152"/>
      <c r="ELC5255" s="152"/>
      <c r="ELD5255" s="152"/>
      <c r="ELE5255" s="152"/>
      <c r="ELF5255" s="152"/>
      <c r="ELG5255" s="152"/>
      <c r="ELH5255" s="152"/>
      <c r="ELI5255" s="152"/>
      <c r="ELJ5255" s="152"/>
      <c r="ELK5255" s="152"/>
      <c r="ELL5255" s="152"/>
      <c r="ELM5255" s="152"/>
      <c r="ELN5255" s="152"/>
      <c r="ELO5255" s="152"/>
      <c r="ELP5255" s="152"/>
      <c r="ELQ5255" s="152"/>
      <c r="ELR5255" s="152"/>
      <c r="ELS5255" s="152"/>
      <c r="ELT5255" s="152"/>
      <c r="ELU5255" s="152"/>
      <c r="ELV5255" s="152"/>
      <c r="ELW5255" s="152"/>
      <c r="ELX5255" s="152"/>
      <c r="ELY5255" s="152"/>
      <c r="ELZ5255" s="152"/>
      <c r="EMA5255" s="152"/>
      <c r="EMB5255" s="152"/>
      <c r="EMC5255" s="152"/>
      <c r="EMD5255" s="152"/>
      <c r="EME5255" s="152"/>
      <c r="EMF5255" s="152"/>
      <c r="EMG5255" s="152"/>
      <c r="EMH5255" s="152"/>
      <c r="EMI5255" s="152"/>
      <c r="EMJ5255" s="152"/>
      <c r="EMK5255" s="152"/>
      <c r="EML5255" s="152"/>
      <c r="EMM5255" s="152"/>
      <c r="EMN5255" s="152"/>
      <c r="EMO5255" s="152"/>
      <c r="EMP5255" s="152"/>
      <c r="EMQ5255" s="152"/>
      <c r="EMR5255" s="152"/>
      <c r="EMS5255" s="152"/>
      <c r="EMT5255" s="152"/>
      <c r="EMU5255" s="152"/>
      <c r="EMV5255" s="152"/>
      <c r="EMW5255" s="152"/>
      <c r="EMX5255" s="152"/>
      <c r="EMY5255" s="152"/>
      <c r="EMZ5255" s="152"/>
      <c r="ENA5255" s="152"/>
      <c r="ENB5255" s="152"/>
      <c r="ENC5255" s="152"/>
      <c r="END5255" s="152"/>
      <c r="ENE5255" s="152"/>
      <c r="ENF5255" s="152"/>
      <c r="ENG5255" s="152"/>
      <c r="ENH5255" s="152"/>
      <c r="ENI5255" s="152"/>
      <c r="ENJ5255" s="152"/>
      <c r="ENK5255" s="152"/>
      <c r="ENL5255" s="152"/>
      <c r="ENM5255" s="152"/>
      <c r="ENN5255" s="152"/>
      <c r="ENO5255" s="152"/>
      <c r="ENP5255" s="152"/>
      <c r="ENQ5255" s="152"/>
      <c r="ENR5255" s="152"/>
      <c r="ENS5255" s="152"/>
      <c r="ENT5255" s="152"/>
      <c r="ENU5255" s="152"/>
      <c r="ENV5255" s="152"/>
      <c r="ENW5255" s="152"/>
      <c r="ENX5255" s="152"/>
      <c r="ENY5255" s="152"/>
      <c r="ENZ5255" s="152"/>
      <c r="EOA5255" s="152"/>
      <c r="EOB5255" s="152"/>
      <c r="EOC5255" s="152"/>
      <c r="EOD5255" s="152"/>
      <c r="EOE5255" s="152"/>
      <c r="EOF5255" s="152"/>
      <c r="EOG5255" s="152"/>
      <c r="EOH5255" s="152"/>
      <c r="EOI5255" s="152"/>
      <c r="EOJ5255" s="152"/>
      <c r="EOK5255" s="152"/>
      <c r="EOL5255" s="152"/>
      <c r="EOM5255" s="152"/>
      <c r="EON5255" s="152"/>
      <c r="EOO5255" s="152"/>
      <c r="EOP5255" s="152"/>
      <c r="EOQ5255" s="152"/>
      <c r="EOR5255" s="152"/>
      <c r="EOS5255" s="152"/>
      <c r="EOT5255" s="152"/>
      <c r="EOU5255" s="152"/>
      <c r="EOV5255" s="152"/>
      <c r="EOW5255" s="152"/>
      <c r="EOX5255" s="152"/>
      <c r="EOY5255" s="152"/>
      <c r="EOZ5255" s="152"/>
      <c r="EPA5255" s="152"/>
      <c r="EPB5255" s="152"/>
      <c r="EPC5255" s="152"/>
      <c r="EPD5255" s="152"/>
      <c r="EPE5255" s="152"/>
      <c r="EPF5255" s="152"/>
      <c r="EPG5255" s="152"/>
      <c r="EPH5255" s="152"/>
      <c r="EPI5255" s="152"/>
      <c r="EPJ5255" s="152"/>
      <c r="EPK5255" s="152"/>
      <c r="EPL5255" s="152"/>
      <c r="EPM5255" s="152"/>
      <c r="EPN5255" s="152"/>
      <c r="EPO5255" s="152"/>
      <c r="EPP5255" s="152"/>
      <c r="EPQ5255" s="152"/>
      <c r="EPR5255" s="152"/>
      <c r="EPS5255" s="152"/>
      <c r="EPT5255" s="152"/>
      <c r="EPU5255" s="152"/>
      <c r="EPV5255" s="152"/>
      <c r="EPW5255" s="152"/>
      <c r="EPX5255" s="152"/>
      <c r="EPY5255" s="152"/>
      <c r="EPZ5255" s="152"/>
      <c r="EQA5255" s="152"/>
      <c r="EQB5255" s="152"/>
      <c r="EQC5255" s="152"/>
      <c r="EQD5255" s="152"/>
      <c r="EQE5255" s="152"/>
      <c r="EQF5255" s="152"/>
      <c r="EQG5255" s="152"/>
      <c r="EQH5255" s="152"/>
      <c r="EQI5255" s="152"/>
      <c r="EQJ5255" s="152"/>
      <c r="EQK5255" s="152"/>
      <c r="EQL5255" s="152"/>
      <c r="EQM5255" s="152"/>
      <c r="EQN5255" s="152"/>
      <c r="EQO5255" s="152"/>
      <c r="EQP5255" s="152"/>
      <c r="EQQ5255" s="152"/>
      <c r="EQR5255" s="152"/>
      <c r="EQS5255" s="152"/>
      <c r="EQT5255" s="152"/>
      <c r="EQU5255" s="152"/>
      <c r="EQV5255" s="152"/>
      <c r="EQW5255" s="152"/>
      <c r="EQX5255" s="152"/>
      <c r="EQY5255" s="152"/>
      <c r="EQZ5255" s="152"/>
      <c r="ERA5255" s="152"/>
      <c r="ERB5255" s="152"/>
      <c r="ERC5255" s="152"/>
      <c r="ERD5255" s="152"/>
      <c r="ERE5255" s="152"/>
      <c r="ERF5255" s="152"/>
      <c r="ERG5255" s="152"/>
      <c r="ERH5255" s="152"/>
      <c r="ERI5255" s="152"/>
      <c r="ERJ5255" s="152"/>
      <c r="ERK5255" s="152"/>
      <c r="ERL5255" s="152"/>
      <c r="ERM5255" s="152"/>
      <c r="ERN5255" s="152"/>
      <c r="ERO5255" s="152"/>
      <c r="ERP5255" s="152"/>
      <c r="ERQ5255" s="152"/>
      <c r="ERR5255" s="152"/>
      <c r="ERS5255" s="152"/>
      <c r="ERT5255" s="152"/>
      <c r="ERU5255" s="152"/>
      <c r="ERV5255" s="152"/>
      <c r="ERW5255" s="152"/>
      <c r="ERX5255" s="152"/>
      <c r="ERY5255" s="152"/>
      <c r="ERZ5255" s="152"/>
      <c r="ESA5255" s="152"/>
      <c r="ESB5255" s="152"/>
      <c r="ESC5255" s="152"/>
      <c r="ESD5255" s="152"/>
      <c r="ESE5255" s="152"/>
      <c r="ESF5255" s="152"/>
      <c r="ESG5255" s="152"/>
      <c r="ESH5255" s="152"/>
      <c r="ESI5255" s="152"/>
      <c r="ESJ5255" s="152"/>
      <c r="ESK5255" s="152"/>
      <c r="ESL5255" s="152"/>
      <c r="ESM5255" s="152"/>
      <c r="ESN5255" s="152"/>
      <c r="ESO5255" s="152"/>
      <c r="ESP5255" s="152"/>
      <c r="ESQ5255" s="152"/>
      <c r="ESR5255" s="152"/>
      <c r="ESS5255" s="152"/>
      <c r="EST5255" s="152"/>
      <c r="ESU5255" s="152"/>
      <c r="ESV5255" s="152"/>
      <c r="ESW5255" s="152"/>
      <c r="ESX5255" s="152"/>
      <c r="ESY5255" s="152"/>
      <c r="ESZ5255" s="152"/>
      <c r="ETA5255" s="152"/>
      <c r="ETB5255" s="152"/>
      <c r="ETC5255" s="152"/>
      <c r="ETD5255" s="152"/>
      <c r="ETE5255" s="152"/>
      <c r="ETF5255" s="152"/>
      <c r="ETG5255" s="152"/>
      <c r="ETH5255" s="152"/>
      <c r="ETI5255" s="152"/>
      <c r="ETJ5255" s="152"/>
      <c r="ETK5255" s="152"/>
      <c r="ETL5255" s="152"/>
      <c r="ETM5255" s="152"/>
      <c r="ETN5255" s="152"/>
      <c r="ETO5255" s="152"/>
      <c r="ETP5255" s="152"/>
      <c r="ETQ5255" s="152"/>
      <c r="ETR5255" s="152"/>
      <c r="ETS5255" s="152"/>
      <c r="ETT5255" s="152"/>
      <c r="ETU5255" s="152"/>
      <c r="ETV5255" s="152"/>
      <c r="ETW5255" s="152"/>
      <c r="ETX5255" s="152"/>
      <c r="ETY5255" s="152"/>
      <c r="ETZ5255" s="152"/>
      <c r="EUA5255" s="152"/>
      <c r="EUB5255" s="152"/>
      <c r="EUC5255" s="152"/>
      <c r="EUD5255" s="152"/>
      <c r="EUE5255" s="152"/>
      <c r="EUF5255" s="152"/>
      <c r="EUG5255" s="152"/>
      <c r="EUH5255" s="152"/>
      <c r="EUI5255" s="152"/>
      <c r="EUJ5255" s="152"/>
      <c r="EUK5255" s="152"/>
      <c r="EUL5255" s="152"/>
      <c r="EUM5255" s="152"/>
      <c r="EUN5255" s="152"/>
      <c r="EUO5255" s="152"/>
      <c r="EUP5255" s="152"/>
      <c r="EUQ5255" s="152"/>
      <c r="EUR5255" s="152"/>
      <c r="EUS5255" s="152"/>
      <c r="EUT5255" s="152"/>
      <c r="EUU5255" s="152"/>
      <c r="EUV5255" s="152"/>
      <c r="EUW5255" s="152"/>
      <c r="EUX5255" s="152"/>
      <c r="EUY5255" s="152"/>
      <c r="EUZ5255" s="152"/>
      <c r="EVA5255" s="152"/>
      <c r="EVB5255" s="152"/>
      <c r="EVC5255" s="152"/>
      <c r="EVD5255" s="152"/>
      <c r="EVE5255" s="152"/>
      <c r="EVF5255" s="152"/>
      <c r="EVG5255" s="152"/>
      <c r="EVH5255" s="152"/>
      <c r="EVI5255" s="152"/>
      <c r="EVJ5255" s="152"/>
      <c r="EVK5255" s="152"/>
      <c r="EVL5255" s="152"/>
      <c r="EVM5255" s="152"/>
      <c r="EVN5255" s="152"/>
      <c r="EVO5255" s="152"/>
      <c r="EVP5255" s="152"/>
      <c r="EVQ5255" s="152"/>
      <c r="EVR5255" s="152"/>
      <c r="EVS5255" s="152"/>
      <c r="EVT5255" s="152"/>
      <c r="EVU5255" s="152"/>
      <c r="EVV5255" s="152"/>
      <c r="EVW5255" s="152"/>
      <c r="EVX5255" s="152"/>
      <c r="EVY5255" s="152"/>
      <c r="EVZ5255" s="152"/>
      <c r="EWA5255" s="152"/>
      <c r="EWB5255" s="152"/>
      <c r="EWC5255" s="152"/>
      <c r="EWD5255" s="152"/>
      <c r="EWE5255" s="152"/>
      <c r="EWF5255" s="152"/>
      <c r="EWG5255" s="152"/>
      <c r="EWH5255" s="152"/>
      <c r="EWI5255" s="152"/>
      <c r="EWJ5255" s="152"/>
      <c r="EWK5255" s="152"/>
      <c r="EWL5255" s="152"/>
      <c r="EWM5255" s="152"/>
      <c r="EWN5255" s="152"/>
      <c r="EWO5255" s="152"/>
      <c r="EWP5255" s="152"/>
      <c r="EWQ5255" s="152"/>
      <c r="EWR5255" s="152"/>
      <c r="EWS5255" s="152"/>
      <c r="EWT5255" s="152"/>
      <c r="EWU5255" s="152"/>
      <c r="EWV5255" s="152"/>
      <c r="EWW5255" s="152"/>
      <c r="EWX5255" s="152"/>
      <c r="EWY5255" s="152"/>
      <c r="EWZ5255" s="152"/>
      <c r="EXA5255" s="152"/>
      <c r="EXB5255" s="152"/>
      <c r="EXC5255" s="152"/>
      <c r="EXD5255" s="152"/>
      <c r="EXE5255" s="152"/>
      <c r="EXF5255" s="152"/>
      <c r="EXG5255" s="152"/>
      <c r="EXH5255" s="152"/>
      <c r="EXI5255" s="152"/>
      <c r="EXJ5255" s="152"/>
      <c r="EXK5255" s="152"/>
      <c r="EXL5255" s="152"/>
      <c r="EXM5255" s="152"/>
      <c r="EXN5255" s="152"/>
      <c r="EXO5255" s="152"/>
      <c r="EXP5255" s="152"/>
      <c r="EXQ5255" s="152"/>
      <c r="EXR5255" s="152"/>
      <c r="EXS5255" s="152"/>
      <c r="EXT5255" s="152"/>
      <c r="EXU5255" s="152"/>
      <c r="EXV5255" s="152"/>
      <c r="EXW5255" s="152"/>
      <c r="EXX5255" s="152"/>
      <c r="EXY5255" s="152"/>
      <c r="EXZ5255" s="152"/>
      <c r="EYA5255" s="152"/>
      <c r="EYB5255" s="152"/>
      <c r="EYC5255" s="152"/>
      <c r="EYD5255" s="152"/>
      <c r="EYE5255" s="152"/>
      <c r="EYF5255" s="152"/>
      <c r="EYG5255" s="152"/>
      <c r="EYH5255" s="152"/>
      <c r="EYI5255" s="152"/>
      <c r="EYJ5255" s="152"/>
      <c r="EYK5255" s="152"/>
      <c r="EYL5255" s="152"/>
      <c r="EYM5255" s="152"/>
      <c r="EYN5255" s="152"/>
      <c r="EYO5255" s="152"/>
      <c r="EYP5255" s="152"/>
      <c r="EYQ5255" s="152"/>
      <c r="EYR5255" s="152"/>
      <c r="EYS5255" s="152"/>
      <c r="EYT5255" s="152"/>
      <c r="EYU5255" s="152"/>
      <c r="EYV5255" s="152"/>
      <c r="EYW5255" s="152"/>
      <c r="EYX5255" s="152"/>
      <c r="EYY5255" s="152"/>
      <c r="EYZ5255" s="152"/>
      <c r="EZA5255" s="152"/>
      <c r="EZB5255" s="152"/>
      <c r="EZC5255" s="152"/>
      <c r="EZD5255" s="152"/>
      <c r="EZE5255" s="152"/>
      <c r="EZF5255" s="152"/>
      <c r="EZG5255" s="152"/>
      <c r="EZH5255" s="152"/>
      <c r="EZI5255" s="152"/>
      <c r="EZJ5255" s="152"/>
      <c r="EZK5255" s="152"/>
      <c r="EZL5255" s="152"/>
      <c r="EZM5255" s="152"/>
      <c r="EZN5255" s="152"/>
      <c r="EZO5255" s="152"/>
      <c r="EZP5255" s="152"/>
      <c r="EZQ5255" s="152"/>
      <c r="EZR5255" s="152"/>
      <c r="EZS5255" s="152"/>
      <c r="EZT5255" s="152"/>
      <c r="EZU5255" s="152"/>
      <c r="EZV5255" s="152"/>
      <c r="EZW5255" s="152"/>
      <c r="EZX5255" s="152"/>
      <c r="EZY5255" s="152"/>
      <c r="EZZ5255" s="152"/>
      <c r="FAA5255" s="152"/>
      <c r="FAB5255" s="152"/>
      <c r="FAC5255" s="152"/>
      <c r="FAD5255" s="152"/>
      <c r="FAE5255" s="152"/>
      <c r="FAF5255" s="152"/>
      <c r="FAG5255" s="152"/>
      <c r="FAH5255" s="152"/>
      <c r="FAI5255" s="152"/>
      <c r="FAJ5255" s="152"/>
      <c r="FAK5255" s="152"/>
      <c r="FAL5255" s="152"/>
      <c r="FAM5255" s="152"/>
      <c r="FAN5255" s="152"/>
      <c r="FAO5255" s="152"/>
      <c r="FAP5255" s="152"/>
      <c r="FAQ5255" s="152"/>
      <c r="FAR5255" s="152"/>
      <c r="FAS5255" s="152"/>
      <c r="FAT5255" s="152"/>
      <c r="FAU5255" s="152"/>
      <c r="FAV5255" s="152"/>
      <c r="FAW5255" s="152"/>
      <c r="FAX5255" s="152"/>
      <c r="FAY5255" s="152"/>
      <c r="FAZ5255" s="152"/>
      <c r="FBA5255" s="152"/>
      <c r="FBB5255" s="152"/>
      <c r="FBC5255" s="152"/>
      <c r="FBD5255" s="152"/>
      <c r="FBE5255" s="152"/>
      <c r="FBF5255" s="152"/>
      <c r="FBG5255" s="152"/>
      <c r="FBH5255" s="152"/>
      <c r="FBI5255" s="152"/>
      <c r="FBJ5255" s="152"/>
      <c r="FBK5255" s="152"/>
      <c r="FBL5255" s="152"/>
      <c r="FBM5255" s="152"/>
      <c r="FBN5255" s="152"/>
      <c r="FBO5255" s="152"/>
      <c r="FBP5255" s="152"/>
      <c r="FBQ5255" s="152"/>
      <c r="FBR5255" s="152"/>
      <c r="FBS5255" s="152"/>
      <c r="FBT5255" s="152"/>
      <c r="FBU5255" s="152"/>
      <c r="FBV5255" s="152"/>
      <c r="FBW5255" s="152"/>
      <c r="FBX5255" s="152"/>
      <c r="FBY5255" s="152"/>
      <c r="FBZ5255" s="152"/>
      <c r="FCA5255" s="152"/>
      <c r="FCB5255" s="152"/>
      <c r="FCC5255" s="152"/>
      <c r="FCD5255" s="152"/>
      <c r="FCE5255" s="152"/>
      <c r="FCF5255" s="152"/>
      <c r="FCG5255" s="152"/>
      <c r="FCH5255" s="152"/>
      <c r="FCI5255" s="152"/>
      <c r="FCJ5255" s="152"/>
      <c r="FCK5255" s="152"/>
      <c r="FCL5255" s="152"/>
      <c r="FCM5255" s="152"/>
      <c r="FCN5255" s="152"/>
      <c r="FCO5255" s="152"/>
      <c r="FCP5255" s="152"/>
      <c r="FCQ5255" s="152"/>
      <c r="FCR5255" s="152"/>
      <c r="FCS5255" s="152"/>
      <c r="FCT5255" s="152"/>
      <c r="FCU5255" s="152"/>
      <c r="FCV5255" s="152"/>
      <c r="FCW5255" s="152"/>
      <c r="FCX5255" s="152"/>
      <c r="FCY5255" s="152"/>
      <c r="FCZ5255" s="152"/>
      <c r="FDA5255" s="152"/>
      <c r="FDB5255" s="152"/>
      <c r="FDC5255" s="152"/>
      <c r="FDD5255" s="152"/>
      <c r="FDE5255" s="152"/>
      <c r="FDF5255" s="152"/>
      <c r="FDG5255" s="152"/>
      <c r="FDH5255" s="152"/>
      <c r="FDI5255" s="152"/>
      <c r="FDJ5255" s="152"/>
      <c r="FDK5255" s="152"/>
      <c r="FDL5255" s="152"/>
      <c r="FDM5255" s="152"/>
      <c r="FDN5255" s="152"/>
      <c r="FDO5255" s="152"/>
      <c r="FDP5255" s="152"/>
      <c r="FDQ5255" s="152"/>
      <c r="FDR5255" s="152"/>
      <c r="FDS5255" s="152"/>
      <c r="FDT5255" s="152"/>
      <c r="FDU5255" s="152"/>
      <c r="FDV5255" s="152"/>
      <c r="FDW5255" s="152"/>
      <c r="FDX5255" s="152"/>
      <c r="FDY5255" s="152"/>
      <c r="FDZ5255" s="152"/>
      <c r="FEA5255" s="152"/>
      <c r="FEB5255" s="152"/>
      <c r="FEC5255" s="152"/>
      <c r="FED5255" s="152"/>
      <c r="FEE5255" s="152"/>
      <c r="FEF5255" s="152"/>
      <c r="FEG5255" s="152"/>
      <c r="FEH5255" s="152"/>
      <c r="FEI5255" s="152"/>
      <c r="FEJ5255" s="152"/>
      <c r="FEK5255" s="152"/>
      <c r="FEL5255" s="152"/>
      <c r="FEM5255" s="152"/>
      <c r="FEN5255" s="152"/>
      <c r="FEO5255" s="152"/>
      <c r="FEP5255" s="152"/>
      <c r="FEQ5255" s="152"/>
      <c r="FER5255" s="152"/>
      <c r="FES5255" s="152"/>
      <c r="FET5255" s="152"/>
      <c r="FEU5255" s="152"/>
      <c r="FEV5255" s="152"/>
      <c r="FEW5255" s="152"/>
      <c r="FEX5255" s="152"/>
      <c r="FEY5255" s="152"/>
      <c r="FEZ5255" s="152"/>
      <c r="FFA5255" s="152"/>
      <c r="FFB5255" s="152"/>
      <c r="FFC5255" s="152"/>
      <c r="FFD5255" s="152"/>
      <c r="FFE5255" s="152"/>
      <c r="FFF5255" s="152"/>
      <c r="FFG5255" s="152"/>
      <c r="FFH5255" s="152"/>
      <c r="FFI5255" s="152"/>
      <c r="FFJ5255" s="152"/>
      <c r="FFK5255" s="152"/>
      <c r="FFL5255" s="152"/>
      <c r="FFM5255" s="152"/>
      <c r="FFN5255" s="152"/>
      <c r="FFO5255" s="152"/>
      <c r="FFP5255" s="152"/>
      <c r="FFQ5255" s="152"/>
      <c r="FFR5255" s="152"/>
      <c r="FFS5255" s="152"/>
      <c r="FFT5255" s="152"/>
      <c r="FFU5255" s="152"/>
      <c r="FFV5255" s="152"/>
      <c r="FFW5255" s="152"/>
      <c r="FFX5255" s="152"/>
      <c r="FFY5255" s="152"/>
      <c r="FFZ5255" s="152"/>
      <c r="FGA5255" s="152"/>
      <c r="FGB5255" s="152"/>
      <c r="FGC5255" s="152"/>
      <c r="FGD5255" s="152"/>
      <c r="FGE5255" s="152"/>
      <c r="FGF5255" s="152"/>
      <c r="FGG5255" s="152"/>
      <c r="FGH5255" s="152"/>
      <c r="FGI5255" s="152"/>
      <c r="FGJ5255" s="152"/>
      <c r="FGK5255" s="152"/>
      <c r="FGL5255" s="152"/>
      <c r="FGM5255" s="152"/>
      <c r="FGN5255" s="152"/>
      <c r="FGO5255" s="152"/>
      <c r="FGP5255" s="152"/>
      <c r="FGQ5255" s="152"/>
      <c r="FGR5255" s="152"/>
      <c r="FGS5255" s="152"/>
      <c r="FGT5255" s="152"/>
      <c r="FGU5255" s="152"/>
      <c r="FGV5255" s="152"/>
      <c r="FGW5255" s="152"/>
      <c r="FGX5255" s="152"/>
      <c r="FGY5255" s="152"/>
      <c r="FGZ5255" s="152"/>
      <c r="FHA5255" s="152"/>
      <c r="FHB5255" s="152"/>
      <c r="FHC5255" s="152"/>
      <c r="FHD5255" s="152"/>
      <c r="FHE5255" s="152"/>
      <c r="FHF5255" s="152"/>
      <c r="FHG5255" s="152"/>
      <c r="FHH5255" s="152"/>
      <c r="FHI5255" s="152"/>
      <c r="FHJ5255" s="152"/>
      <c r="FHK5255" s="152"/>
      <c r="FHL5255" s="152"/>
      <c r="FHM5255" s="152"/>
      <c r="FHN5255" s="152"/>
      <c r="FHO5255" s="152"/>
      <c r="FHP5255" s="152"/>
      <c r="FHQ5255" s="152"/>
      <c r="FHR5255" s="152"/>
      <c r="FHS5255" s="152"/>
      <c r="FHT5255" s="152"/>
      <c r="FHU5255" s="152"/>
      <c r="FHV5255" s="152"/>
      <c r="FHW5255" s="152"/>
      <c r="FHX5255" s="152"/>
      <c r="FHY5255" s="152"/>
      <c r="FHZ5255" s="152"/>
      <c r="FIA5255" s="152"/>
      <c r="FIB5255" s="152"/>
      <c r="FIC5255" s="152"/>
      <c r="FID5255" s="152"/>
      <c r="FIE5255" s="152"/>
      <c r="FIF5255" s="152"/>
      <c r="FIG5255" s="152"/>
      <c r="FIH5255" s="152"/>
      <c r="FII5255" s="152"/>
      <c r="FIJ5255" s="152"/>
      <c r="FIK5255" s="152"/>
      <c r="FIL5255" s="152"/>
      <c r="FIM5255" s="152"/>
      <c r="FIN5255" s="152"/>
      <c r="FIO5255" s="152"/>
      <c r="FIP5255" s="152"/>
      <c r="FIQ5255" s="152"/>
      <c r="FIR5255" s="152"/>
      <c r="FIS5255" s="152"/>
      <c r="FIT5255" s="152"/>
      <c r="FIU5255" s="152"/>
      <c r="FIV5255" s="152"/>
      <c r="FIW5255" s="152"/>
      <c r="FIX5255" s="152"/>
      <c r="FIY5255" s="152"/>
      <c r="FIZ5255" s="152"/>
      <c r="FJA5255" s="152"/>
      <c r="FJB5255" s="152"/>
      <c r="FJC5255" s="152"/>
      <c r="FJD5255" s="152"/>
      <c r="FJE5255" s="152"/>
      <c r="FJF5255" s="152"/>
      <c r="FJG5255" s="152"/>
      <c r="FJH5255" s="152"/>
      <c r="FJI5255" s="152"/>
      <c r="FJJ5255" s="152"/>
      <c r="FJK5255" s="152"/>
      <c r="FJL5255" s="152"/>
      <c r="FJM5255" s="152"/>
      <c r="FJN5255" s="152"/>
      <c r="FJO5255" s="152"/>
      <c r="FJP5255" s="152"/>
      <c r="FJQ5255" s="152"/>
      <c r="FJR5255" s="152"/>
      <c r="FJS5255" s="152"/>
      <c r="FJT5255" s="152"/>
      <c r="FJU5255" s="152"/>
      <c r="FJV5255" s="152"/>
      <c r="FJW5255" s="152"/>
      <c r="FJX5255" s="152"/>
      <c r="FJY5255" s="152"/>
      <c r="FJZ5255" s="152"/>
      <c r="FKA5255" s="152"/>
      <c r="FKB5255" s="152"/>
      <c r="FKC5255" s="152"/>
      <c r="FKD5255" s="152"/>
      <c r="FKE5255" s="152"/>
      <c r="FKF5255" s="152"/>
      <c r="FKG5255" s="152"/>
      <c r="FKH5255" s="152"/>
      <c r="FKI5255" s="152"/>
      <c r="FKJ5255" s="152"/>
      <c r="FKK5255" s="152"/>
      <c r="FKL5255" s="152"/>
      <c r="FKM5255" s="152"/>
      <c r="FKN5255" s="152"/>
      <c r="FKO5255" s="152"/>
      <c r="FKP5255" s="152"/>
      <c r="FKQ5255" s="152"/>
      <c r="FKR5255" s="152"/>
      <c r="FKS5255" s="152"/>
      <c r="FKT5255" s="152"/>
      <c r="FKU5255" s="152"/>
      <c r="FKV5255" s="152"/>
      <c r="FKW5255" s="152"/>
      <c r="FKX5255" s="152"/>
      <c r="FKY5255" s="152"/>
      <c r="FKZ5255" s="152"/>
      <c r="FLA5255" s="152"/>
      <c r="FLB5255" s="152"/>
      <c r="FLC5255" s="152"/>
      <c r="FLD5255" s="152"/>
      <c r="FLE5255" s="152"/>
      <c r="FLF5255" s="152"/>
      <c r="FLG5255" s="152"/>
      <c r="FLH5255" s="152"/>
      <c r="FLI5255" s="152"/>
      <c r="FLJ5255" s="152"/>
      <c r="FLK5255" s="152"/>
      <c r="FLL5255" s="152"/>
      <c r="FLM5255" s="152"/>
      <c r="FLN5255" s="152"/>
      <c r="FLO5255" s="152"/>
      <c r="FLP5255" s="152"/>
      <c r="FLQ5255" s="152"/>
      <c r="FLR5255" s="152"/>
      <c r="FLS5255" s="152"/>
      <c r="FLT5255" s="152"/>
      <c r="FLU5255" s="152"/>
      <c r="FLV5255" s="152"/>
      <c r="FLW5255" s="152"/>
      <c r="FLX5255" s="152"/>
      <c r="FLY5255" s="152"/>
      <c r="FLZ5255" s="152"/>
      <c r="FMA5255" s="152"/>
      <c r="FMB5255" s="152"/>
      <c r="FMC5255" s="152"/>
      <c r="FMD5255" s="152"/>
      <c r="FME5255" s="152"/>
      <c r="FMF5255" s="152"/>
      <c r="FMG5255" s="152"/>
      <c r="FMH5255" s="152"/>
      <c r="FMI5255" s="152"/>
      <c r="FMJ5255" s="152"/>
      <c r="FMK5255" s="152"/>
      <c r="FML5255" s="152"/>
      <c r="FMM5255" s="152"/>
      <c r="FMN5255" s="152"/>
      <c r="FMO5255" s="152"/>
      <c r="FMP5255" s="152"/>
      <c r="FMQ5255" s="152"/>
      <c r="FMR5255" s="152"/>
      <c r="FMS5255" s="152"/>
      <c r="FMT5255" s="152"/>
      <c r="FMU5255" s="152"/>
      <c r="FMV5255" s="152"/>
      <c r="FMW5255" s="152"/>
      <c r="FMX5255" s="152"/>
      <c r="FMY5255" s="152"/>
      <c r="FMZ5255" s="152"/>
      <c r="FNA5255" s="152"/>
      <c r="FNB5255" s="152"/>
      <c r="FNC5255" s="152"/>
      <c r="FND5255" s="152"/>
      <c r="FNE5255" s="152"/>
      <c r="FNF5255" s="152"/>
      <c r="FNG5255" s="152"/>
      <c r="FNH5255" s="152"/>
      <c r="FNI5255" s="152"/>
      <c r="FNJ5255" s="152"/>
      <c r="FNK5255" s="152"/>
      <c r="FNL5255" s="152"/>
      <c r="FNM5255" s="152"/>
      <c r="FNN5255" s="152"/>
      <c r="FNO5255" s="152"/>
      <c r="FNP5255" s="152"/>
      <c r="FNQ5255" s="152"/>
      <c r="FNR5255" s="152"/>
      <c r="FNS5255" s="152"/>
      <c r="FNT5255" s="152"/>
      <c r="FNU5255" s="152"/>
      <c r="FNV5255" s="152"/>
      <c r="FNW5255" s="152"/>
      <c r="FNX5255" s="152"/>
      <c r="FNY5255" s="152"/>
      <c r="FNZ5255" s="152"/>
      <c r="FOA5255" s="152"/>
      <c r="FOB5255" s="152"/>
      <c r="FOC5255" s="152"/>
      <c r="FOD5255" s="152"/>
      <c r="FOE5255" s="152"/>
      <c r="FOF5255" s="152"/>
      <c r="FOG5255" s="152"/>
      <c r="FOH5255" s="152"/>
      <c r="FOI5255" s="152"/>
      <c r="FOJ5255" s="152"/>
      <c r="FOK5255" s="152"/>
      <c r="FOL5255" s="152"/>
      <c r="FOM5255" s="152"/>
      <c r="FON5255" s="152"/>
      <c r="FOO5255" s="152"/>
      <c r="FOP5255" s="152"/>
      <c r="FOQ5255" s="152"/>
      <c r="FOR5255" s="152"/>
      <c r="FOS5255" s="152"/>
      <c r="FOT5255" s="152"/>
      <c r="FOU5255" s="152"/>
      <c r="FOV5255" s="152"/>
      <c r="FOW5255" s="152"/>
      <c r="FOX5255" s="152"/>
      <c r="FOY5255" s="152"/>
      <c r="FOZ5255" s="152"/>
      <c r="FPA5255" s="152"/>
      <c r="FPB5255" s="152"/>
      <c r="FPC5255" s="152"/>
      <c r="FPD5255" s="152"/>
      <c r="FPE5255" s="152"/>
      <c r="FPF5255" s="152"/>
      <c r="FPG5255" s="152"/>
      <c r="FPH5255" s="152"/>
      <c r="FPI5255" s="152"/>
      <c r="FPJ5255" s="152"/>
      <c r="FPK5255" s="152"/>
      <c r="FPL5255" s="152"/>
      <c r="FPM5255" s="152"/>
      <c r="FPN5255" s="152"/>
      <c r="FPO5255" s="152"/>
      <c r="FPP5255" s="152"/>
      <c r="FPQ5255" s="152"/>
      <c r="FPR5255" s="152"/>
      <c r="FPS5255" s="152"/>
      <c r="FPT5255" s="152"/>
      <c r="FPU5255" s="152"/>
      <c r="FPV5255" s="152"/>
      <c r="FPW5255" s="152"/>
      <c r="FPX5255" s="152"/>
      <c r="FPY5255" s="152"/>
      <c r="FPZ5255" s="152"/>
      <c r="FQA5255" s="152"/>
      <c r="FQB5255" s="152"/>
      <c r="FQC5255" s="152"/>
      <c r="FQD5255" s="152"/>
      <c r="FQE5255" s="152"/>
      <c r="FQF5255" s="152"/>
      <c r="FQG5255" s="152"/>
      <c r="FQH5255" s="152"/>
      <c r="FQI5255" s="152"/>
      <c r="FQJ5255" s="152"/>
      <c r="FQK5255" s="152"/>
      <c r="FQL5255" s="152"/>
      <c r="FQM5255" s="152"/>
      <c r="FQN5255" s="152"/>
      <c r="FQO5255" s="152"/>
      <c r="FQP5255" s="152"/>
      <c r="FQQ5255" s="152"/>
      <c r="FQR5255" s="152"/>
      <c r="FQS5255" s="152"/>
      <c r="FQT5255" s="152"/>
      <c r="FQU5255" s="152"/>
      <c r="FQV5255" s="152"/>
      <c r="FQW5255" s="152"/>
      <c r="FQX5255" s="152"/>
      <c r="FQY5255" s="152"/>
      <c r="FQZ5255" s="152"/>
      <c r="FRA5255" s="152"/>
      <c r="FRB5255" s="152"/>
      <c r="FRC5255" s="152"/>
      <c r="FRD5255" s="152"/>
      <c r="FRE5255" s="152"/>
      <c r="FRF5255" s="152"/>
      <c r="FRG5255" s="152"/>
      <c r="FRH5255" s="152"/>
      <c r="FRI5255" s="152"/>
      <c r="FRJ5255" s="152"/>
      <c r="FRK5255" s="152"/>
      <c r="FRL5255" s="152"/>
      <c r="FRM5255" s="152"/>
      <c r="FRN5255" s="152"/>
      <c r="FRO5255" s="152"/>
      <c r="FRP5255" s="152"/>
      <c r="FRQ5255" s="152"/>
      <c r="FRR5255" s="152"/>
      <c r="FRS5255" s="152"/>
      <c r="FRT5255" s="152"/>
      <c r="FRU5255" s="152"/>
      <c r="FRV5255" s="152"/>
      <c r="FRW5255" s="152"/>
      <c r="FRX5255" s="152"/>
      <c r="FRY5255" s="152"/>
      <c r="FRZ5255" s="152"/>
      <c r="FSA5255" s="152"/>
      <c r="FSB5255" s="152"/>
      <c r="FSC5255" s="152"/>
      <c r="FSD5255" s="152"/>
      <c r="FSE5255" s="152"/>
      <c r="FSF5255" s="152"/>
      <c r="FSG5255" s="152"/>
      <c r="FSH5255" s="152"/>
      <c r="FSI5255" s="152"/>
      <c r="FSJ5255" s="152"/>
      <c r="FSK5255" s="152"/>
      <c r="FSL5255" s="152"/>
      <c r="FSM5255" s="152"/>
      <c r="FSN5255" s="152"/>
      <c r="FSO5255" s="152"/>
      <c r="FSP5255" s="152"/>
      <c r="FSQ5255" s="152"/>
      <c r="FSR5255" s="152"/>
      <c r="FSS5255" s="152"/>
      <c r="FST5255" s="152"/>
      <c r="FSU5255" s="152"/>
      <c r="FSV5255" s="152"/>
      <c r="FSW5255" s="152"/>
      <c r="FSX5255" s="152"/>
      <c r="FSY5255" s="152"/>
      <c r="FSZ5255" s="152"/>
      <c r="FTA5255" s="152"/>
      <c r="FTB5255" s="152"/>
      <c r="FTC5255" s="152"/>
      <c r="FTD5255" s="152"/>
      <c r="FTE5255" s="152"/>
      <c r="FTF5255" s="152"/>
      <c r="FTG5255" s="152"/>
      <c r="FTH5255" s="152"/>
      <c r="FTI5255" s="152"/>
      <c r="FTJ5255" s="152"/>
      <c r="FTK5255" s="152"/>
      <c r="FTL5255" s="152"/>
      <c r="FTM5255" s="152"/>
      <c r="FTN5255" s="152"/>
      <c r="FTO5255" s="152"/>
      <c r="FTP5255" s="152"/>
      <c r="FTQ5255" s="152"/>
      <c r="FTR5255" s="152"/>
      <c r="FTS5255" s="152"/>
      <c r="FTT5255" s="152"/>
      <c r="FTU5255" s="152"/>
      <c r="FTV5255" s="152"/>
      <c r="FTW5255" s="152"/>
      <c r="FTX5255" s="152"/>
      <c r="FTY5255" s="152"/>
      <c r="FTZ5255" s="152"/>
      <c r="FUA5255" s="152"/>
      <c r="FUB5255" s="152"/>
      <c r="FUC5255" s="152"/>
      <c r="FUD5255" s="152"/>
      <c r="FUE5255" s="152"/>
      <c r="FUF5255" s="152"/>
      <c r="FUG5255" s="152"/>
      <c r="FUH5255" s="152"/>
      <c r="FUI5255" s="152"/>
      <c r="FUJ5255" s="152"/>
      <c r="FUK5255" s="152"/>
      <c r="FUL5255" s="152"/>
      <c r="FUM5255" s="152"/>
      <c r="FUN5255" s="152"/>
      <c r="FUO5255" s="152"/>
      <c r="FUP5255" s="152"/>
      <c r="FUQ5255" s="152"/>
      <c r="FUR5255" s="152"/>
      <c r="FUS5255" s="152"/>
      <c r="FUT5255" s="152"/>
      <c r="FUU5255" s="152"/>
      <c r="FUV5255" s="152"/>
      <c r="FUW5255" s="152"/>
      <c r="FUX5255" s="152"/>
      <c r="FUY5255" s="152"/>
      <c r="FUZ5255" s="152"/>
      <c r="FVA5255" s="152"/>
      <c r="FVB5255" s="152"/>
      <c r="FVC5255" s="152"/>
      <c r="FVD5255" s="152"/>
      <c r="FVE5255" s="152"/>
      <c r="FVF5255" s="152"/>
      <c r="FVG5255" s="152"/>
      <c r="FVH5255" s="152"/>
      <c r="FVI5255" s="152"/>
      <c r="FVJ5255" s="152"/>
      <c r="FVK5255" s="152"/>
      <c r="FVL5255" s="152"/>
      <c r="FVM5255" s="152"/>
      <c r="FVN5255" s="152"/>
      <c r="FVO5255" s="152"/>
      <c r="FVP5255" s="152"/>
      <c r="FVQ5255" s="152"/>
      <c r="FVR5255" s="152"/>
      <c r="FVS5255" s="152"/>
      <c r="FVT5255" s="152"/>
      <c r="FVU5255" s="152"/>
      <c r="FVV5255" s="152"/>
      <c r="FVW5255" s="152"/>
      <c r="FVX5255" s="152"/>
      <c r="FVY5255" s="152"/>
      <c r="FVZ5255" s="152"/>
      <c r="FWA5255" s="152"/>
      <c r="FWB5255" s="152"/>
      <c r="FWC5255" s="152"/>
      <c r="FWD5255" s="152"/>
      <c r="FWE5255" s="152"/>
      <c r="FWF5255" s="152"/>
      <c r="FWG5255" s="152"/>
      <c r="FWH5255" s="152"/>
      <c r="FWI5255" s="152"/>
      <c r="FWJ5255" s="152"/>
      <c r="FWK5255" s="152"/>
      <c r="FWL5255" s="152"/>
      <c r="FWM5255" s="152"/>
      <c r="FWN5255" s="152"/>
      <c r="FWO5255" s="152"/>
      <c r="FWP5255" s="152"/>
      <c r="FWQ5255" s="152"/>
      <c r="FWR5255" s="152"/>
      <c r="FWS5255" s="152"/>
      <c r="FWT5255" s="152"/>
      <c r="FWU5255" s="152"/>
      <c r="FWV5255" s="152"/>
      <c r="FWW5255" s="152"/>
      <c r="FWX5255" s="152"/>
      <c r="FWY5255" s="152"/>
      <c r="FWZ5255" s="152"/>
      <c r="FXA5255" s="152"/>
      <c r="FXB5255" s="152"/>
      <c r="FXC5255" s="152"/>
      <c r="FXD5255" s="152"/>
      <c r="FXE5255" s="152"/>
      <c r="FXF5255" s="152"/>
      <c r="FXG5255" s="152"/>
      <c r="FXH5255" s="152"/>
      <c r="FXI5255" s="152"/>
      <c r="FXJ5255" s="152"/>
      <c r="FXK5255" s="152"/>
      <c r="FXL5255" s="152"/>
      <c r="FXM5255" s="152"/>
      <c r="FXN5255" s="152"/>
      <c r="FXO5255" s="152"/>
      <c r="FXP5255" s="152"/>
      <c r="FXQ5255" s="152"/>
      <c r="FXR5255" s="152"/>
      <c r="FXS5255" s="152"/>
      <c r="FXT5255" s="152"/>
      <c r="FXU5255" s="152"/>
      <c r="FXV5255" s="152"/>
      <c r="FXW5255" s="152"/>
      <c r="FXX5255" s="152"/>
      <c r="FXY5255" s="152"/>
      <c r="FXZ5255" s="152"/>
      <c r="FYA5255" s="152"/>
      <c r="FYB5255" s="152"/>
      <c r="FYC5255" s="152"/>
      <c r="FYD5255" s="152"/>
      <c r="FYE5255" s="152"/>
      <c r="FYF5255" s="152"/>
      <c r="FYG5255" s="152"/>
      <c r="FYH5255" s="152"/>
      <c r="FYI5255" s="152"/>
      <c r="FYJ5255" s="152"/>
      <c r="FYK5255" s="152"/>
      <c r="FYL5255" s="152"/>
      <c r="FYM5255" s="152"/>
      <c r="FYN5255" s="152"/>
      <c r="FYO5255" s="152"/>
      <c r="FYP5255" s="152"/>
      <c r="FYQ5255" s="152"/>
      <c r="FYR5255" s="152"/>
      <c r="FYS5255" s="152"/>
      <c r="FYT5255" s="152"/>
      <c r="FYU5255" s="152"/>
      <c r="FYV5255" s="152"/>
      <c r="FYW5255" s="152"/>
      <c r="FYX5255" s="152"/>
      <c r="FYY5255" s="152"/>
      <c r="FYZ5255" s="152"/>
      <c r="FZA5255" s="152"/>
      <c r="FZB5255" s="152"/>
      <c r="FZC5255" s="152"/>
      <c r="FZD5255" s="152"/>
      <c r="FZE5255" s="152"/>
      <c r="FZF5255" s="152"/>
      <c r="FZG5255" s="152"/>
      <c r="FZH5255" s="152"/>
      <c r="FZI5255" s="152"/>
      <c r="FZJ5255" s="152"/>
      <c r="FZK5255" s="152"/>
      <c r="FZL5255" s="152"/>
      <c r="FZM5255" s="152"/>
      <c r="FZN5255" s="152"/>
      <c r="FZO5255" s="152"/>
      <c r="FZP5255" s="152"/>
      <c r="FZQ5255" s="152"/>
      <c r="FZR5255" s="152"/>
      <c r="FZS5255" s="152"/>
      <c r="FZT5255" s="152"/>
      <c r="FZU5255" s="152"/>
      <c r="FZV5255" s="152"/>
      <c r="FZW5255" s="152"/>
      <c r="FZX5255" s="152"/>
      <c r="FZY5255" s="152"/>
      <c r="FZZ5255" s="152"/>
      <c r="GAA5255" s="152"/>
      <c r="GAB5255" s="152"/>
      <c r="GAC5255" s="152"/>
      <c r="GAD5255" s="152"/>
      <c r="GAE5255" s="152"/>
      <c r="GAF5255" s="152"/>
      <c r="GAG5255" s="152"/>
      <c r="GAH5255" s="152"/>
      <c r="GAI5255" s="152"/>
      <c r="GAJ5255" s="152"/>
      <c r="GAK5255" s="152"/>
      <c r="GAL5255" s="152"/>
      <c r="GAM5255" s="152"/>
      <c r="GAN5255" s="152"/>
      <c r="GAO5255" s="152"/>
      <c r="GAP5255" s="152"/>
      <c r="GAQ5255" s="152"/>
      <c r="GAR5255" s="152"/>
      <c r="GAS5255" s="152"/>
      <c r="GAT5255" s="152"/>
      <c r="GAU5255" s="152"/>
      <c r="GAV5255" s="152"/>
      <c r="GAW5255" s="152"/>
      <c r="GAX5255" s="152"/>
      <c r="GAY5255" s="152"/>
      <c r="GAZ5255" s="152"/>
      <c r="GBA5255" s="152"/>
      <c r="GBB5255" s="152"/>
      <c r="GBC5255" s="152"/>
      <c r="GBD5255" s="152"/>
      <c r="GBE5255" s="152"/>
      <c r="GBF5255" s="152"/>
      <c r="GBG5255" s="152"/>
      <c r="GBH5255" s="152"/>
      <c r="GBI5255" s="152"/>
      <c r="GBJ5255" s="152"/>
      <c r="GBK5255" s="152"/>
      <c r="GBL5255" s="152"/>
      <c r="GBM5255" s="152"/>
      <c r="GBN5255" s="152"/>
      <c r="GBO5255" s="152"/>
      <c r="GBP5255" s="152"/>
      <c r="GBQ5255" s="152"/>
      <c r="GBR5255" s="152"/>
      <c r="GBS5255" s="152"/>
      <c r="GBT5255" s="152"/>
      <c r="GBU5255" s="152"/>
      <c r="GBV5255" s="152"/>
      <c r="GBW5255" s="152"/>
      <c r="GBX5255" s="152"/>
      <c r="GBY5255" s="152"/>
      <c r="GBZ5255" s="152"/>
      <c r="GCA5255" s="152"/>
      <c r="GCB5255" s="152"/>
      <c r="GCC5255" s="152"/>
      <c r="GCD5255" s="152"/>
      <c r="GCE5255" s="152"/>
      <c r="GCF5255" s="152"/>
      <c r="GCG5255" s="152"/>
      <c r="GCH5255" s="152"/>
      <c r="GCI5255" s="152"/>
      <c r="GCJ5255" s="152"/>
      <c r="GCK5255" s="152"/>
      <c r="GCL5255" s="152"/>
      <c r="GCM5255" s="152"/>
      <c r="GCN5255" s="152"/>
      <c r="GCO5255" s="152"/>
      <c r="GCP5255" s="152"/>
      <c r="GCQ5255" s="152"/>
      <c r="GCR5255" s="152"/>
      <c r="GCS5255" s="152"/>
      <c r="GCT5255" s="152"/>
      <c r="GCU5255" s="152"/>
      <c r="GCV5255" s="152"/>
      <c r="GCW5255" s="152"/>
      <c r="GCX5255" s="152"/>
      <c r="GCY5255" s="152"/>
      <c r="GCZ5255" s="152"/>
      <c r="GDA5255" s="152"/>
      <c r="GDB5255" s="152"/>
      <c r="GDC5255" s="152"/>
      <c r="GDD5255" s="152"/>
      <c r="GDE5255" s="152"/>
      <c r="GDF5255" s="152"/>
      <c r="GDG5255" s="152"/>
      <c r="GDH5255" s="152"/>
      <c r="GDI5255" s="152"/>
      <c r="GDJ5255" s="152"/>
      <c r="GDK5255" s="152"/>
      <c r="GDL5255" s="152"/>
      <c r="GDM5255" s="152"/>
      <c r="GDN5255" s="152"/>
      <c r="GDO5255" s="152"/>
      <c r="GDP5255" s="152"/>
      <c r="GDQ5255" s="152"/>
      <c r="GDR5255" s="152"/>
      <c r="GDS5255" s="152"/>
      <c r="GDT5255" s="152"/>
      <c r="GDU5255" s="152"/>
      <c r="GDV5255" s="152"/>
      <c r="GDW5255" s="152"/>
      <c r="GDX5255" s="152"/>
      <c r="GDY5255" s="152"/>
      <c r="GDZ5255" s="152"/>
      <c r="GEA5255" s="152"/>
      <c r="GEB5255" s="152"/>
      <c r="GEC5255" s="152"/>
      <c r="GED5255" s="152"/>
      <c r="GEE5255" s="152"/>
      <c r="GEF5255" s="152"/>
      <c r="GEG5255" s="152"/>
      <c r="GEH5255" s="152"/>
      <c r="GEI5255" s="152"/>
      <c r="GEJ5255" s="152"/>
      <c r="GEK5255" s="152"/>
      <c r="GEL5255" s="152"/>
      <c r="GEM5255" s="152"/>
      <c r="GEN5255" s="152"/>
      <c r="GEO5255" s="152"/>
      <c r="GEP5255" s="152"/>
      <c r="GEQ5255" s="152"/>
      <c r="GER5255" s="152"/>
      <c r="GES5255" s="152"/>
      <c r="GET5255" s="152"/>
      <c r="GEU5255" s="152"/>
      <c r="GEV5255" s="152"/>
      <c r="GEW5255" s="152"/>
      <c r="GEX5255" s="152"/>
      <c r="GEY5255" s="152"/>
      <c r="GEZ5255" s="152"/>
      <c r="GFA5255" s="152"/>
      <c r="GFB5255" s="152"/>
      <c r="GFC5255" s="152"/>
      <c r="GFD5255" s="152"/>
      <c r="GFE5255" s="152"/>
      <c r="GFF5255" s="152"/>
      <c r="GFG5255" s="152"/>
      <c r="GFH5255" s="152"/>
      <c r="GFI5255" s="152"/>
      <c r="GFJ5255" s="152"/>
      <c r="GFK5255" s="152"/>
      <c r="GFL5255" s="152"/>
      <c r="GFM5255" s="152"/>
      <c r="GFN5255" s="152"/>
      <c r="GFO5255" s="152"/>
      <c r="GFP5255" s="152"/>
      <c r="GFQ5255" s="152"/>
      <c r="GFR5255" s="152"/>
      <c r="GFS5255" s="152"/>
      <c r="GFT5255" s="152"/>
      <c r="GFU5255" s="152"/>
      <c r="GFV5255" s="152"/>
      <c r="GFW5255" s="152"/>
      <c r="GFX5255" s="152"/>
      <c r="GFY5255" s="152"/>
      <c r="GFZ5255" s="152"/>
      <c r="GGA5255" s="152"/>
      <c r="GGB5255" s="152"/>
      <c r="GGC5255" s="152"/>
      <c r="GGD5255" s="152"/>
      <c r="GGE5255" s="152"/>
      <c r="GGF5255" s="152"/>
      <c r="GGG5255" s="152"/>
      <c r="GGH5255" s="152"/>
      <c r="GGI5255" s="152"/>
      <c r="GGJ5255" s="152"/>
      <c r="GGK5255" s="152"/>
      <c r="GGL5255" s="152"/>
      <c r="GGM5255" s="152"/>
      <c r="GGN5255" s="152"/>
      <c r="GGO5255" s="152"/>
      <c r="GGP5255" s="152"/>
      <c r="GGQ5255" s="152"/>
      <c r="GGR5255" s="152"/>
      <c r="GGS5255" s="152"/>
      <c r="GGT5255" s="152"/>
      <c r="GGU5255" s="152"/>
      <c r="GGV5255" s="152"/>
      <c r="GGW5255" s="152"/>
      <c r="GGX5255" s="152"/>
      <c r="GGY5255" s="152"/>
      <c r="GGZ5255" s="152"/>
      <c r="GHA5255" s="152"/>
      <c r="GHB5255" s="152"/>
      <c r="GHC5255" s="152"/>
      <c r="GHD5255" s="152"/>
      <c r="GHE5255" s="152"/>
      <c r="GHF5255" s="152"/>
      <c r="GHG5255" s="152"/>
      <c r="GHH5255" s="152"/>
      <c r="GHI5255" s="152"/>
      <c r="GHJ5255" s="152"/>
      <c r="GHK5255" s="152"/>
      <c r="GHL5255" s="152"/>
      <c r="GHM5255" s="152"/>
      <c r="GHN5255" s="152"/>
      <c r="GHO5255" s="152"/>
      <c r="GHP5255" s="152"/>
      <c r="GHQ5255" s="152"/>
      <c r="GHR5255" s="152"/>
      <c r="GHS5255" s="152"/>
      <c r="GHT5255" s="152"/>
      <c r="GHU5255" s="152"/>
      <c r="GHV5255" s="152"/>
      <c r="GHW5255" s="152"/>
      <c r="GHX5255" s="152"/>
      <c r="GHY5255" s="152"/>
      <c r="GHZ5255" s="152"/>
      <c r="GIA5255" s="152"/>
      <c r="GIB5255" s="152"/>
      <c r="GIC5255" s="152"/>
      <c r="GID5255" s="152"/>
      <c r="GIE5255" s="152"/>
      <c r="GIF5255" s="152"/>
      <c r="GIG5255" s="152"/>
      <c r="GIH5255" s="152"/>
      <c r="GII5255" s="152"/>
      <c r="GIJ5255" s="152"/>
      <c r="GIK5255" s="152"/>
      <c r="GIL5255" s="152"/>
      <c r="GIM5255" s="152"/>
      <c r="GIN5255" s="152"/>
      <c r="GIO5255" s="152"/>
      <c r="GIP5255" s="152"/>
      <c r="GIQ5255" s="152"/>
      <c r="GIR5255" s="152"/>
      <c r="GIS5255" s="152"/>
      <c r="GIT5255" s="152"/>
      <c r="GIU5255" s="152"/>
      <c r="GIV5255" s="152"/>
      <c r="GIW5255" s="152"/>
      <c r="GIX5255" s="152"/>
      <c r="GIY5255" s="152"/>
      <c r="GIZ5255" s="152"/>
      <c r="GJA5255" s="152"/>
      <c r="GJB5255" s="152"/>
      <c r="GJC5255" s="152"/>
      <c r="GJD5255" s="152"/>
      <c r="GJE5255" s="152"/>
      <c r="GJF5255" s="152"/>
      <c r="GJG5255" s="152"/>
      <c r="GJH5255" s="152"/>
      <c r="GJI5255" s="152"/>
      <c r="GJJ5255" s="152"/>
      <c r="GJK5255" s="152"/>
      <c r="GJL5255" s="152"/>
      <c r="GJM5255" s="152"/>
      <c r="GJN5255" s="152"/>
      <c r="GJO5255" s="152"/>
      <c r="GJP5255" s="152"/>
      <c r="GJQ5255" s="152"/>
      <c r="GJR5255" s="152"/>
      <c r="GJS5255" s="152"/>
      <c r="GJT5255" s="152"/>
      <c r="GJU5255" s="152"/>
      <c r="GJV5255" s="152"/>
      <c r="GJW5255" s="152"/>
      <c r="GJX5255" s="152"/>
      <c r="GJY5255" s="152"/>
      <c r="GJZ5255" s="152"/>
      <c r="GKA5255" s="152"/>
      <c r="GKB5255" s="152"/>
      <c r="GKC5255" s="152"/>
      <c r="GKD5255" s="152"/>
      <c r="GKE5255" s="152"/>
      <c r="GKF5255" s="152"/>
      <c r="GKG5255" s="152"/>
      <c r="GKH5255" s="152"/>
      <c r="GKI5255" s="152"/>
      <c r="GKJ5255" s="152"/>
      <c r="GKK5255" s="152"/>
      <c r="GKL5255" s="152"/>
      <c r="GKM5255" s="152"/>
      <c r="GKN5255" s="152"/>
      <c r="GKO5255" s="152"/>
      <c r="GKP5255" s="152"/>
      <c r="GKQ5255" s="152"/>
      <c r="GKR5255" s="152"/>
      <c r="GKS5255" s="152"/>
      <c r="GKT5255" s="152"/>
      <c r="GKU5255" s="152"/>
      <c r="GKV5255" s="152"/>
      <c r="GKW5255" s="152"/>
      <c r="GKX5255" s="152"/>
      <c r="GKY5255" s="152"/>
      <c r="GKZ5255" s="152"/>
      <c r="GLA5255" s="152"/>
      <c r="GLB5255" s="152"/>
      <c r="GLC5255" s="152"/>
      <c r="GLD5255" s="152"/>
      <c r="GLE5255" s="152"/>
      <c r="GLF5255" s="152"/>
      <c r="GLG5255" s="152"/>
      <c r="GLH5255" s="152"/>
      <c r="GLI5255" s="152"/>
      <c r="GLJ5255" s="152"/>
      <c r="GLK5255" s="152"/>
      <c r="GLL5255" s="152"/>
      <c r="GLM5255" s="152"/>
      <c r="GLN5255" s="152"/>
      <c r="GLO5255" s="152"/>
      <c r="GLP5255" s="152"/>
      <c r="GLQ5255" s="152"/>
      <c r="GLR5255" s="152"/>
      <c r="GLS5255" s="152"/>
      <c r="GLT5255" s="152"/>
      <c r="GLU5255" s="152"/>
      <c r="GLV5255" s="152"/>
      <c r="GLW5255" s="152"/>
      <c r="GLX5255" s="152"/>
      <c r="GLY5255" s="152"/>
      <c r="GLZ5255" s="152"/>
      <c r="GMA5255" s="152"/>
      <c r="GMB5255" s="152"/>
      <c r="GMC5255" s="152"/>
      <c r="GMD5255" s="152"/>
      <c r="GME5255" s="152"/>
      <c r="GMF5255" s="152"/>
      <c r="GMG5255" s="152"/>
      <c r="GMH5255" s="152"/>
      <c r="GMI5255" s="152"/>
      <c r="GMJ5255" s="152"/>
      <c r="GMK5255" s="152"/>
      <c r="GML5255" s="152"/>
      <c r="GMM5255" s="152"/>
      <c r="GMN5255" s="152"/>
      <c r="GMO5255" s="152"/>
      <c r="GMP5255" s="152"/>
      <c r="GMQ5255" s="152"/>
      <c r="GMR5255" s="152"/>
      <c r="GMS5255" s="152"/>
      <c r="GMT5255" s="152"/>
      <c r="GMU5255" s="152"/>
      <c r="GMV5255" s="152"/>
      <c r="GMW5255" s="152"/>
      <c r="GMX5255" s="152"/>
      <c r="GMY5255" s="152"/>
      <c r="GMZ5255" s="152"/>
      <c r="GNA5255" s="152"/>
      <c r="GNB5255" s="152"/>
      <c r="GNC5255" s="152"/>
      <c r="GND5255" s="152"/>
      <c r="GNE5255" s="152"/>
      <c r="GNF5255" s="152"/>
      <c r="GNG5255" s="152"/>
      <c r="GNH5255" s="152"/>
      <c r="GNI5255" s="152"/>
      <c r="GNJ5255" s="152"/>
      <c r="GNK5255" s="152"/>
      <c r="GNL5255" s="152"/>
      <c r="GNM5255" s="152"/>
      <c r="GNN5255" s="152"/>
      <c r="GNO5255" s="152"/>
      <c r="GNP5255" s="152"/>
      <c r="GNQ5255" s="152"/>
      <c r="GNR5255" s="152"/>
      <c r="GNS5255" s="152"/>
      <c r="GNT5255" s="152"/>
      <c r="GNU5255" s="152"/>
      <c r="GNV5255" s="152"/>
      <c r="GNW5255" s="152"/>
      <c r="GNX5255" s="152"/>
      <c r="GNY5255" s="152"/>
      <c r="GNZ5255" s="152"/>
      <c r="GOA5255" s="152"/>
      <c r="GOB5255" s="152"/>
      <c r="GOC5255" s="152"/>
      <c r="GOD5255" s="152"/>
      <c r="GOE5255" s="152"/>
      <c r="GOF5255" s="152"/>
      <c r="GOG5255" s="152"/>
      <c r="GOH5255" s="152"/>
      <c r="GOI5255" s="152"/>
      <c r="GOJ5255" s="152"/>
      <c r="GOK5255" s="152"/>
      <c r="GOL5255" s="152"/>
      <c r="GOM5255" s="152"/>
      <c r="GON5255" s="152"/>
      <c r="GOO5255" s="152"/>
      <c r="GOP5255" s="152"/>
      <c r="GOQ5255" s="152"/>
      <c r="GOR5255" s="152"/>
      <c r="GOS5255" s="152"/>
      <c r="GOT5255" s="152"/>
      <c r="GOU5255" s="152"/>
      <c r="GOV5255" s="152"/>
      <c r="GOW5255" s="152"/>
      <c r="GOX5255" s="152"/>
      <c r="GOY5255" s="152"/>
      <c r="GOZ5255" s="152"/>
      <c r="GPA5255" s="152"/>
      <c r="GPB5255" s="152"/>
      <c r="GPC5255" s="152"/>
      <c r="GPD5255" s="152"/>
      <c r="GPE5255" s="152"/>
      <c r="GPF5255" s="152"/>
      <c r="GPG5255" s="152"/>
      <c r="GPH5255" s="152"/>
      <c r="GPI5255" s="152"/>
      <c r="GPJ5255" s="152"/>
      <c r="GPK5255" s="152"/>
      <c r="GPL5255" s="152"/>
      <c r="GPM5255" s="152"/>
      <c r="GPN5255" s="152"/>
      <c r="GPO5255" s="152"/>
      <c r="GPP5255" s="152"/>
      <c r="GPQ5255" s="152"/>
      <c r="GPR5255" s="152"/>
      <c r="GPS5255" s="152"/>
      <c r="GPT5255" s="152"/>
      <c r="GPU5255" s="152"/>
      <c r="GPV5255" s="152"/>
      <c r="GPW5255" s="152"/>
      <c r="GPX5255" s="152"/>
      <c r="GPY5255" s="152"/>
      <c r="GPZ5255" s="152"/>
      <c r="GQA5255" s="152"/>
      <c r="GQB5255" s="152"/>
      <c r="GQC5255" s="152"/>
      <c r="GQD5255" s="152"/>
      <c r="GQE5255" s="152"/>
      <c r="GQF5255" s="152"/>
      <c r="GQG5255" s="152"/>
      <c r="GQH5255" s="152"/>
      <c r="GQI5255" s="152"/>
      <c r="GQJ5255" s="152"/>
      <c r="GQK5255" s="152"/>
      <c r="GQL5255" s="152"/>
      <c r="GQM5255" s="152"/>
      <c r="GQN5255" s="152"/>
      <c r="GQO5255" s="152"/>
      <c r="GQP5255" s="152"/>
      <c r="GQQ5255" s="152"/>
      <c r="GQR5255" s="152"/>
      <c r="GQS5255" s="152"/>
      <c r="GQT5255" s="152"/>
      <c r="GQU5255" s="152"/>
      <c r="GQV5255" s="152"/>
      <c r="GQW5255" s="152"/>
      <c r="GQX5255" s="152"/>
      <c r="GQY5255" s="152"/>
      <c r="GQZ5255" s="152"/>
      <c r="GRA5255" s="152"/>
      <c r="GRB5255" s="152"/>
      <c r="GRC5255" s="152"/>
      <c r="GRD5255" s="152"/>
      <c r="GRE5255" s="152"/>
      <c r="GRF5255" s="152"/>
      <c r="GRG5255" s="152"/>
      <c r="GRH5255" s="152"/>
      <c r="GRI5255" s="152"/>
      <c r="GRJ5255" s="152"/>
      <c r="GRK5255" s="152"/>
      <c r="GRL5255" s="152"/>
      <c r="GRM5255" s="152"/>
      <c r="GRN5255" s="152"/>
      <c r="GRO5255" s="152"/>
      <c r="GRP5255" s="152"/>
      <c r="GRQ5255" s="152"/>
      <c r="GRR5255" s="152"/>
      <c r="GRS5255" s="152"/>
      <c r="GRT5255" s="152"/>
      <c r="GRU5255" s="152"/>
      <c r="GRV5255" s="152"/>
      <c r="GRW5255" s="152"/>
      <c r="GRX5255" s="152"/>
      <c r="GRY5255" s="152"/>
      <c r="GRZ5255" s="152"/>
      <c r="GSA5255" s="152"/>
      <c r="GSB5255" s="152"/>
      <c r="GSC5255" s="152"/>
      <c r="GSD5255" s="152"/>
      <c r="GSE5255" s="152"/>
      <c r="GSF5255" s="152"/>
      <c r="GSG5255" s="152"/>
      <c r="GSH5255" s="152"/>
      <c r="GSI5255" s="152"/>
      <c r="GSJ5255" s="152"/>
      <c r="GSK5255" s="152"/>
      <c r="GSL5255" s="152"/>
      <c r="GSM5255" s="152"/>
      <c r="GSN5255" s="152"/>
      <c r="GSO5255" s="152"/>
      <c r="GSP5255" s="152"/>
      <c r="GSQ5255" s="152"/>
      <c r="GSR5255" s="152"/>
      <c r="GSS5255" s="152"/>
      <c r="GST5255" s="152"/>
      <c r="GSU5255" s="152"/>
      <c r="GSV5255" s="152"/>
      <c r="GSW5255" s="152"/>
      <c r="GSX5255" s="152"/>
      <c r="GSY5255" s="152"/>
      <c r="GSZ5255" s="152"/>
      <c r="GTA5255" s="152"/>
      <c r="GTB5255" s="152"/>
      <c r="GTC5255" s="152"/>
      <c r="GTD5255" s="152"/>
      <c r="GTE5255" s="152"/>
      <c r="GTF5255" s="152"/>
      <c r="GTG5255" s="152"/>
      <c r="GTH5255" s="152"/>
      <c r="GTI5255" s="152"/>
      <c r="GTJ5255" s="152"/>
      <c r="GTK5255" s="152"/>
      <c r="GTL5255" s="152"/>
      <c r="GTM5255" s="152"/>
      <c r="GTN5255" s="152"/>
      <c r="GTO5255" s="152"/>
      <c r="GTP5255" s="152"/>
      <c r="GTQ5255" s="152"/>
      <c r="GTR5255" s="152"/>
      <c r="GTS5255" s="152"/>
      <c r="GTT5255" s="152"/>
      <c r="GTU5255" s="152"/>
      <c r="GTV5255" s="152"/>
      <c r="GTW5255" s="152"/>
      <c r="GTX5255" s="152"/>
      <c r="GTY5255" s="152"/>
      <c r="GTZ5255" s="152"/>
      <c r="GUA5255" s="152"/>
      <c r="GUB5255" s="152"/>
      <c r="GUC5255" s="152"/>
      <c r="GUD5255" s="152"/>
      <c r="GUE5255" s="152"/>
      <c r="GUF5255" s="152"/>
      <c r="GUG5255" s="152"/>
      <c r="GUH5255" s="152"/>
      <c r="GUI5255" s="152"/>
      <c r="GUJ5255" s="152"/>
      <c r="GUK5255" s="152"/>
      <c r="GUL5255" s="152"/>
      <c r="GUM5255" s="152"/>
      <c r="GUN5255" s="152"/>
      <c r="GUO5255" s="152"/>
      <c r="GUP5255" s="152"/>
      <c r="GUQ5255" s="152"/>
      <c r="GUR5255" s="152"/>
      <c r="GUS5255" s="152"/>
      <c r="GUT5255" s="152"/>
      <c r="GUU5255" s="152"/>
      <c r="GUV5255" s="152"/>
      <c r="GUW5255" s="152"/>
      <c r="GUX5255" s="152"/>
      <c r="GUY5255" s="152"/>
      <c r="GUZ5255" s="152"/>
      <c r="GVA5255" s="152"/>
      <c r="GVB5255" s="152"/>
      <c r="GVC5255" s="152"/>
      <c r="GVD5255" s="152"/>
      <c r="GVE5255" s="152"/>
      <c r="GVF5255" s="152"/>
      <c r="GVG5255" s="152"/>
      <c r="GVH5255" s="152"/>
      <c r="GVI5255" s="152"/>
      <c r="GVJ5255" s="152"/>
      <c r="GVK5255" s="152"/>
      <c r="GVL5255" s="152"/>
      <c r="GVM5255" s="152"/>
      <c r="GVN5255" s="152"/>
      <c r="GVO5255" s="152"/>
      <c r="GVP5255" s="152"/>
      <c r="GVQ5255" s="152"/>
      <c r="GVR5255" s="152"/>
      <c r="GVS5255" s="152"/>
      <c r="GVT5255" s="152"/>
      <c r="GVU5255" s="152"/>
      <c r="GVV5255" s="152"/>
      <c r="GVW5255" s="152"/>
      <c r="GVX5255" s="152"/>
      <c r="GVY5255" s="152"/>
      <c r="GVZ5255" s="152"/>
      <c r="GWA5255" s="152"/>
      <c r="GWB5255" s="152"/>
      <c r="GWC5255" s="152"/>
      <c r="GWD5255" s="152"/>
      <c r="GWE5255" s="152"/>
      <c r="GWF5255" s="152"/>
      <c r="GWG5255" s="152"/>
      <c r="GWH5255" s="152"/>
      <c r="GWI5255" s="152"/>
      <c r="GWJ5255" s="152"/>
      <c r="GWK5255" s="152"/>
      <c r="GWL5255" s="152"/>
      <c r="GWM5255" s="152"/>
      <c r="GWN5255" s="152"/>
      <c r="GWO5255" s="152"/>
      <c r="GWP5255" s="152"/>
      <c r="GWQ5255" s="152"/>
      <c r="GWR5255" s="152"/>
      <c r="GWS5255" s="152"/>
      <c r="GWT5255" s="152"/>
      <c r="GWU5255" s="152"/>
      <c r="GWV5255" s="152"/>
      <c r="GWW5255" s="152"/>
      <c r="GWX5255" s="152"/>
      <c r="GWY5255" s="152"/>
      <c r="GWZ5255" s="152"/>
      <c r="GXA5255" s="152"/>
      <c r="GXB5255" s="152"/>
      <c r="GXC5255" s="152"/>
      <c r="GXD5255" s="152"/>
      <c r="GXE5255" s="152"/>
      <c r="GXF5255" s="152"/>
      <c r="GXG5255" s="152"/>
      <c r="GXH5255" s="152"/>
      <c r="GXI5255" s="152"/>
      <c r="GXJ5255" s="152"/>
      <c r="GXK5255" s="152"/>
      <c r="GXL5255" s="152"/>
      <c r="GXM5255" s="152"/>
      <c r="GXN5255" s="152"/>
      <c r="GXO5255" s="152"/>
      <c r="GXP5255" s="152"/>
      <c r="GXQ5255" s="152"/>
      <c r="GXR5255" s="152"/>
      <c r="GXS5255" s="152"/>
      <c r="GXT5255" s="152"/>
      <c r="GXU5255" s="152"/>
      <c r="GXV5255" s="152"/>
      <c r="GXW5255" s="152"/>
      <c r="GXX5255" s="152"/>
      <c r="GXY5255" s="152"/>
      <c r="GXZ5255" s="152"/>
      <c r="GYA5255" s="152"/>
      <c r="GYB5255" s="152"/>
      <c r="GYC5255" s="152"/>
      <c r="GYD5255" s="152"/>
      <c r="GYE5255" s="152"/>
      <c r="GYF5255" s="152"/>
      <c r="GYG5255" s="152"/>
      <c r="GYH5255" s="152"/>
      <c r="GYI5255" s="152"/>
      <c r="GYJ5255" s="152"/>
      <c r="GYK5255" s="152"/>
      <c r="GYL5255" s="152"/>
      <c r="GYM5255" s="152"/>
      <c r="GYN5255" s="152"/>
      <c r="GYO5255" s="152"/>
      <c r="GYP5255" s="152"/>
      <c r="GYQ5255" s="152"/>
      <c r="GYR5255" s="152"/>
      <c r="GYS5255" s="152"/>
      <c r="GYT5255" s="152"/>
      <c r="GYU5255" s="152"/>
      <c r="GYV5255" s="152"/>
      <c r="GYW5255" s="152"/>
      <c r="GYX5255" s="152"/>
      <c r="GYY5255" s="152"/>
      <c r="GYZ5255" s="152"/>
      <c r="GZA5255" s="152"/>
      <c r="GZB5255" s="152"/>
      <c r="GZC5255" s="152"/>
      <c r="GZD5255" s="152"/>
      <c r="GZE5255" s="152"/>
      <c r="GZF5255" s="152"/>
      <c r="GZG5255" s="152"/>
      <c r="GZH5255" s="152"/>
      <c r="GZI5255" s="152"/>
      <c r="GZJ5255" s="152"/>
      <c r="GZK5255" s="152"/>
      <c r="GZL5255" s="152"/>
      <c r="GZM5255" s="152"/>
      <c r="GZN5255" s="152"/>
      <c r="GZO5255" s="152"/>
      <c r="GZP5255" s="152"/>
      <c r="GZQ5255" s="152"/>
      <c r="GZR5255" s="152"/>
      <c r="GZS5255" s="152"/>
      <c r="GZT5255" s="152"/>
      <c r="GZU5255" s="152"/>
      <c r="GZV5255" s="152"/>
      <c r="GZW5255" s="152"/>
      <c r="GZX5255" s="152"/>
      <c r="GZY5255" s="152"/>
      <c r="GZZ5255" s="152"/>
      <c r="HAA5255" s="152"/>
      <c r="HAB5255" s="152"/>
      <c r="HAC5255" s="152"/>
      <c r="HAD5255" s="152"/>
      <c r="HAE5255" s="152"/>
      <c r="HAF5255" s="152"/>
      <c r="HAG5255" s="152"/>
      <c r="HAH5255" s="152"/>
      <c r="HAI5255" s="152"/>
      <c r="HAJ5255" s="152"/>
      <c r="HAK5255" s="152"/>
      <c r="HAL5255" s="152"/>
      <c r="HAM5255" s="152"/>
      <c r="HAN5255" s="152"/>
      <c r="HAO5255" s="152"/>
      <c r="HAP5255" s="152"/>
      <c r="HAQ5255" s="152"/>
      <c r="HAR5255" s="152"/>
      <c r="HAS5255" s="152"/>
      <c r="HAT5255" s="152"/>
      <c r="HAU5255" s="152"/>
      <c r="HAV5255" s="152"/>
      <c r="HAW5255" s="152"/>
      <c r="HAX5255" s="152"/>
      <c r="HAY5255" s="152"/>
      <c r="HAZ5255" s="152"/>
      <c r="HBA5255" s="152"/>
      <c r="HBB5255" s="152"/>
      <c r="HBC5255" s="152"/>
      <c r="HBD5255" s="152"/>
      <c r="HBE5255" s="152"/>
      <c r="HBF5255" s="152"/>
      <c r="HBG5255" s="152"/>
      <c r="HBH5255" s="152"/>
      <c r="HBI5255" s="152"/>
      <c r="HBJ5255" s="152"/>
      <c r="HBK5255" s="152"/>
      <c r="HBL5255" s="152"/>
      <c r="HBM5255" s="152"/>
      <c r="HBN5255" s="152"/>
      <c r="HBO5255" s="152"/>
      <c r="HBP5255" s="152"/>
      <c r="HBQ5255" s="152"/>
      <c r="HBR5255" s="152"/>
      <c r="HBS5255" s="152"/>
      <c r="HBT5255" s="152"/>
      <c r="HBU5255" s="152"/>
      <c r="HBV5255" s="152"/>
      <c r="HBW5255" s="152"/>
      <c r="HBX5255" s="152"/>
      <c r="HBY5255" s="152"/>
      <c r="HBZ5255" s="152"/>
      <c r="HCA5255" s="152"/>
      <c r="HCB5255" s="152"/>
      <c r="HCC5255" s="152"/>
      <c r="HCD5255" s="152"/>
      <c r="HCE5255" s="152"/>
      <c r="HCF5255" s="152"/>
      <c r="HCG5255" s="152"/>
      <c r="HCH5255" s="152"/>
      <c r="HCI5255" s="152"/>
      <c r="HCJ5255" s="152"/>
      <c r="HCK5255" s="152"/>
      <c r="HCL5255" s="152"/>
      <c r="HCM5255" s="152"/>
      <c r="HCN5255" s="152"/>
      <c r="HCO5255" s="152"/>
      <c r="HCP5255" s="152"/>
      <c r="HCQ5255" s="152"/>
      <c r="HCR5255" s="152"/>
      <c r="HCS5255" s="152"/>
      <c r="HCT5255" s="152"/>
      <c r="HCU5255" s="152"/>
      <c r="HCV5255" s="152"/>
      <c r="HCW5255" s="152"/>
      <c r="HCX5255" s="152"/>
      <c r="HCY5255" s="152"/>
      <c r="HCZ5255" s="152"/>
      <c r="HDA5255" s="152"/>
      <c r="HDB5255" s="152"/>
      <c r="HDC5255" s="152"/>
      <c r="HDD5255" s="152"/>
      <c r="HDE5255" s="152"/>
      <c r="HDF5255" s="152"/>
      <c r="HDG5255" s="152"/>
      <c r="HDH5255" s="152"/>
      <c r="HDI5255" s="152"/>
      <c r="HDJ5255" s="152"/>
      <c r="HDK5255" s="152"/>
      <c r="HDL5255" s="152"/>
      <c r="HDM5255" s="152"/>
      <c r="HDN5255" s="152"/>
      <c r="HDO5255" s="152"/>
      <c r="HDP5255" s="152"/>
      <c r="HDQ5255" s="152"/>
      <c r="HDR5255" s="152"/>
      <c r="HDS5255" s="152"/>
      <c r="HDT5255" s="152"/>
      <c r="HDU5255" s="152"/>
      <c r="HDV5255" s="152"/>
      <c r="HDW5255" s="152"/>
      <c r="HDX5255" s="152"/>
      <c r="HDY5255" s="152"/>
      <c r="HDZ5255" s="152"/>
      <c r="HEA5255" s="152"/>
      <c r="HEB5255" s="152"/>
      <c r="HEC5255" s="152"/>
      <c r="HED5255" s="152"/>
      <c r="HEE5255" s="152"/>
      <c r="HEF5255" s="152"/>
      <c r="HEG5255" s="152"/>
      <c r="HEH5255" s="152"/>
      <c r="HEI5255" s="152"/>
      <c r="HEJ5255" s="152"/>
      <c r="HEK5255" s="152"/>
      <c r="HEL5255" s="152"/>
      <c r="HEM5255" s="152"/>
      <c r="HEN5255" s="152"/>
      <c r="HEO5255" s="152"/>
      <c r="HEP5255" s="152"/>
      <c r="HEQ5255" s="152"/>
      <c r="HER5255" s="152"/>
      <c r="HES5255" s="152"/>
      <c r="HET5255" s="152"/>
      <c r="HEU5255" s="152"/>
      <c r="HEV5255" s="152"/>
      <c r="HEW5255" s="152"/>
      <c r="HEX5255" s="152"/>
      <c r="HEY5255" s="152"/>
      <c r="HEZ5255" s="152"/>
      <c r="HFA5255" s="152"/>
      <c r="HFB5255" s="152"/>
      <c r="HFC5255" s="152"/>
      <c r="HFD5255" s="152"/>
      <c r="HFE5255" s="152"/>
      <c r="HFF5255" s="152"/>
      <c r="HFG5255" s="152"/>
      <c r="HFH5255" s="152"/>
      <c r="HFI5255" s="152"/>
      <c r="HFJ5255" s="152"/>
      <c r="HFK5255" s="152"/>
      <c r="HFL5255" s="152"/>
      <c r="HFM5255" s="152"/>
      <c r="HFN5255" s="152"/>
      <c r="HFO5255" s="152"/>
      <c r="HFP5255" s="152"/>
      <c r="HFQ5255" s="152"/>
      <c r="HFR5255" s="152"/>
      <c r="HFS5255" s="152"/>
      <c r="HFT5255" s="152"/>
      <c r="HFU5255" s="152"/>
      <c r="HFV5255" s="152"/>
      <c r="HFW5255" s="152"/>
      <c r="HFX5255" s="152"/>
      <c r="HFY5255" s="152"/>
      <c r="HFZ5255" s="152"/>
      <c r="HGA5255" s="152"/>
      <c r="HGB5255" s="152"/>
      <c r="HGC5255" s="152"/>
      <c r="HGD5255" s="152"/>
      <c r="HGE5255" s="152"/>
      <c r="HGF5255" s="152"/>
      <c r="HGG5255" s="152"/>
      <c r="HGH5255" s="152"/>
      <c r="HGI5255" s="152"/>
      <c r="HGJ5255" s="152"/>
      <c r="HGK5255" s="152"/>
      <c r="HGL5255" s="152"/>
      <c r="HGM5255" s="152"/>
      <c r="HGN5255" s="152"/>
      <c r="HGO5255" s="152"/>
      <c r="HGP5255" s="152"/>
      <c r="HGQ5255" s="152"/>
      <c r="HGR5255" s="152"/>
      <c r="HGS5255" s="152"/>
      <c r="HGT5255" s="152"/>
      <c r="HGU5255" s="152"/>
      <c r="HGV5255" s="152"/>
      <c r="HGW5255" s="152"/>
      <c r="HGX5255" s="152"/>
      <c r="HGY5255" s="152"/>
      <c r="HGZ5255" s="152"/>
      <c r="HHA5255" s="152"/>
      <c r="HHB5255" s="152"/>
      <c r="HHC5255" s="152"/>
      <c r="HHD5255" s="152"/>
      <c r="HHE5255" s="152"/>
      <c r="HHF5255" s="152"/>
      <c r="HHG5255" s="152"/>
      <c r="HHH5255" s="152"/>
      <c r="HHI5255" s="152"/>
      <c r="HHJ5255" s="152"/>
      <c r="HHK5255" s="152"/>
      <c r="HHL5255" s="152"/>
      <c r="HHM5255" s="152"/>
      <c r="HHN5255" s="152"/>
      <c r="HHO5255" s="152"/>
      <c r="HHP5255" s="152"/>
      <c r="HHQ5255" s="152"/>
      <c r="HHR5255" s="152"/>
      <c r="HHS5255" s="152"/>
      <c r="HHT5255" s="152"/>
      <c r="HHU5255" s="152"/>
      <c r="HHV5255" s="152"/>
      <c r="HHW5255" s="152"/>
      <c r="HHX5255" s="152"/>
      <c r="HHY5255" s="152"/>
      <c r="HHZ5255" s="152"/>
      <c r="HIA5255" s="152"/>
      <c r="HIB5255" s="152"/>
      <c r="HIC5255" s="152"/>
      <c r="HID5255" s="152"/>
      <c r="HIE5255" s="152"/>
      <c r="HIF5255" s="152"/>
      <c r="HIG5255" s="152"/>
      <c r="HIH5255" s="152"/>
      <c r="HII5255" s="152"/>
      <c r="HIJ5255" s="152"/>
      <c r="HIK5255" s="152"/>
      <c r="HIL5255" s="152"/>
      <c r="HIM5255" s="152"/>
      <c r="HIN5255" s="152"/>
      <c r="HIO5255" s="152"/>
      <c r="HIP5255" s="152"/>
      <c r="HIQ5255" s="152"/>
      <c r="HIR5255" s="152"/>
      <c r="HIS5255" s="152"/>
      <c r="HIT5255" s="152"/>
      <c r="HIU5255" s="152"/>
      <c r="HIV5255" s="152"/>
      <c r="HIW5255" s="152"/>
      <c r="HIX5255" s="152"/>
      <c r="HIY5255" s="152"/>
      <c r="HIZ5255" s="152"/>
      <c r="HJA5255" s="152"/>
      <c r="HJB5255" s="152"/>
      <c r="HJC5255" s="152"/>
      <c r="HJD5255" s="152"/>
      <c r="HJE5255" s="152"/>
      <c r="HJF5255" s="152"/>
      <c r="HJG5255" s="152"/>
      <c r="HJH5255" s="152"/>
      <c r="HJI5255" s="152"/>
      <c r="HJJ5255" s="152"/>
      <c r="HJK5255" s="152"/>
      <c r="HJL5255" s="152"/>
      <c r="HJM5255" s="152"/>
      <c r="HJN5255" s="152"/>
      <c r="HJO5255" s="152"/>
      <c r="HJP5255" s="152"/>
      <c r="HJQ5255" s="152"/>
      <c r="HJR5255" s="152"/>
      <c r="HJS5255" s="152"/>
      <c r="HJT5255" s="152"/>
      <c r="HJU5255" s="152"/>
      <c r="HJV5255" s="152"/>
      <c r="HJW5255" s="152"/>
      <c r="HJX5255" s="152"/>
      <c r="HJY5255" s="152"/>
      <c r="HJZ5255" s="152"/>
      <c r="HKA5255" s="152"/>
      <c r="HKB5255" s="152"/>
      <c r="HKC5255" s="152"/>
      <c r="HKD5255" s="152"/>
      <c r="HKE5255" s="152"/>
      <c r="HKF5255" s="152"/>
      <c r="HKG5255" s="152"/>
      <c r="HKH5255" s="152"/>
      <c r="HKI5255" s="152"/>
      <c r="HKJ5255" s="152"/>
      <c r="HKK5255" s="152"/>
      <c r="HKL5255" s="152"/>
      <c r="HKM5255" s="152"/>
      <c r="HKN5255" s="152"/>
      <c r="HKO5255" s="152"/>
      <c r="HKP5255" s="152"/>
      <c r="HKQ5255" s="152"/>
      <c r="HKR5255" s="152"/>
      <c r="HKS5255" s="152"/>
      <c r="HKT5255" s="152"/>
      <c r="HKU5255" s="152"/>
      <c r="HKV5255" s="152"/>
      <c r="HKW5255" s="152"/>
      <c r="HKX5255" s="152"/>
      <c r="HKY5255" s="152"/>
      <c r="HKZ5255" s="152"/>
      <c r="HLA5255" s="152"/>
      <c r="HLB5255" s="152"/>
      <c r="HLC5255" s="152"/>
      <c r="HLD5255" s="152"/>
      <c r="HLE5255" s="152"/>
      <c r="HLF5255" s="152"/>
      <c r="HLG5255" s="152"/>
      <c r="HLH5255" s="152"/>
      <c r="HLI5255" s="152"/>
      <c r="HLJ5255" s="152"/>
      <c r="HLK5255" s="152"/>
      <c r="HLL5255" s="152"/>
      <c r="HLM5255" s="152"/>
      <c r="HLN5255" s="152"/>
      <c r="HLO5255" s="152"/>
      <c r="HLP5255" s="152"/>
      <c r="HLQ5255" s="152"/>
      <c r="HLR5255" s="152"/>
      <c r="HLS5255" s="152"/>
      <c r="HLT5255" s="152"/>
      <c r="HLU5255" s="152"/>
      <c r="HLV5255" s="152"/>
      <c r="HLW5255" s="152"/>
      <c r="HLX5255" s="152"/>
      <c r="HLY5255" s="152"/>
      <c r="HLZ5255" s="152"/>
      <c r="HMA5255" s="152"/>
      <c r="HMB5255" s="152"/>
      <c r="HMC5255" s="152"/>
      <c r="HMD5255" s="152"/>
      <c r="HME5255" s="152"/>
      <c r="HMF5255" s="152"/>
      <c r="HMG5255" s="152"/>
      <c r="HMH5255" s="152"/>
      <c r="HMI5255" s="152"/>
      <c r="HMJ5255" s="152"/>
      <c r="HMK5255" s="152"/>
      <c r="HML5255" s="152"/>
      <c r="HMM5255" s="152"/>
      <c r="HMN5255" s="152"/>
      <c r="HMO5255" s="152"/>
      <c r="HMP5255" s="152"/>
      <c r="HMQ5255" s="152"/>
      <c r="HMR5255" s="152"/>
      <c r="HMS5255" s="152"/>
      <c r="HMT5255" s="152"/>
      <c r="HMU5255" s="152"/>
      <c r="HMV5255" s="152"/>
      <c r="HMW5255" s="152"/>
      <c r="HMX5255" s="152"/>
      <c r="HMY5255" s="152"/>
      <c r="HMZ5255" s="152"/>
      <c r="HNA5255" s="152"/>
      <c r="HNB5255" s="152"/>
      <c r="HNC5255" s="152"/>
      <c r="HND5255" s="152"/>
      <c r="HNE5255" s="152"/>
      <c r="HNF5255" s="152"/>
      <c r="HNG5255" s="152"/>
      <c r="HNH5255" s="152"/>
      <c r="HNI5255" s="152"/>
      <c r="HNJ5255" s="152"/>
      <c r="HNK5255" s="152"/>
      <c r="HNL5255" s="152"/>
      <c r="HNM5255" s="152"/>
      <c r="HNN5255" s="152"/>
      <c r="HNO5255" s="152"/>
      <c r="HNP5255" s="152"/>
      <c r="HNQ5255" s="152"/>
      <c r="HNR5255" s="152"/>
      <c r="HNS5255" s="152"/>
      <c r="HNT5255" s="152"/>
      <c r="HNU5255" s="152"/>
      <c r="HNV5255" s="152"/>
      <c r="HNW5255" s="152"/>
      <c r="HNX5255" s="152"/>
      <c r="HNY5255" s="152"/>
      <c r="HNZ5255" s="152"/>
      <c r="HOA5255" s="152"/>
      <c r="HOB5255" s="152"/>
      <c r="HOC5255" s="152"/>
      <c r="HOD5255" s="152"/>
      <c r="HOE5255" s="152"/>
      <c r="HOF5255" s="152"/>
      <c r="HOG5255" s="152"/>
      <c r="HOH5255" s="152"/>
      <c r="HOI5255" s="152"/>
      <c r="HOJ5255" s="152"/>
      <c r="HOK5255" s="152"/>
      <c r="HOL5255" s="152"/>
      <c r="HOM5255" s="152"/>
      <c r="HON5255" s="152"/>
      <c r="HOO5255" s="152"/>
      <c r="HOP5255" s="152"/>
      <c r="HOQ5255" s="152"/>
      <c r="HOR5255" s="152"/>
      <c r="HOS5255" s="152"/>
      <c r="HOT5255" s="152"/>
      <c r="HOU5255" s="152"/>
      <c r="HOV5255" s="152"/>
      <c r="HOW5255" s="152"/>
      <c r="HOX5255" s="152"/>
      <c r="HOY5255" s="152"/>
      <c r="HOZ5255" s="152"/>
      <c r="HPA5255" s="152"/>
      <c r="HPB5255" s="152"/>
      <c r="HPC5255" s="152"/>
      <c r="HPD5255" s="152"/>
      <c r="HPE5255" s="152"/>
      <c r="HPF5255" s="152"/>
      <c r="HPG5255" s="152"/>
      <c r="HPH5255" s="152"/>
      <c r="HPI5255" s="152"/>
      <c r="HPJ5255" s="152"/>
      <c r="HPK5255" s="152"/>
      <c r="HPL5255" s="152"/>
      <c r="HPM5255" s="152"/>
      <c r="HPN5255" s="152"/>
      <c r="HPO5255" s="152"/>
      <c r="HPP5255" s="152"/>
      <c r="HPQ5255" s="152"/>
      <c r="HPR5255" s="152"/>
      <c r="HPS5255" s="152"/>
      <c r="HPT5255" s="152"/>
      <c r="HPU5255" s="152"/>
      <c r="HPV5255" s="152"/>
      <c r="HPW5255" s="152"/>
      <c r="HPX5255" s="152"/>
      <c r="HPY5255" s="152"/>
      <c r="HPZ5255" s="152"/>
      <c r="HQA5255" s="152"/>
      <c r="HQB5255" s="152"/>
      <c r="HQC5255" s="152"/>
      <c r="HQD5255" s="152"/>
      <c r="HQE5255" s="152"/>
      <c r="HQF5255" s="152"/>
      <c r="HQG5255" s="152"/>
      <c r="HQH5255" s="152"/>
      <c r="HQI5255" s="152"/>
      <c r="HQJ5255" s="152"/>
      <c r="HQK5255" s="152"/>
      <c r="HQL5255" s="152"/>
      <c r="HQM5255" s="152"/>
      <c r="HQN5255" s="152"/>
      <c r="HQO5255" s="152"/>
      <c r="HQP5255" s="152"/>
      <c r="HQQ5255" s="152"/>
      <c r="HQR5255" s="152"/>
      <c r="HQS5255" s="152"/>
      <c r="HQT5255" s="152"/>
      <c r="HQU5255" s="152"/>
      <c r="HQV5255" s="152"/>
      <c r="HQW5255" s="152"/>
      <c r="HQX5255" s="152"/>
      <c r="HQY5255" s="152"/>
      <c r="HQZ5255" s="152"/>
      <c r="HRA5255" s="152"/>
      <c r="HRB5255" s="152"/>
      <c r="HRC5255" s="152"/>
      <c r="HRD5255" s="152"/>
      <c r="HRE5255" s="152"/>
      <c r="HRF5255" s="152"/>
      <c r="HRG5255" s="152"/>
      <c r="HRH5255" s="152"/>
      <c r="HRI5255" s="152"/>
      <c r="HRJ5255" s="152"/>
      <c r="HRK5255" s="152"/>
      <c r="HRL5255" s="152"/>
      <c r="HRM5255" s="152"/>
      <c r="HRN5255" s="152"/>
      <c r="HRO5255" s="152"/>
      <c r="HRP5255" s="152"/>
      <c r="HRQ5255" s="152"/>
      <c r="HRR5255" s="152"/>
      <c r="HRS5255" s="152"/>
      <c r="HRT5255" s="152"/>
      <c r="HRU5255" s="152"/>
      <c r="HRV5255" s="152"/>
      <c r="HRW5255" s="152"/>
      <c r="HRX5255" s="152"/>
      <c r="HRY5255" s="152"/>
      <c r="HRZ5255" s="152"/>
      <c r="HSA5255" s="152"/>
      <c r="HSB5255" s="152"/>
      <c r="HSC5255" s="152"/>
      <c r="HSD5255" s="152"/>
      <c r="HSE5255" s="152"/>
      <c r="HSF5255" s="152"/>
      <c r="HSG5255" s="152"/>
      <c r="HSH5255" s="152"/>
      <c r="HSI5255" s="152"/>
      <c r="HSJ5255" s="152"/>
      <c r="HSK5255" s="152"/>
      <c r="HSL5255" s="152"/>
      <c r="HSM5255" s="152"/>
      <c r="HSN5255" s="152"/>
      <c r="HSO5255" s="152"/>
      <c r="HSP5255" s="152"/>
      <c r="HSQ5255" s="152"/>
      <c r="HSR5255" s="152"/>
      <c r="HSS5255" s="152"/>
      <c r="HST5255" s="152"/>
      <c r="HSU5255" s="152"/>
      <c r="HSV5255" s="152"/>
      <c r="HSW5255" s="152"/>
      <c r="HSX5255" s="152"/>
      <c r="HSY5255" s="152"/>
      <c r="HSZ5255" s="152"/>
      <c r="HTA5255" s="152"/>
      <c r="HTB5255" s="152"/>
      <c r="HTC5255" s="152"/>
      <c r="HTD5255" s="152"/>
      <c r="HTE5255" s="152"/>
      <c r="HTF5255" s="152"/>
      <c r="HTG5255" s="152"/>
      <c r="HTH5255" s="152"/>
      <c r="HTI5255" s="152"/>
      <c r="HTJ5255" s="152"/>
      <c r="HTK5255" s="152"/>
      <c r="HTL5255" s="152"/>
      <c r="HTM5255" s="152"/>
      <c r="HTN5255" s="152"/>
      <c r="HTO5255" s="152"/>
      <c r="HTP5255" s="152"/>
      <c r="HTQ5255" s="152"/>
      <c r="HTR5255" s="152"/>
      <c r="HTS5255" s="152"/>
      <c r="HTT5255" s="152"/>
      <c r="HTU5255" s="152"/>
      <c r="HTV5255" s="152"/>
      <c r="HTW5255" s="152"/>
      <c r="HTX5255" s="152"/>
      <c r="HTY5255" s="152"/>
      <c r="HTZ5255" s="152"/>
      <c r="HUA5255" s="152"/>
      <c r="HUB5255" s="152"/>
      <c r="HUC5255" s="152"/>
      <c r="HUD5255" s="152"/>
      <c r="HUE5255" s="152"/>
      <c r="HUF5255" s="152"/>
      <c r="HUG5255" s="152"/>
      <c r="HUH5255" s="152"/>
      <c r="HUI5255" s="152"/>
      <c r="HUJ5255" s="152"/>
      <c r="HUK5255" s="152"/>
      <c r="HUL5255" s="152"/>
      <c r="HUM5255" s="152"/>
      <c r="HUN5255" s="152"/>
      <c r="HUO5255" s="152"/>
      <c r="HUP5255" s="152"/>
      <c r="HUQ5255" s="152"/>
      <c r="HUR5255" s="152"/>
      <c r="HUS5255" s="152"/>
      <c r="HUT5255" s="152"/>
      <c r="HUU5255" s="152"/>
      <c r="HUV5255" s="152"/>
      <c r="HUW5255" s="152"/>
      <c r="HUX5255" s="152"/>
      <c r="HUY5255" s="152"/>
      <c r="HUZ5255" s="152"/>
      <c r="HVA5255" s="152"/>
      <c r="HVB5255" s="152"/>
      <c r="HVC5255" s="152"/>
      <c r="HVD5255" s="152"/>
      <c r="HVE5255" s="152"/>
      <c r="HVF5255" s="152"/>
      <c r="HVG5255" s="152"/>
      <c r="HVH5255" s="152"/>
      <c r="HVI5255" s="152"/>
      <c r="HVJ5255" s="152"/>
      <c r="HVK5255" s="152"/>
      <c r="HVL5255" s="152"/>
      <c r="HVM5255" s="152"/>
      <c r="HVN5255" s="152"/>
      <c r="HVO5255" s="152"/>
      <c r="HVP5255" s="152"/>
      <c r="HVQ5255" s="152"/>
      <c r="HVR5255" s="152"/>
      <c r="HVS5255" s="152"/>
      <c r="HVT5255" s="152"/>
      <c r="HVU5255" s="152"/>
      <c r="HVV5255" s="152"/>
      <c r="HVW5255" s="152"/>
      <c r="HVX5255" s="152"/>
      <c r="HVY5255" s="152"/>
      <c r="HVZ5255" s="152"/>
      <c r="HWA5255" s="152"/>
      <c r="HWB5255" s="152"/>
      <c r="HWC5255" s="152"/>
      <c r="HWD5255" s="152"/>
      <c r="HWE5255" s="152"/>
      <c r="HWF5255" s="152"/>
      <c r="HWG5255" s="152"/>
      <c r="HWH5255" s="152"/>
      <c r="HWI5255" s="152"/>
      <c r="HWJ5255" s="152"/>
      <c r="HWK5255" s="152"/>
      <c r="HWL5255" s="152"/>
      <c r="HWM5255" s="152"/>
      <c r="HWN5255" s="152"/>
      <c r="HWO5255" s="152"/>
      <c r="HWP5255" s="152"/>
      <c r="HWQ5255" s="152"/>
      <c r="HWR5255" s="152"/>
      <c r="HWS5255" s="152"/>
      <c r="HWT5255" s="152"/>
      <c r="HWU5255" s="152"/>
      <c r="HWV5255" s="152"/>
      <c r="HWW5255" s="152"/>
      <c r="HWX5255" s="152"/>
      <c r="HWY5255" s="152"/>
      <c r="HWZ5255" s="152"/>
      <c r="HXA5255" s="152"/>
      <c r="HXB5255" s="152"/>
      <c r="HXC5255" s="152"/>
      <c r="HXD5255" s="152"/>
      <c r="HXE5255" s="152"/>
      <c r="HXF5255" s="152"/>
      <c r="HXG5255" s="152"/>
      <c r="HXH5255" s="152"/>
      <c r="HXI5255" s="152"/>
      <c r="HXJ5255" s="152"/>
      <c r="HXK5255" s="152"/>
      <c r="HXL5255" s="152"/>
      <c r="HXM5255" s="152"/>
      <c r="HXN5255" s="152"/>
      <c r="HXO5255" s="152"/>
      <c r="HXP5255" s="152"/>
      <c r="HXQ5255" s="152"/>
      <c r="HXR5255" s="152"/>
      <c r="HXS5255" s="152"/>
      <c r="HXT5255" s="152"/>
      <c r="HXU5255" s="152"/>
      <c r="HXV5255" s="152"/>
      <c r="HXW5255" s="152"/>
      <c r="HXX5255" s="152"/>
      <c r="HXY5255" s="152"/>
      <c r="HXZ5255" s="152"/>
      <c r="HYA5255" s="152"/>
      <c r="HYB5255" s="152"/>
      <c r="HYC5255" s="152"/>
      <c r="HYD5255" s="152"/>
      <c r="HYE5255" s="152"/>
      <c r="HYF5255" s="152"/>
      <c r="HYG5255" s="152"/>
      <c r="HYH5255" s="152"/>
      <c r="HYI5255" s="152"/>
      <c r="HYJ5255" s="152"/>
      <c r="HYK5255" s="152"/>
      <c r="HYL5255" s="152"/>
      <c r="HYM5255" s="152"/>
      <c r="HYN5255" s="152"/>
      <c r="HYO5255" s="152"/>
      <c r="HYP5255" s="152"/>
      <c r="HYQ5255" s="152"/>
      <c r="HYR5255" s="152"/>
      <c r="HYS5255" s="152"/>
      <c r="HYT5255" s="152"/>
      <c r="HYU5255" s="152"/>
      <c r="HYV5255" s="152"/>
      <c r="HYW5255" s="152"/>
      <c r="HYX5255" s="152"/>
      <c r="HYY5255" s="152"/>
      <c r="HYZ5255" s="152"/>
      <c r="HZA5255" s="152"/>
      <c r="HZB5255" s="152"/>
      <c r="HZC5255" s="152"/>
      <c r="HZD5255" s="152"/>
      <c r="HZE5255" s="152"/>
      <c r="HZF5255" s="152"/>
      <c r="HZG5255" s="152"/>
      <c r="HZH5255" s="152"/>
      <c r="HZI5255" s="152"/>
      <c r="HZJ5255" s="152"/>
      <c r="HZK5255" s="152"/>
      <c r="HZL5255" s="152"/>
      <c r="HZM5255" s="152"/>
      <c r="HZN5255" s="152"/>
      <c r="HZO5255" s="152"/>
      <c r="HZP5255" s="152"/>
      <c r="HZQ5255" s="152"/>
      <c r="HZR5255" s="152"/>
      <c r="HZS5255" s="152"/>
      <c r="HZT5255" s="152"/>
      <c r="HZU5255" s="152"/>
      <c r="HZV5255" s="152"/>
      <c r="HZW5255" s="152"/>
      <c r="HZX5255" s="152"/>
      <c r="HZY5255" s="152"/>
      <c r="HZZ5255" s="152"/>
      <c r="IAA5255" s="152"/>
      <c r="IAB5255" s="152"/>
      <c r="IAC5255" s="152"/>
      <c r="IAD5255" s="152"/>
      <c r="IAE5255" s="152"/>
      <c r="IAF5255" s="152"/>
      <c r="IAG5255" s="152"/>
      <c r="IAH5255" s="152"/>
      <c r="IAI5255" s="152"/>
      <c r="IAJ5255" s="152"/>
      <c r="IAK5255" s="152"/>
      <c r="IAL5255" s="152"/>
      <c r="IAM5255" s="152"/>
      <c r="IAN5255" s="152"/>
      <c r="IAO5255" s="152"/>
      <c r="IAP5255" s="152"/>
      <c r="IAQ5255" s="152"/>
      <c r="IAR5255" s="152"/>
      <c r="IAS5255" s="152"/>
      <c r="IAT5255" s="152"/>
      <c r="IAU5255" s="152"/>
      <c r="IAV5255" s="152"/>
      <c r="IAW5255" s="152"/>
      <c r="IAX5255" s="152"/>
      <c r="IAY5255" s="152"/>
      <c r="IAZ5255" s="152"/>
      <c r="IBA5255" s="152"/>
      <c r="IBB5255" s="152"/>
      <c r="IBC5255" s="152"/>
      <c r="IBD5255" s="152"/>
      <c r="IBE5255" s="152"/>
      <c r="IBF5255" s="152"/>
      <c r="IBG5255" s="152"/>
      <c r="IBH5255" s="152"/>
      <c r="IBI5255" s="152"/>
      <c r="IBJ5255" s="152"/>
      <c r="IBK5255" s="152"/>
      <c r="IBL5255" s="152"/>
      <c r="IBM5255" s="152"/>
      <c r="IBN5255" s="152"/>
      <c r="IBO5255" s="152"/>
      <c r="IBP5255" s="152"/>
      <c r="IBQ5255" s="152"/>
      <c r="IBR5255" s="152"/>
      <c r="IBS5255" s="152"/>
      <c r="IBT5255" s="152"/>
      <c r="IBU5255" s="152"/>
      <c r="IBV5255" s="152"/>
      <c r="IBW5255" s="152"/>
      <c r="IBX5255" s="152"/>
      <c r="IBY5255" s="152"/>
      <c r="IBZ5255" s="152"/>
      <c r="ICA5255" s="152"/>
      <c r="ICB5255" s="152"/>
      <c r="ICC5255" s="152"/>
      <c r="ICD5255" s="152"/>
      <c r="ICE5255" s="152"/>
      <c r="ICF5255" s="152"/>
      <c r="ICG5255" s="152"/>
      <c r="ICH5255" s="152"/>
      <c r="ICI5255" s="152"/>
      <c r="ICJ5255" s="152"/>
      <c r="ICK5255" s="152"/>
      <c r="ICL5255" s="152"/>
      <c r="ICM5255" s="152"/>
      <c r="ICN5255" s="152"/>
      <c r="ICO5255" s="152"/>
      <c r="ICP5255" s="152"/>
      <c r="ICQ5255" s="152"/>
      <c r="ICR5255" s="152"/>
      <c r="ICS5255" s="152"/>
      <c r="ICT5255" s="152"/>
      <c r="ICU5255" s="152"/>
      <c r="ICV5255" s="152"/>
      <c r="ICW5255" s="152"/>
      <c r="ICX5255" s="152"/>
      <c r="ICY5255" s="152"/>
      <c r="ICZ5255" s="152"/>
      <c r="IDA5255" s="152"/>
      <c r="IDB5255" s="152"/>
      <c r="IDC5255" s="152"/>
      <c r="IDD5255" s="152"/>
      <c r="IDE5255" s="152"/>
      <c r="IDF5255" s="152"/>
      <c r="IDG5255" s="152"/>
      <c r="IDH5255" s="152"/>
      <c r="IDI5255" s="152"/>
      <c r="IDJ5255" s="152"/>
      <c r="IDK5255" s="152"/>
      <c r="IDL5255" s="152"/>
      <c r="IDM5255" s="152"/>
      <c r="IDN5255" s="152"/>
      <c r="IDO5255" s="152"/>
      <c r="IDP5255" s="152"/>
      <c r="IDQ5255" s="152"/>
      <c r="IDR5255" s="152"/>
      <c r="IDS5255" s="152"/>
      <c r="IDT5255" s="152"/>
      <c r="IDU5255" s="152"/>
      <c r="IDV5255" s="152"/>
      <c r="IDW5255" s="152"/>
      <c r="IDX5255" s="152"/>
      <c r="IDY5255" s="152"/>
      <c r="IDZ5255" s="152"/>
      <c r="IEA5255" s="152"/>
      <c r="IEB5255" s="152"/>
      <c r="IEC5255" s="152"/>
      <c r="IED5255" s="152"/>
      <c r="IEE5255" s="152"/>
      <c r="IEF5255" s="152"/>
      <c r="IEG5255" s="152"/>
      <c r="IEH5255" s="152"/>
      <c r="IEI5255" s="152"/>
      <c r="IEJ5255" s="152"/>
      <c r="IEK5255" s="152"/>
      <c r="IEL5255" s="152"/>
      <c r="IEM5255" s="152"/>
      <c r="IEN5255" s="152"/>
      <c r="IEO5255" s="152"/>
      <c r="IEP5255" s="152"/>
      <c r="IEQ5255" s="152"/>
      <c r="IER5255" s="152"/>
      <c r="IES5255" s="152"/>
      <c r="IET5255" s="152"/>
      <c r="IEU5255" s="152"/>
      <c r="IEV5255" s="152"/>
      <c r="IEW5255" s="152"/>
      <c r="IEX5255" s="152"/>
      <c r="IEY5255" s="152"/>
      <c r="IEZ5255" s="152"/>
      <c r="IFA5255" s="152"/>
      <c r="IFB5255" s="152"/>
      <c r="IFC5255" s="152"/>
      <c r="IFD5255" s="152"/>
      <c r="IFE5255" s="152"/>
      <c r="IFF5255" s="152"/>
      <c r="IFG5255" s="152"/>
      <c r="IFH5255" s="152"/>
      <c r="IFI5255" s="152"/>
      <c r="IFJ5255" s="152"/>
      <c r="IFK5255" s="152"/>
      <c r="IFL5255" s="152"/>
      <c r="IFM5255" s="152"/>
      <c r="IFN5255" s="152"/>
      <c r="IFO5255" s="152"/>
      <c r="IFP5255" s="152"/>
      <c r="IFQ5255" s="152"/>
      <c r="IFR5255" s="152"/>
      <c r="IFS5255" s="152"/>
      <c r="IFT5255" s="152"/>
      <c r="IFU5255" s="152"/>
      <c r="IFV5255" s="152"/>
      <c r="IFW5255" s="152"/>
      <c r="IFX5255" s="152"/>
      <c r="IFY5255" s="152"/>
      <c r="IFZ5255" s="152"/>
      <c r="IGA5255" s="152"/>
      <c r="IGB5255" s="152"/>
      <c r="IGC5255" s="152"/>
      <c r="IGD5255" s="152"/>
      <c r="IGE5255" s="152"/>
      <c r="IGF5255" s="152"/>
      <c r="IGG5255" s="152"/>
      <c r="IGH5255" s="152"/>
      <c r="IGI5255" s="152"/>
      <c r="IGJ5255" s="152"/>
      <c r="IGK5255" s="152"/>
      <c r="IGL5255" s="152"/>
      <c r="IGM5255" s="152"/>
      <c r="IGN5255" s="152"/>
      <c r="IGO5255" s="152"/>
      <c r="IGP5255" s="152"/>
      <c r="IGQ5255" s="152"/>
      <c r="IGR5255" s="152"/>
      <c r="IGS5255" s="152"/>
      <c r="IGT5255" s="152"/>
      <c r="IGU5255" s="152"/>
      <c r="IGV5255" s="152"/>
      <c r="IGW5255" s="152"/>
      <c r="IGX5255" s="152"/>
      <c r="IGY5255" s="152"/>
      <c r="IGZ5255" s="152"/>
      <c r="IHA5255" s="152"/>
      <c r="IHB5255" s="152"/>
      <c r="IHC5255" s="152"/>
      <c r="IHD5255" s="152"/>
      <c r="IHE5255" s="152"/>
      <c r="IHF5255" s="152"/>
      <c r="IHG5255" s="152"/>
      <c r="IHH5255" s="152"/>
      <c r="IHI5255" s="152"/>
      <c r="IHJ5255" s="152"/>
      <c r="IHK5255" s="152"/>
      <c r="IHL5255" s="152"/>
      <c r="IHM5255" s="152"/>
      <c r="IHN5255" s="152"/>
      <c r="IHO5255" s="152"/>
      <c r="IHP5255" s="152"/>
      <c r="IHQ5255" s="152"/>
      <c r="IHR5255" s="152"/>
      <c r="IHS5255" s="152"/>
      <c r="IHT5255" s="152"/>
      <c r="IHU5255" s="152"/>
      <c r="IHV5255" s="152"/>
      <c r="IHW5255" s="152"/>
      <c r="IHX5255" s="152"/>
      <c r="IHY5255" s="152"/>
      <c r="IHZ5255" s="152"/>
      <c r="IIA5255" s="152"/>
      <c r="IIB5255" s="152"/>
      <c r="IIC5255" s="152"/>
      <c r="IID5255" s="152"/>
      <c r="IIE5255" s="152"/>
      <c r="IIF5255" s="152"/>
      <c r="IIG5255" s="152"/>
      <c r="IIH5255" s="152"/>
      <c r="III5255" s="152"/>
      <c r="IIJ5255" s="152"/>
      <c r="IIK5255" s="152"/>
      <c r="IIL5255" s="152"/>
      <c r="IIM5255" s="152"/>
      <c r="IIN5255" s="152"/>
      <c r="IIO5255" s="152"/>
      <c r="IIP5255" s="152"/>
      <c r="IIQ5255" s="152"/>
      <c r="IIR5255" s="152"/>
      <c r="IIS5255" s="152"/>
      <c r="IIT5255" s="152"/>
      <c r="IIU5255" s="152"/>
      <c r="IIV5255" s="152"/>
      <c r="IIW5255" s="152"/>
      <c r="IIX5255" s="152"/>
      <c r="IIY5255" s="152"/>
      <c r="IIZ5255" s="152"/>
      <c r="IJA5255" s="152"/>
      <c r="IJB5255" s="152"/>
      <c r="IJC5255" s="152"/>
      <c r="IJD5255" s="152"/>
      <c r="IJE5255" s="152"/>
      <c r="IJF5255" s="152"/>
      <c r="IJG5255" s="152"/>
      <c r="IJH5255" s="152"/>
      <c r="IJI5255" s="152"/>
      <c r="IJJ5255" s="152"/>
      <c r="IJK5255" s="152"/>
      <c r="IJL5255" s="152"/>
      <c r="IJM5255" s="152"/>
      <c r="IJN5255" s="152"/>
      <c r="IJO5255" s="152"/>
      <c r="IJP5255" s="152"/>
      <c r="IJQ5255" s="152"/>
      <c r="IJR5255" s="152"/>
      <c r="IJS5255" s="152"/>
      <c r="IJT5255" s="152"/>
      <c r="IJU5255" s="152"/>
      <c r="IJV5255" s="152"/>
      <c r="IJW5255" s="152"/>
      <c r="IJX5255" s="152"/>
      <c r="IJY5255" s="152"/>
      <c r="IJZ5255" s="152"/>
      <c r="IKA5255" s="152"/>
      <c r="IKB5255" s="152"/>
      <c r="IKC5255" s="152"/>
      <c r="IKD5255" s="152"/>
      <c r="IKE5255" s="152"/>
      <c r="IKF5255" s="152"/>
      <c r="IKG5255" s="152"/>
      <c r="IKH5255" s="152"/>
      <c r="IKI5255" s="152"/>
      <c r="IKJ5255" s="152"/>
      <c r="IKK5255" s="152"/>
      <c r="IKL5255" s="152"/>
      <c r="IKM5255" s="152"/>
      <c r="IKN5255" s="152"/>
      <c r="IKO5255" s="152"/>
      <c r="IKP5255" s="152"/>
      <c r="IKQ5255" s="152"/>
      <c r="IKR5255" s="152"/>
      <c r="IKS5255" s="152"/>
      <c r="IKT5255" s="152"/>
      <c r="IKU5255" s="152"/>
      <c r="IKV5255" s="152"/>
      <c r="IKW5255" s="152"/>
      <c r="IKX5255" s="152"/>
      <c r="IKY5255" s="152"/>
      <c r="IKZ5255" s="152"/>
      <c r="ILA5255" s="152"/>
      <c r="ILB5255" s="152"/>
      <c r="ILC5255" s="152"/>
      <c r="ILD5255" s="152"/>
      <c r="ILE5255" s="152"/>
      <c r="ILF5255" s="152"/>
      <c r="ILG5255" s="152"/>
      <c r="ILH5255" s="152"/>
      <c r="ILI5255" s="152"/>
      <c r="ILJ5255" s="152"/>
      <c r="ILK5255" s="152"/>
      <c r="ILL5255" s="152"/>
      <c r="ILM5255" s="152"/>
      <c r="ILN5255" s="152"/>
      <c r="ILO5255" s="152"/>
      <c r="ILP5255" s="152"/>
      <c r="ILQ5255" s="152"/>
      <c r="ILR5255" s="152"/>
      <c r="ILS5255" s="152"/>
      <c r="ILT5255" s="152"/>
      <c r="ILU5255" s="152"/>
      <c r="ILV5255" s="152"/>
      <c r="ILW5255" s="152"/>
      <c r="ILX5255" s="152"/>
      <c r="ILY5255" s="152"/>
      <c r="ILZ5255" s="152"/>
      <c r="IMA5255" s="152"/>
      <c r="IMB5255" s="152"/>
      <c r="IMC5255" s="152"/>
      <c r="IMD5255" s="152"/>
      <c r="IME5255" s="152"/>
      <c r="IMF5255" s="152"/>
      <c r="IMG5255" s="152"/>
      <c r="IMH5255" s="152"/>
      <c r="IMI5255" s="152"/>
      <c r="IMJ5255" s="152"/>
      <c r="IMK5255" s="152"/>
      <c r="IML5255" s="152"/>
      <c r="IMM5255" s="152"/>
      <c r="IMN5255" s="152"/>
      <c r="IMO5255" s="152"/>
      <c r="IMP5255" s="152"/>
      <c r="IMQ5255" s="152"/>
      <c r="IMR5255" s="152"/>
      <c r="IMS5255" s="152"/>
      <c r="IMT5255" s="152"/>
      <c r="IMU5255" s="152"/>
      <c r="IMV5255" s="152"/>
      <c r="IMW5255" s="152"/>
      <c r="IMX5255" s="152"/>
      <c r="IMY5255" s="152"/>
      <c r="IMZ5255" s="152"/>
      <c r="INA5255" s="152"/>
      <c r="INB5255" s="152"/>
      <c r="INC5255" s="152"/>
      <c r="IND5255" s="152"/>
      <c r="INE5255" s="152"/>
      <c r="INF5255" s="152"/>
      <c r="ING5255" s="152"/>
      <c r="INH5255" s="152"/>
      <c r="INI5255" s="152"/>
      <c r="INJ5255" s="152"/>
      <c r="INK5255" s="152"/>
      <c r="INL5255" s="152"/>
      <c r="INM5255" s="152"/>
      <c r="INN5255" s="152"/>
      <c r="INO5255" s="152"/>
      <c r="INP5255" s="152"/>
      <c r="INQ5255" s="152"/>
      <c r="INR5255" s="152"/>
      <c r="INS5255" s="152"/>
      <c r="INT5255" s="152"/>
      <c r="INU5255" s="152"/>
      <c r="INV5255" s="152"/>
      <c r="INW5255" s="152"/>
      <c r="INX5255" s="152"/>
      <c r="INY5255" s="152"/>
      <c r="INZ5255" s="152"/>
      <c r="IOA5255" s="152"/>
      <c r="IOB5255" s="152"/>
      <c r="IOC5255" s="152"/>
      <c r="IOD5255" s="152"/>
      <c r="IOE5255" s="152"/>
      <c r="IOF5255" s="152"/>
      <c r="IOG5255" s="152"/>
      <c r="IOH5255" s="152"/>
      <c r="IOI5255" s="152"/>
      <c r="IOJ5255" s="152"/>
      <c r="IOK5255" s="152"/>
      <c r="IOL5255" s="152"/>
      <c r="IOM5255" s="152"/>
      <c r="ION5255" s="152"/>
      <c r="IOO5255" s="152"/>
      <c r="IOP5255" s="152"/>
      <c r="IOQ5255" s="152"/>
      <c r="IOR5255" s="152"/>
      <c r="IOS5255" s="152"/>
      <c r="IOT5255" s="152"/>
      <c r="IOU5255" s="152"/>
      <c r="IOV5255" s="152"/>
      <c r="IOW5255" s="152"/>
      <c r="IOX5255" s="152"/>
      <c r="IOY5255" s="152"/>
      <c r="IOZ5255" s="152"/>
      <c r="IPA5255" s="152"/>
      <c r="IPB5255" s="152"/>
      <c r="IPC5255" s="152"/>
      <c r="IPD5255" s="152"/>
      <c r="IPE5255" s="152"/>
      <c r="IPF5255" s="152"/>
      <c r="IPG5255" s="152"/>
      <c r="IPH5255" s="152"/>
      <c r="IPI5255" s="152"/>
      <c r="IPJ5255" s="152"/>
      <c r="IPK5255" s="152"/>
      <c r="IPL5255" s="152"/>
      <c r="IPM5255" s="152"/>
      <c r="IPN5255" s="152"/>
      <c r="IPO5255" s="152"/>
      <c r="IPP5255" s="152"/>
      <c r="IPQ5255" s="152"/>
      <c r="IPR5255" s="152"/>
      <c r="IPS5255" s="152"/>
      <c r="IPT5255" s="152"/>
      <c r="IPU5255" s="152"/>
      <c r="IPV5255" s="152"/>
      <c r="IPW5255" s="152"/>
      <c r="IPX5255" s="152"/>
      <c r="IPY5255" s="152"/>
      <c r="IPZ5255" s="152"/>
      <c r="IQA5255" s="152"/>
      <c r="IQB5255" s="152"/>
      <c r="IQC5255" s="152"/>
      <c r="IQD5255" s="152"/>
      <c r="IQE5255" s="152"/>
      <c r="IQF5255" s="152"/>
      <c r="IQG5255" s="152"/>
      <c r="IQH5255" s="152"/>
      <c r="IQI5255" s="152"/>
      <c r="IQJ5255" s="152"/>
      <c r="IQK5255" s="152"/>
      <c r="IQL5255" s="152"/>
      <c r="IQM5255" s="152"/>
      <c r="IQN5255" s="152"/>
      <c r="IQO5255" s="152"/>
      <c r="IQP5255" s="152"/>
      <c r="IQQ5255" s="152"/>
      <c r="IQR5255" s="152"/>
      <c r="IQS5255" s="152"/>
      <c r="IQT5255" s="152"/>
      <c r="IQU5255" s="152"/>
      <c r="IQV5255" s="152"/>
      <c r="IQW5255" s="152"/>
      <c r="IQX5255" s="152"/>
      <c r="IQY5255" s="152"/>
      <c r="IQZ5255" s="152"/>
      <c r="IRA5255" s="152"/>
      <c r="IRB5255" s="152"/>
      <c r="IRC5255" s="152"/>
      <c r="IRD5255" s="152"/>
      <c r="IRE5255" s="152"/>
      <c r="IRF5255" s="152"/>
      <c r="IRG5255" s="152"/>
      <c r="IRH5255" s="152"/>
      <c r="IRI5255" s="152"/>
      <c r="IRJ5255" s="152"/>
      <c r="IRK5255" s="152"/>
      <c r="IRL5255" s="152"/>
      <c r="IRM5255" s="152"/>
      <c r="IRN5255" s="152"/>
      <c r="IRO5255" s="152"/>
      <c r="IRP5255" s="152"/>
      <c r="IRQ5255" s="152"/>
      <c r="IRR5255" s="152"/>
      <c r="IRS5255" s="152"/>
      <c r="IRT5255" s="152"/>
      <c r="IRU5255" s="152"/>
      <c r="IRV5255" s="152"/>
      <c r="IRW5255" s="152"/>
      <c r="IRX5255" s="152"/>
      <c r="IRY5255" s="152"/>
      <c r="IRZ5255" s="152"/>
      <c r="ISA5255" s="152"/>
      <c r="ISB5255" s="152"/>
      <c r="ISC5255" s="152"/>
      <c r="ISD5255" s="152"/>
      <c r="ISE5255" s="152"/>
      <c r="ISF5255" s="152"/>
      <c r="ISG5255" s="152"/>
      <c r="ISH5255" s="152"/>
      <c r="ISI5255" s="152"/>
      <c r="ISJ5255" s="152"/>
      <c r="ISK5255" s="152"/>
      <c r="ISL5255" s="152"/>
      <c r="ISM5255" s="152"/>
      <c r="ISN5255" s="152"/>
      <c r="ISO5255" s="152"/>
      <c r="ISP5255" s="152"/>
      <c r="ISQ5255" s="152"/>
      <c r="ISR5255" s="152"/>
      <c r="ISS5255" s="152"/>
      <c r="IST5255" s="152"/>
      <c r="ISU5255" s="152"/>
      <c r="ISV5255" s="152"/>
      <c r="ISW5255" s="152"/>
      <c r="ISX5255" s="152"/>
      <c r="ISY5255" s="152"/>
      <c r="ISZ5255" s="152"/>
      <c r="ITA5255" s="152"/>
      <c r="ITB5255" s="152"/>
      <c r="ITC5255" s="152"/>
      <c r="ITD5255" s="152"/>
      <c r="ITE5255" s="152"/>
      <c r="ITF5255" s="152"/>
      <c r="ITG5255" s="152"/>
      <c r="ITH5255" s="152"/>
      <c r="ITI5255" s="152"/>
      <c r="ITJ5255" s="152"/>
      <c r="ITK5255" s="152"/>
      <c r="ITL5255" s="152"/>
      <c r="ITM5255" s="152"/>
      <c r="ITN5255" s="152"/>
      <c r="ITO5255" s="152"/>
      <c r="ITP5255" s="152"/>
      <c r="ITQ5255" s="152"/>
      <c r="ITR5255" s="152"/>
      <c r="ITS5255" s="152"/>
      <c r="ITT5255" s="152"/>
      <c r="ITU5255" s="152"/>
      <c r="ITV5255" s="152"/>
      <c r="ITW5255" s="152"/>
      <c r="ITX5255" s="152"/>
      <c r="ITY5255" s="152"/>
      <c r="ITZ5255" s="152"/>
      <c r="IUA5255" s="152"/>
      <c r="IUB5255" s="152"/>
      <c r="IUC5255" s="152"/>
      <c r="IUD5255" s="152"/>
      <c r="IUE5255" s="152"/>
      <c r="IUF5255" s="152"/>
      <c r="IUG5255" s="152"/>
      <c r="IUH5255" s="152"/>
      <c r="IUI5255" s="152"/>
      <c r="IUJ5255" s="152"/>
      <c r="IUK5255" s="152"/>
      <c r="IUL5255" s="152"/>
      <c r="IUM5255" s="152"/>
      <c r="IUN5255" s="152"/>
      <c r="IUO5255" s="152"/>
      <c r="IUP5255" s="152"/>
      <c r="IUQ5255" s="152"/>
      <c r="IUR5255" s="152"/>
      <c r="IUS5255" s="152"/>
      <c r="IUT5255" s="152"/>
      <c r="IUU5255" s="152"/>
      <c r="IUV5255" s="152"/>
      <c r="IUW5255" s="152"/>
      <c r="IUX5255" s="152"/>
      <c r="IUY5255" s="152"/>
      <c r="IUZ5255" s="152"/>
      <c r="IVA5255" s="152"/>
      <c r="IVB5255" s="152"/>
      <c r="IVC5255" s="152"/>
      <c r="IVD5255" s="152"/>
      <c r="IVE5255" s="152"/>
      <c r="IVF5255" s="152"/>
      <c r="IVG5255" s="152"/>
      <c r="IVH5255" s="152"/>
      <c r="IVI5255" s="152"/>
      <c r="IVJ5255" s="152"/>
      <c r="IVK5255" s="152"/>
      <c r="IVL5255" s="152"/>
      <c r="IVM5255" s="152"/>
      <c r="IVN5255" s="152"/>
      <c r="IVO5255" s="152"/>
      <c r="IVP5255" s="152"/>
      <c r="IVQ5255" s="152"/>
      <c r="IVR5255" s="152"/>
      <c r="IVS5255" s="152"/>
      <c r="IVT5255" s="152"/>
      <c r="IVU5255" s="152"/>
      <c r="IVV5255" s="152"/>
      <c r="IVW5255" s="152"/>
      <c r="IVX5255" s="152"/>
      <c r="IVY5255" s="152"/>
      <c r="IVZ5255" s="152"/>
      <c r="IWA5255" s="152"/>
      <c r="IWB5255" s="152"/>
      <c r="IWC5255" s="152"/>
      <c r="IWD5255" s="152"/>
      <c r="IWE5255" s="152"/>
      <c r="IWF5255" s="152"/>
      <c r="IWG5255" s="152"/>
      <c r="IWH5255" s="152"/>
      <c r="IWI5255" s="152"/>
      <c r="IWJ5255" s="152"/>
      <c r="IWK5255" s="152"/>
      <c r="IWL5255" s="152"/>
      <c r="IWM5255" s="152"/>
      <c r="IWN5255" s="152"/>
      <c r="IWO5255" s="152"/>
      <c r="IWP5255" s="152"/>
      <c r="IWQ5255" s="152"/>
      <c r="IWR5255" s="152"/>
      <c r="IWS5255" s="152"/>
      <c r="IWT5255" s="152"/>
      <c r="IWU5255" s="152"/>
      <c r="IWV5255" s="152"/>
      <c r="IWW5255" s="152"/>
      <c r="IWX5255" s="152"/>
      <c r="IWY5255" s="152"/>
      <c r="IWZ5255" s="152"/>
      <c r="IXA5255" s="152"/>
      <c r="IXB5255" s="152"/>
      <c r="IXC5255" s="152"/>
      <c r="IXD5255" s="152"/>
      <c r="IXE5255" s="152"/>
      <c r="IXF5255" s="152"/>
      <c r="IXG5255" s="152"/>
      <c r="IXH5255" s="152"/>
      <c r="IXI5255" s="152"/>
      <c r="IXJ5255" s="152"/>
      <c r="IXK5255" s="152"/>
      <c r="IXL5255" s="152"/>
      <c r="IXM5255" s="152"/>
      <c r="IXN5255" s="152"/>
      <c r="IXO5255" s="152"/>
      <c r="IXP5255" s="152"/>
      <c r="IXQ5255" s="152"/>
      <c r="IXR5255" s="152"/>
      <c r="IXS5255" s="152"/>
      <c r="IXT5255" s="152"/>
      <c r="IXU5255" s="152"/>
      <c r="IXV5255" s="152"/>
      <c r="IXW5255" s="152"/>
      <c r="IXX5255" s="152"/>
      <c r="IXY5255" s="152"/>
      <c r="IXZ5255" s="152"/>
      <c r="IYA5255" s="152"/>
      <c r="IYB5255" s="152"/>
      <c r="IYC5255" s="152"/>
      <c r="IYD5255" s="152"/>
      <c r="IYE5255" s="152"/>
      <c r="IYF5255" s="152"/>
      <c r="IYG5255" s="152"/>
      <c r="IYH5255" s="152"/>
      <c r="IYI5255" s="152"/>
      <c r="IYJ5255" s="152"/>
      <c r="IYK5255" s="152"/>
      <c r="IYL5255" s="152"/>
      <c r="IYM5255" s="152"/>
      <c r="IYN5255" s="152"/>
      <c r="IYO5255" s="152"/>
      <c r="IYP5255" s="152"/>
      <c r="IYQ5255" s="152"/>
      <c r="IYR5255" s="152"/>
      <c r="IYS5255" s="152"/>
      <c r="IYT5255" s="152"/>
      <c r="IYU5255" s="152"/>
      <c r="IYV5255" s="152"/>
      <c r="IYW5255" s="152"/>
      <c r="IYX5255" s="152"/>
      <c r="IYY5255" s="152"/>
      <c r="IYZ5255" s="152"/>
      <c r="IZA5255" s="152"/>
      <c r="IZB5255" s="152"/>
      <c r="IZC5255" s="152"/>
      <c r="IZD5255" s="152"/>
      <c r="IZE5255" s="152"/>
      <c r="IZF5255" s="152"/>
      <c r="IZG5255" s="152"/>
      <c r="IZH5255" s="152"/>
      <c r="IZI5255" s="152"/>
      <c r="IZJ5255" s="152"/>
      <c r="IZK5255" s="152"/>
      <c r="IZL5255" s="152"/>
      <c r="IZM5255" s="152"/>
      <c r="IZN5255" s="152"/>
      <c r="IZO5255" s="152"/>
      <c r="IZP5255" s="152"/>
      <c r="IZQ5255" s="152"/>
      <c r="IZR5255" s="152"/>
      <c r="IZS5255" s="152"/>
      <c r="IZT5255" s="152"/>
      <c r="IZU5255" s="152"/>
      <c r="IZV5255" s="152"/>
      <c r="IZW5255" s="152"/>
      <c r="IZX5255" s="152"/>
      <c r="IZY5255" s="152"/>
      <c r="IZZ5255" s="152"/>
      <c r="JAA5255" s="152"/>
      <c r="JAB5255" s="152"/>
      <c r="JAC5255" s="152"/>
      <c r="JAD5255" s="152"/>
      <c r="JAE5255" s="152"/>
      <c r="JAF5255" s="152"/>
      <c r="JAG5255" s="152"/>
      <c r="JAH5255" s="152"/>
      <c r="JAI5255" s="152"/>
      <c r="JAJ5255" s="152"/>
      <c r="JAK5255" s="152"/>
      <c r="JAL5255" s="152"/>
      <c r="JAM5255" s="152"/>
      <c r="JAN5255" s="152"/>
      <c r="JAO5255" s="152"/>
      <c r="JAP5255" s="152"/>
      <c r="JAQ5255" s="152"/>
      <c r="JAR5255" s="152"/>
      <c r="JAS5255" s="152"/>
      <c r="JAT5255" s="152"/>
      <c r="JAU5255" s="152"/>
      <c r="JAV5255" s="152"/>
      <c r="JAW5255" s="152"/>
      <c r="JAX5255" s="152"/>
      <c r="JAY5255" s="152"/>
      <c r="JAZ5255" s="152"/>
      <c r="JBA5255" s="152"/>
      <c r="JBB5255" s="152"/>
      <c r="JBC5255" s="152"/>
      <c r="JBD5255" s="152"/>
      <c r="JBE5255" s="152"/>
      <c r="JBF5255" s="152"/>
      <c r="JBG5255" s="152"/>
      <c r="JBH5255" s="152"/>
      <c r="JBI5255" s="152"/>
      <c r="JBJ5255" s="152"/>
      <c r="JBK5255" s="152"/>
      <c r="JBL5255" s="152"/>
      <c r="JBM5255" s="152"/>
      <c r="JBN5255" s="152"/>
      <c r="JBO5255" s="152"/>
      <c r="JBP5255" s="152"/>
      <c r="JBQ5255" s="152"/>
      <c r="JBR5255" s="152"/>
      <c r="JBS5255" s="152"/>
      <c r="JBT5255" s="152"/>
      <c r="JBU5255" s="152"/>
      <c r="JBV5255" s="152"/>
      <c r="JBW5255" s="152"/>
      <c r="JBX5255" s="152"/>
      <c r="JBY5255" s="152"/>
      <c r="JBZ5255" s="152"/>
      <c r="JCA5255" s="152"/>
      <c r="JCB5255" s="152"/>
      <c r="JCC5255" s="152"/>
      <c r="JCD5255" s="152"/>
      <c r="JCE5255" s="152"/>
      <c r="JCF5255" s="152"/>
      <c r="JCG5255" s="152"/>
      <c r="JCH5255" s="152"/>
      <c r="JCI5255" s="152"/>
      <c r="JCJ5255" s="152"/>
      <c r="JCK5255" s="152"/>
      <c r="JCL5255" s="152"/>
      <c r="JCM5255" s="152"/>
      <c r="JCN5255" s="152"/>
      <c r="JCO5255" s="152"/>
      <c r="JCP5255" s="152"/>
      <c r="JCQ5255" s="152"/>
      <c r="JCR5255" s="152"/>
      <c r="JCS5255" s="152"/>
      <c r="JCT5255" s="152"/>
      <c r="JCU5255" s="152"/>
      <c r="JCV5255" s="152"/>
      <c r="JCW5255" s="152"/>
      <c r="JCX5255" s="152"/>
      <c r="JCY5255" s="152"/>
      <c r="JCZ5255" s="152"/>
      <c r="JDA5255" s="152"/>
      <c r="JDB5255" s="152"/>
      <c r="JDC5255" s="152"/>
      <c r="JDD5255" s="152"/>
      <c r="JDE5255" s="152"/>
      <c r="JDF5255" s="152"/>
      <c r="JDG5255" s="152"/>
      <c r="JDH5255" s="152"/>
      <c r="JDI5255" s="152"/>
      <c r="JDJ5255" s="152"/>
      <c r="JDK5255" s="152"/>
      <c r="JDL5255" s="152"/>
      <c r="JDM5255" s="152"/>
      <c r="JDN5255" s="152"/>
      <c r="JDO5255" s="152"/>
      <c r="JDP5255" s="152"/>
      <c r="JDQ5255" s="152"/>
      <c r="JDR5255" s="152"/>
      <c r="JDS5255" s="152"/>
      <c r="JDT5255" s="152"/>
      <c r="JDU5255" s="152"/>
      <c r="JDV5255" s="152"/>
      <c r="JDW5255" s="152"/>
      <c r="JDX5255" s="152"/>
      <c r="JDY5255" s="152"/>
      <c r="JDZ5255" s="152"/>
      <c r="JEA5255" s="152"/>
      <c r="JEB5255" s="152"/>
      <c r="JEC5255" s="152"/>
      <c r="JED5255" s="152"/>
      <c r="JEE5255" s="152"/>
      <c r="JEF5255" s="152"/>
      <c r="JEG5255" s="152"/>
      <c r="JEH5255" s="152"/>
      <c r="JEI5255" s="152"/>
      <c r="JEJ5255" s="152"/>
      <c r="JEK5255" s="152"/>
      <c r="JEL5255" s="152"/>
      <c r="JEM5255" s="152"/>
      <c r="JEN5255" s="152"/>
      <c r="JEO5255" s="152"/>
      <c r="JEP5255" s="152"/>
      <c r="JEQ5255" s="152"/>
      <c r="JER5255" s="152"/>
      <c r="JES5255" s="152"/>
      <c r="JET5255" s="152"/>
      <c r="JEU5255" s="152"/>
      <c r="JEV5255" s="152"/>
      <c r="JEW5255" s="152"/>
      <c r="JEX5255" s="152"/>
      <c r="JEY5255" s="152"/>
      <c r="JEZ5255" s="152"/>
      <c r="JFA5255" s="152"/>
      <c r="JFB5255" s="152"/>
      <c r="JFC5255" s="152"/>
      <c r="JFD5255" s="152"/>
      <c r="JFE5255" s="152"/>
      <c r="JFF5255" s="152"/>
      <c r="JFG5255" s="152"/>
      <c r="JFH5255" s="152"/>
      <c r="JFI5255" s="152"/>
      <c r="JFJ5255" s="152"/>
      <c r="JFK5255" s="152"/>
      <c r="JFL5255" s="152"/>
      <c r="JFM5255" s="152"/>
      <c r="JFN5255" s="152"/>
      <c r="JFO5255" s="152"/>
      <c r="JFP5255" s="152"/>
      <c r="JFQ5255" s="152"/>
      <c r="JFR5255" s="152"/>
      <c r="JFS5255" s="152"/>
      <c r="JFT5255" s="152"/>
      <c r="JFU5255" s="152"/>
      <c r="JFV5255" s="152"/>
      <c r="JFW5255" s="152"/>
      <c r="JFX5255" s="152"/>
      <c r="JFY5255" s="152"/>
      <c r="JFZ5255" s="152"/>
      <c r="JGA5255" s="152"/>
      <c r="JGB5255" s="152"/>
      <c r="JGC5255" s="152"/>
      <c r="JGD5255" s="152"/>
      <c r="JGE5255" s="152"/>
      <c r="JGF5255" s="152"/>
      <c r="JGG5255" s="152"/>
      <c r="JGH5255" s="152"/>
      <c r="JGI5255" s="152"/>
      <c r="JGJ5255" s="152"/>
      <c r="JGK5255" s="152"/>
      <c r="JGL5255" s="152"/>
      <c r="JGM5255" s="152"/>
      <c r="JGN5255" s="152"/>
      <c r="JGO5255" s="152"/>
      <c r="JGP5255" s="152"/>
      <c r="JGQ5255" s="152"/>
      <c r="JGR5255" s="152"/>
      <c r="JGS5255" s="152"/>
      <c r="JGT5255" s="152"/>
      <c r="JGU5255" s="152"/>
      <c r="JGV5255" s="152"/>
      <c r="JGW5255" s="152"/>
      <c r="JGX5255" s="152"/>
      <c r="JGY5255" s="152"/>
      <c r="JGZ5255" s="152"/>
      <c r="JHA5255" s="152"/>
      <c r="JHB5255" s="152"/>
      <c r="JHC5255" s="152"/>
      <c r="JHD5255" s="152"/>
      <c r="JHE5255" s="152"/>
      <c r="JHF5255" s="152"/>
      <c r="JHG5255" s="152"/>
      <c r="JHH5255" s="152"/>
      <c r="JHI5255" s="152"/>
      <c r="JHJ5255" s="152"/>
      <c r="JHK5255" s="152"/>
      <c r="JHL5255" s="152"/>
      <c r="JHM5255" s="152"/>
      <c r="JHN5255" s="152"/>
      <c r="JHO5255" s="152"/>
      <c r="JHP5255" s="152"/>
      <c r="JHQ5255" s="152"/>
      <c r="JHR5255" s="152"/>
      <c r="JHS5255" s="152"/>
      <c r="JHT5255" s="152"/>
      <c r="JHU5255" s="152"/>
      <c r="JHV5255" s="152"/>
      <c r="JHW5255" s="152"/>
      <c r="JHX5255" s="152"/>
      <c r="JHY5255" s="152"/>
      <c r="JHZ5255" s="152"/>
      <c r="JIA5255" s="152"/>
      <c r="JIB5255" s="152"/>
      <c r="JIC5255" s="152"/>
      <c r="JID5255" s="152"/>
      <c r="JIE5255" s="152"/>
      <c r="JIF5255" s="152"/>
      <c r="JIG5255" s="152"/>
      <c r="JIH5255" s="152"/>
      <c r="JII5255" s="152"/>
      <c r="JIJ5255" s="152"/>
      <c r="JIK5255" s="152"/>
      <c r="JIL5255" s="152"/>
      <c r="JIM5255" s="152"/>
      <c r="JIN5255" s="152"/>
      <c r="JIO5255" s="152"/>
      <c r="JIP5255" s="152"/>
      <c r="JIQ5255" s="152"/>
      <c r="JIR5255" s="152"/>
      <c r="JIS5255" s="152"/>
      <c r="JIT5255" s="152"/>
      <c r="JIU5255" s="152"/>
      <c r="JIV5255" s="152"/>
      <c r="JIW5255" s="152"/>
      <c r="JIX5255" s="152"/>
      <c r="JIY5255" s="152"/>
      <c r="JIZ5255" s="152"/>
      <c r="JJA5255" s="152"/>
      <c r="JJB5255" s="152"/>
      <c r="JJC5255" s="152"/>
      <c r="JJD5255" s="152"/>
      <c r="JJE5255" s="152"/>
      <c r="JJF5255" s="152"/>
      <c r="JJG5255" s="152"/>
      <c r="JJH5255" s="152"/>
      <c r="JJI5255" s="152"/>
      <c r="JJJ5255" s="152"/>
      <c r="JJK5255" s="152"/>
      <c r="JJL5255" s="152"/>
      <c r="JJM5255" s="152"/>
      <c r="JJN5255" s="152"/>
      <c r="JJO5255" s="152"/>
      <c r="JJP5255" s="152"/>
      <c r="JJQ5255" s="152"/>
      <c r="JJR5255" s="152"/>
      <c r="JJS5255" s="152"/>
      <c r="JJT5255" s="152"/>
      <c r="JJU5255" s="152"/>
      <c r="JJV5255" s="152"/>
      <c r="JJW5255" s="152"/>
      <c r="JJX5255" s="152"/>
      <c r="JJY5255" s="152"/>
      <c r="JJZ5255" s="152"/>
      <c r="JKA5255" s="152"/>
      <c r="JKB5255" s="152"/>
      <c r="JKC5255" s="152"/>
      <c r="JKD5255" s="152"/>
      <c r="JKE5255" s="152"/>
      <c r="JKF5255" s="152"/>
      <c r="JKG5255" s="152"/>
      <c r="JKH5255" s="152"/>
      <c r="JKI5255" s="152"/>
      <c r="JKJ5255" s="152"/>
      <c r="JKK5255" s="152"/>
      <c r="JKL5255" s="152"/>
      <c r="JKM5255" s="152"/>
      <c r="JKN5255" s="152"/>
      <c r="JKO5255" s="152"/>
      <c r="JKP5255" s="152"/>
      <c r="JKQ5255" s="152"/>
      <c r="JKR5255" s="152"/>
      <c r="JKS5255" s="152"/>
      <c r="JKT5255" s="152"/>
      <c r="JKU5255" s="152"/>
      <c r="JKV5255" s="152"/>
      <c r="JKW5255" s="152"/>
      <c r="JKX5255" s="152"/>
      <c r="JKY5255" s="152"/>
      <c r="JKZ5255" s="152"/>
      <c r="JLA5255" s="152"/>
      <c r="JLB5255" s="152"/>
      <c r="JLC5255" s="152"/>
      <c r="JLD5255" s="152"/>
      <c r="JLE5255" s="152"/>
      <c r="JLF5255" s="152"/>
      <c r="JLG5255" s="152"/>
      <c r="JLH5255" s="152"/>
      <c r="JLI5255" s="152"/>
      <c r="JLJ5255" s="152"/>
      <c r="JLK5255" s="152"/>
      <c r="JLL5255" s="152"/>
      <c r="JLM5255" s="152"/>
      <c r="JLN5255" s="152"/>
      <c r="JLO5255" s="152"/>
      <c r="JLP5255" s="152"/>
      <c r="JLQ5255" s="152"/>
      <c r="JLR5255" s="152"/>
      <c r="JLS5255" s="152"/>
      <c r="JLT5255" s="152"/>
      <c r="JLU5255" s="152"/>
      <c r="JLV5255" s="152"/>
      <c r="JLW5255" s="152"/>
      <c r="JLX5255" s="152"/>
      <c r="JLY5255" s="152"/>
      <c r="JLZ5255" s="152"/>
      <c r="JMA5255" s="152"/>
      <c r="JMB5255" s="152"/>
      <c r="JMC5255" s="152"/>
      <c r="JMD5255" s="152"/>
      <c r="JME5255" s="152"/>
      <c r="JMF5255" s="152"/>
      <c r="JMG5255" s="152"/>
      <c r="JMH5255" s="152"/>
      <c r="JMI5255" s="152"/>
      <c r="JMJ5255" s="152"/>
      <c r="JMK5255" s="152"/>
      <c r="JML5255" s="152"/>
      <c r="JMM5255" s="152"/>
      <c r="JMN5255" s="152"/>
      <c r="JMO5255" s="152"/>
      <c r="JMP5255" s="152"/>
      <c r="JMQ5255" s="152"/>
      <c r="JMR5255" s="152"/>
      <c r="JMS5255" s="152"/>
      <c r="JMT5255" s="152"/>
      <c r="JMU5255" s="152"/>
      <c r="JMV5255" s="152"/>
      <c r="JMW5255" s="152"/>
      <c r="JMX5255" s="152"/>
      <c r="JMY5255" s="152"/>
      <c r="JMZ5255" s="152"/>
      <c r="JNA5255" s="152"/>
      <c r="JNB5255" s="152"/>
      <c r="JNC5255" s="152"/>
      <c r="JND5255" s="152"/>
      <c r="JNE5255" s="152"/>
      <c r="JNF5255" s="152"/>
      <c r="JNG5255" s="152"/>
      <c r="JNH5255" s="152"/>
      <c r="JNI5255" s="152"/>
      <c r="JNJ5255" s="152"/>
      <c r="JNK5255" s="152"/>
      <c r="JNL5255" s="152"/>
      <c r="JNM5255" s="152"/>
      <c r="JNN5255" s="152"/>
      <c r="JNO5255" s="152"/>
      <c r="JNP5255" s="152"/>
      <c r="JNQ5255" s="152"/>
      <c r="JNR5255" s="152"/>
      <c r="JNS5255" s="152"/>
      <c r="JNT5255" s="152"/>
      <c r="JNU5255" s="152"/>
      <c r="JNV5255" s="152"/>
      <c r="JNW5255" s="152"/>
      <c r="JNX5255" s="152"/>
      <c r="JNY5255" s="152"/>
      <c r="JNZ5255" s="152"/>
      <c r="JOA5255" s="152"/>
      <c r="JOB5255" s="152"/>
      <c r="JOC5255" s="152"/>
      <c r="JOD5255" s="152"/>
      <c r="JOE5255" s="152"/>
      <c r="JOF5255" s="152"/>
      <c r="JOG5255" s="152"/>
      <c r="JOH5255" s="152"/>
      <c r="JOI5255" s="152"/>
      <c r="JOJ5255" s="152"/>
      <c r="JOK5255" s="152"/>
      <c r="JOL5255" s="152"/>
      <c r="JOM5255" s="152"/>
      <c r="JON5255" s="152"/>
      <c r="JOO5255" s="152"/>
      <c r="JOP5255" s="152"/>
      <c r="JOQ5255" s="152"/>
      <c r="JOR5255" s="152"/>
      <c r="JOS5255" s="152"/>
      <c r="JOT5255" s="152"/>
      <c r="JOU5255" s="152"/>
      <c r="JOV5255" s="152"/>
      <c r="JOW5255" s="152"/>
      <c r="JOX5255" s="152"/>
      <c r="JOY5255" s="152"/>
      <c r="JOZ5255" s="152"/>
      <c r="JPA5255" s="152"/>
      <c r="JPB5255" s="152"/>
      <c r="JPC5255" s="152"/>
      <c r="JPD5255" s="152"/>
      <c r="JPE5255" s="152"/>
      <c r="JPF5255" s="152"/>
      <c r="JPG5255" s="152"/>
      <c r="JPH5255" s="152"/>
      <c r="JPI5255" s="152"/>
      <c r="JPJ5255" s="152"/>
      <c r="JPK5255" s="152"/>
      <c r="JPL5255" s="152"/>
      <c r="JPM5255" s="152"/>
      <c r="JPN5255" s="152"/>
      <c r="JPO5255" s="152"/>
      <c r="JPP5255" s="152"/>
      <c r="JPQ5255" s="152"/>
      <c r="JPR5255" s="152"/>
      <c r="JPS5255" s="152"/>
      <c r="JPT5255" s="152"/>
      <c r="JPU5255" s="152"/>
      <c r="JPV5255" s="152"/>
      <c r="JPW5255" s="152"/>
      <c r="JPX5255" s="152"/>
      <c r="JPY5255" s="152"/>
      <c r="JPZ5255" s="152"/>
      <c r="JQA5255" s="152"/>
      <c r="JQB5255" s="152"/>
      <c r="JQC5255" s="152"/>
      <c r="JQD5255" s="152"/>
      <c r="JQE5255" s="152"/>
      <c r="JQF5255" s="152"/>
      <c r="JQG5255" s="152"/>
      <c r="JQH5255" s="152"/>
      <c r="JQI5255" s="152"/>
      <c r="JQJ5255" s="152"/>
      <c r="JQK5255" s="152"/>
      <c r="JQL5255" s="152"/>
      <c r="JQM5255" s="152"/>
      <c r="JQN5255" s="152"/>
      <c r="JQO5255" s="152"/>
      <c r="JQP5255" s="152"/>
      <c r="JQQ5255" s="152"/>
      <c r="JQR5255" s="152"/>
      <c r="JQS5255" s="152"/>
      <c r="JQT5255" s="152"/>
      <c r="JQU5255" s="152"/>
      <c r="JQV5255" s="152"/>
      <c r="JQW5255" s="152"/>
      <c r="JQX5255" s="152"/>
      <c r="JQY5255" s="152"/>
      <c r="JQZ5255" s="152"/>
      <c r="JRA5255" s="152"/>
      <c r="JRB5255" s="152"/>
      <c r="JRC5255" s="152"/>
      <c r="JRD5255" s="152"/>
      <c r="JRE5255" s="152"/>
      <c r="JRF5255" s="152"/>
      <c r="JRG5255" s="152"/>
      <c r="JRH5255" s="152"/>
      <c r="JRI5255" s="152"/>
      <c r="JRJ5255" s="152"/>
      <c r="JRK5255" s="152"/>
      <c r="JRL5255" s="152"/>
      <c r="JRM5255" s="152"/>
      <c r="JRN5255" s="152"/>
      <c r="JRO5255" s="152"/>
      <c r="JRP5255" s="152"/>
      <c r="JRQ5255" s="152"/>
      <c r="JRR5255" s="152"/>
      <c r="JRS5255" s="152"/>
      <c r="JRT5255" s="152"/>
      <c r="JRU5255" s="152"/>
      <c r="JRV5255" s="152"/>
      <c r="JRW5255" s="152"/>
      <c r="JRX5255" s="152"/>
      <c r="JRY5255" s="152"/>
      <c r="JRZ5255" s="152"/>
      <c r="JSA5255" s="152"/>
      <c r="JSB5255" s="152"/>
      <c r="JSC5255" s="152"/>
      <c r="JSD5255" s="152"/>
      <c r="JSE5255" s="152"/>
      <c r="JSF5255" s="152"/>
      <c r="JSG5255" s="152"/>
      <c r="JSH5255" s="152"/>
      <c r="JSI5255" s="152"/>
      <c r="JSJ5255" s="152"/>
      <c r="JSK5255" s="152"/>
      <c r="JSL5255" s="152"/>
      <c r="JSM5255" s="152"/>
      <c r="JSN5255" s="152"/>
      <c r="JSO5255" s="152"/>
      <c r="JSP5255" s="152"/>
      <c r="JSQ5255" s="152"/>
      <c r="JSR5255" s="152"/>
      <c r="JSS5255" s="152"/>
      <c r="JST5255" s="152"/>
      <c r="JSU5255" s="152"/>
      <c r="JSV5255" s="152"/>
      <c r="JSW5255" s="152"/>
      <c r="JSX5255" s="152"/>
      <c r="JSY5255" s="152"/>
      <c r="JSZ5255" s="152"/>
      <c r="JTA5255" s="152"/>
      <c r="JTB5255" s="152"/>
      <c r="JTC5255" s="152"/>
      <c r="JTD5255" s="152"/>
      <c r="JTE5255" s="152"/>
      <c r="JTF5255" s="152"/>
      <c r="JTG5255" s="152"/>
      <c r="JTH5255" s="152"/>
      <c r="JTI5255" s="152"/>
      <c r="JTJ5255" s="152"/>
      <c r="JTK5255" s="152"/>
      <c r="JTL5255" s="152"/>
      <c r="JTM5255" s="152"/>
      <c r="JTN5255" s="152"/>
      <c r="JTO5255" s="152"/>
      <c r="JTP5255" s="152"/>
      <c r="JTQ5255" s="152"/>
      <c r="JTR5255" s="152"/>
      <c r="JTS5255" s="152"/>
      <c r="JTT5255" s="152"/>
      <c r="JTU5255" s="152"/>
      <c r="JTV5255" s="152"/>
      <c r="JTW5255" s="152"/>
      <c r="JTX5255" s="152"/>
      <c r="JTY5255" s="152"/>
      <c r="JTZ5255" s="152"/>
      <c r="JUA5255" s="152"/>
      <c r="JUB5255" s="152"/>
      <c r="JUC5255" s="152"/>
      <c r="JUD5255" s="152"/>
      <c r="JUE5255" s="152"/>
      <c r="JUF5255" s="152"/>
      <c r="JUG5255" s="152"/>
      <c r="JUH5255" s="152"/>
      <c r="JUI5255" s="152"/>
      <c r="JUJ5255" s="152"/>
      <c r="JUK5255" s="152"/>
      <c r="JUL5255" s="152"/>
      <c r="JUM5255" s="152"/>
      <c r="JUN5255" s="152"/>
      <c r="JUO5255" s="152"/>
      <c r="JUP5255" s="152"/>
      <c r="JUQ5255" s="152"/>
      <c r="JUR5255" s="152"/>
      <c r="JUS5255" s="152"/>
      <c r="JUT5255" s="152"/>
      <c r="JUU5255" s="152"/>
      <c r="JUV5255" s="152"/>
      <c r="JUW5255" s="152"/>
      <c r="JUX5255" s="152"/>
      <c r="JUY5255" s="152"/>
      <c r="JUZ5255" s="152"/>
      <c r="JVA5255" s="152"/>
      <c r="JVB5255" s="152"/>
      <c r="JVC5255" s="152"/>
      <c r="JVD5255" s="152"/>
      <c r="JVE5255" s="152"/>
      <c r="JVF5255" s="152"/>
      <c r="JVG5255" s="152"/>
      <c r="JVH5255" s="152"/>
      <c r="JVI5255" s="152"/>
      <c r="JVJ5255" s="152"/>
      <c r="JVK5255" s="152"/>
      <c r="JVL5255" s="152"/>
      <c r="JVM5255" s="152"/>
      <c r="JVN5255" s="152"/>
      <c r="JVO5255" s="152"/>
      <c r="JVP5255" s="152"/>
      <c r="JVQ5255" s="152"/>
      <c r="JVR5255" s="152"/>
      <c r="JVS5255" s="152"/>
      <c r="JVT5255" s="152"/>
      <c r="JVU5255" s="152"/>
      <c r="JVV5255" s="152"/>
      <c r="JVW5255" s="152"/>
      <c r="JVX5255" s="152"/>
      <c r="JVY5255" s="152"/>
      <c r="JVZ5255" s="152"/>
      <c r="JWA5255" s="152"/>
      <c r="JWB5255" s="152"/>
      <c r="JWC5255" s="152"/>
      <c r="JWD5255" s="152"/>
      <c r="JWE5255" s="152"/>
      <c r="JWF5255" s="152"/>
      <c r="JWG5255" s="152"/>
      <c r="JWH5255" s="152"/>
      <c r="JWI5255" s="152"/>
      <c r="JWJ5255" s="152"/>
      <c r="JWK5255" s="152"/>
      <c r="JWL5255" s="152"/>
      <c r="JWM5255" s="152"/>
      <c r="JWN5255" s="152"/>
      <c r="JWO5255" s="152"/>
      <c r="JWP5255" s="152"/>
      <c r="JWQ5255" s="152"/>
      <c r="JWR5255" s="152"/>
      <c r="JWS5255" s="152"/>
      <c r="JWT5255" s="152"/>
      <c r="JWU5255" s="152"/>
      <c r="JWV5255" s="152"/>
      <c r="JWW5255" s="152"/>
      <c r="JWX5255" s="152"/>
      <c r="JWY5255" s="152"/>
      <c r="JWZ5255" s="152"/>
      <c r="JXA5255" s="152"/>
      <c r="JXB5255" s="152"/>
      <c r="JXC5255" s="152"/>
      <c r="JXD5255" s="152"/>
      <c r="JXE5255" s="152"/>
      <c r="JXF5255" s="152"/>
      <c r="JXG5255" s="152"/>
      <c r="JXH5255" s="152"/>
      <c r="JXI5255" s="152"/>
      <c r="JXJ5255" s="152"/>
      <c r="JXK5255" s="152"/>
      <c r="JXL5255" s="152"/>
      <c r="JXM5255" s="152"/>
      <c r="JXN5255" s="152"/>
      <c r="JXO5255" s="152"/>
      <c r="JXP5255" s="152"/>
      <c r="JXQ5255" s="152"/>
      <c r="JXR5255" s="152"/>
      <c r="JXS5255" s="152"/>
      <c r="JXT5255" s="152"/>
      <c r="JXU5255" s="152"/>
      <c r="JXV5255" s="152"/>
      <c r="JXW5255" s="152"/>
      <c r="JXX5255" s="152"/>
      <c r="JXY5255" s="152"/>
      <c r="JXZ5255" s="152"/>
      <c r="JYA5255" s="152"/>
      <c r="JYB5255" s="152"/>
      <c r="JYC5255" s="152"/>
      <c r="JYD5255" s="152"/>
      <c r="JYE5255" s="152"/>
      <c r="JYF5255" s="152"/>
      <c r="JYG5255" s="152"/>
      <c r="JYH5255" s="152"/>
      <c r="JYI5255" s="152"/>
      <c r="JYJ5255" s="152"/>
      <c r="JYK5255" s="152"/>
      <c r="JYL5255" s="152"/>
      <c r="JYM5255" s="152"/>
      <c r="JYN5255" s="152"/>
      <c r="JYO5255" s="152"/>
      <c r="JYP5255" s="152"/>
      <c r="JYQ5255" s="152"/>
      <c r="JYR5255" s="152"/>
      <c r="JYS5255" s="152"/>
      <c r="JYT5255" s="152"/>
      <c r="JYU5255" s="152"/>
      <c r="JYV5255" s="152"/>
      <c r="JYW5255" s="152"/>
      <c r="JYX5255" s="152"/>
      <c r="JYY5255" s="152"/>
      <c r="JYZ5255" s="152"/>
      <c r="JZA5255" s="152"/>
      <c r="JZB5255" s="152"/>
      <c r="JZC5255" s="152"/>
      <c r="JZD5255" s="152"/>
      <c r="JZE5255" s="152"/>
      <c r="JZF5255" s="152"/>
      <c r="JZG5255" s="152"/>
      <c r="JZH5255" s="152"/>
      <c r="JZI5255" s="152"/>
      <c r="JZJ5255" s="152"/>
      <c r="JZK5255" s="152"/>
      <c r="JZL5255" s="152"/>
      <c r="JZM5255" s="152"/>
      <c r="JZN5255" s="152"/>
      <c r="JZO5255" s="152"/>
      <c r="JZP5255" s="152"/>
      <c r="JZQ5255" s="152"/>
      <c r="JZR5255" s="152"/>
      <c r="JZS5255" s="152"/>
      <c r="JZT5255" s="152"/>
      <c r="JZU5255" s="152"/>
      <c r="JZV5255" s="152"/>
      <c r="JZW5255" s="152"/>
      <c r="JZX5255" s="152"/>
      <c r="JZY5255" s="152"/>
      <c r="JZZ5255" s="152"/>
      <c r="KAA5255" s="152"/>
      <c r="KAB5255" s="152"/>
      <c r="KAC5255" s="152"/>
      <c r="KAD5255" s="152"/>
      <c r="KAE5255" s="152"/>
      <c r="KAF5255" s="152"/>
      <c r="KAG5255" s="152"/>
      <c r="KAH5255" s="152"/>
      <c r="KAI5255" s="152"/>
      <c r="KAJ5255" s="152"/>
      <c r="KAK5255" s="152"/>
      <c r="KAL5255" s="152"/>
      <c r="KAM5255" s="152"/>
      <c r="KAN5255" s="152"/>
      <c r="KAO5255" s="152"/>
      <c r="KAP5255" s="152"/>
      <c r="KAQ5255" s="152"/>
      <c r="KAR5255" s="152"/>
      <c r="KAS5255" s="152"/>
      <c r="KAT5255" s="152"/>
      <c r="KAU5255" s="152"/>
      <c r="KAV5255" s="152"/>
      <c r="KAW5255" s="152"/>
      <c r="KAX5255" s="152"/>
      <c r="KAY5255" s="152"/>
      <c r="KAZ5255" s="152"/>
      <c r="KBA5255" s="152"/>
      <c r="KBB5255" s="152"/>
      <c r="KBC5255" s="152"/>
      <c r="KBD5255" s="152"/>
      <c r="KBE5255" s="152"/>
      <c r="KBF5255" s="152"/>
      <c r="KBG5255" s="152"/>
      <c r="KBH5255" s="152"/>
      <c r="KBI5255" s="152"/>
      <c r="KBJ5255" s="152"/>
      <c r="KBK5255" s="152"/>
      <c r="KBL5255" s="152"/>
      <c r="KBM5255" s="152"/>
      <c r="KBN5255" s="152"/>
      <c r="KBO5255" s="152"/>
      <c r="KBP5255" s="152"/>
      <c r="KBQ5255" s="152"/>
      <c r="KBR5255" s="152"/>
      <c r="KBS5255" s="152"/>
      <c r="KBT5255" s="152"/>
      <c r="KBU5255" s="152"/>
      <c r="KBV5255" s="152"/>
      <c r="KBW5255" s="152"/>
      <c r="KBX5255" s="152"/>
      <c r="KBY5255" s="152"/>
      <c r="KBZ5255" s="152"/>
      <c r="KCA5255" s="152"/>
      <c r="KCB5255" s="152"/>
      <c r="KCC5255" s="152"/>
      <c r="KCD5255" s="152"/>
      <c r="KCE5255" s="152"/>
      <c r="KCF5255" s="152"/>
      <c r="KCG5255" s="152"/>
      <c r="KCH5255" s="152"/>
      <c r="KCI5255" s="152"/>
      <c r="KCJ5255" s="152"/>
      <c r="KCK5255" s="152"/>
      <c r="KCL5255" s="152"/>
      <c r="KCM5255" s="152"/>
      <c r="KCN5255" s="152"/>
      <c r="KCO5255" s="152"/>
      <c r="KCP5255" s="152"/>
      <c r="KCQ5255" s="152"/>
      <c r="KCR5255" s="152"/>
      <c r="KCS5255" s="152"/>
      <c r="KCT5255" s="152"/>
      <c r="KCU5255" s="152"/>
      <c r="KCV5255" s="152"/>
      <c r="KCW5255" s="152"/>
      <c r="KCX5255" s="152"/>
      <c r="KCY5255" s="152"/>
      <c r="KCZ5255" s="152"/>
      <c r="KDA5255" s="152"/>
      <c r="KDB5255" s="152"/>
      <c r="KDC5255" s="152"/>
      <c r="KDD5255" s="152"/>
      <c r="KDE5255" s="152"/>
      <c r="KDF5255" s="152"/>
      <c r="KDG5255" s="152"/>
      <c r="KDH5255" s="152"/>
      <c r="KDI5255" s="152"/>
      <c r="KDJ5255" s="152"/>
      <c r="KDK5255" s="152"/>
      <c r="KDL5255" s="152"/>
      <c r="KDM5255" s="152"/>
      <c r="KDN5255" s="152"/>
      <c r="KDO5255" s="152"/>
      <c r="KDP5255" s="152"/>
      <c r="KDQ5255" s="152"/>
      <c r="KDR5255" s="152"/>
      <c r="KDS5255" s="152"/>
      <c r="KDT5255" s="152"/>
      <c r="KDU5255" s="152"/>
      <c r="KDV5255" s="152"/>
      <c r="KDW5255" s="152"/>
      <c r="KDX5255" s="152"/>
      <c r="KDY5255" s="152"/>
      <c r="KDZ5255" s="152"/>
      <c r="KEA5255" s="152"/>
      <c r="KEB5255" s="152"/>
      <c r="KEC5255" s="152"/>
      <c r="KED5255" s="152"/>
      <c r="KEE5255" s="152"/>
      <c r="KEF5255" s="152"/>
      <c r="KEG5255" s="152"/>
      <c r="KEH5255" s="152"/>
      <c r="KEI5255" s="152"/>
      <c r="KEJ5255" s="152"/>
      <c r="KEK5255" s="152"/>
      <c r="KEL5255" s="152"/>
      <c r="KEM5255" s="152"/>
      <c r="KEN5255" s="152"/>
      <c r="KEO5255" s="152"/>
      <c r="KEP5255" s="152"/>
      <c r="KEQ5255" s="152"/>
      <c r="KER5255" s="152"/>
      <c r="KES5255" s="152"/>
      <c r="KET5255" s="152"/>
      <c r="KEU5255" s="152"/>
      <c r="KEV5255" s="152"/>
      <c r="KEW5255" s="152"/>
      <c r="KEX5255" s="152"/>
      <c r="KEY5255" s="152"/>
      <c r="KEZ5255" s="152"/>
      <c r="KFA5255" s="152"/>
      <c r="KFB5255" s="152"/>
      <c r="KFC5255" s="152"/>
      <c r="KFD5255" s="152"/>
      <c r="KFE5255" s="152"/>
      <c r="KFF5255" s="152"/>
      <c r="KFG5255" s="152"/>
      <c r="KFH5255" s="152"/>
      <c r="KFI5255" s="152"/>
      <c r="KFJ5255" s="152"/>
      <c r="KFK5255" s="152"/>
      <c r="KFL5255" s="152"/>
      <c r="KFM5255" s="152"/>
      <c r="KFN5255" s="152"/>
      <c r="KFO5255" s="152"/>
      <c r="KFP5255" s="152"/>
      <c r="KFQ5255" s="152"/>
      <c r="KFR5255" s="152"/>
      <c r="KFS5255" s="152"/>
      <c r="KFT5255" s="152"/>
      <c r="KFU5255" s="152"/>
      <c r="KFV5255" s="152"/>
      <c r="KFW5255" s="152"/>
      <c r="KFX5255" s="152"/>
      <c r="KFY5255" s="152"/>
      <c r="KFZ5255" s="152"/>
      <c r="KGA5255" s="152"/>
      <c r="KGB5255" s="152"/>
      <c r="KGC5255" s="152"/>
      <c r="KGD5255" s="152"/>
      <c r="KGE5255" s="152"/>
      <c r="KGF5255" s="152"/>
      <c r="KGG5255" s="152"/>
      <c r="KGH5255" s="152"/>
      <c r="KGI5255" s="152"/>
      <c r="KGJ5255" s="152"/>
      <c r="KGK5255" s="152"/>
      <c r="KGL5255" s="152"/>
      <c r="KGM5255" s="152"/>
      <c r="KGN5255" s="152"/>
      <c r="KGO5255" s="152"/>
      <c r="KGP5255" s="152"/>
      <c r="KGQ5255" s="152"/>
      <c r="KGR5255" s="152"/>
      <c r="KGS5255" s="152"/>
      <c r="KGT5255" s="152"/>
      <c r="KGU5255" s="152"/>
      <c r="KGV5255" s="152"/>
      <c r="KGW5255" s="152"/>
      <c r="KGX5255" s="152"/>
      <c r="KGY5255" s="152"/>
      <c r="KGZ5255" s="152"/>
      <c r="KHA5255" s="152"/>
      <c r="KHB5255" s="152"/>
      <c r="KHC5255" s="152"/>
      <c r="KHD5255" s="152"/>
      <c r="KHE5255" s="152"/>
      <c r="KHF5255" s="152"/>
      <c r="KHG5255" s="152"/>
      <c r="KHH5255" s="152"/>
      <c r="KHI5255" s="152"/>
      <c r="KHJ5255" s="152"/>
      <c r="KHK5255" s="152"/>
      <c r="KHL5255" s="152"/>
      <c r="KHM5255" s="152"/>
      <c r="KHN5255" s="152"/>
      <c r="KHO5255" s="152"/>
      <c r="KHP5255" s="152"/>
      <c r="KHQ5255" s="152"/>
      <c r="KHR5255" s="152"/>
      <c r="KHS5255" s="152"/>
      <c r="KHT5255" s="152"/>
      <c r="KHU5255" s="152"/>
      <c r="KHV5255" s="152"/>
      <c r="KHW5255" s="152"/>
      <c r="KHX5255" s="152"/>
      <c r="KHY5255" s="152"/>
      <c r="KHZ5255" s="152"/>
      <c r="KIA5255" s="152"/>
      <c r="KIB5255" s="152"/>
      <c r="KIC5255" s="152"/>
      <c r="KID5255" s="152"/>
      <c r="KIE5255" s="152"/>
      <c r="KIF5255" s="152"/>
      <c r="KIG5255" s="152"/>
      <c r="KIH5255" s="152"/>
      <c r="KII5255" s="152"/>
      <c r="KIJ5255" s="152"/>
      <c r="KIK5255" s="152"/>
      <c r="KIL5255" s="152"/>
      <c r="KIM5255" s="152"/>
      <c r="KIN5255" s="152"/>
      <c r="KIO5255" s="152"/>
      <c r="KIP5255" s="152"/>
      <c r="KIQ5255" s="152"/>
      <c r="KIR5255" s="152"/>
      <c r="KIS5255" s="152"/>
      <c r="KIT5255" s="152"/>
      <c r="KIU5255" s="152"/>
      <c r="KIV5255" s="152"/>
      <c r="KIW5255" s="152"/>
      <c r="KIX5255" s="152"/>
      <c r="KIY5255" s="152"/>
      <c r="KIZ5255" s="152"/>
      <c r="KJA5255" s="152"/>
      <c r="KJB5255" s="152"/>
      <c r="KJC5255" s="152"/>
      <c r="KJD5255" s="152"/>
      <c r="KJE5255" s="152"/>
      <c r="KJF5255" s="152"/>
      <c r="KJG5255" s="152"/>
      <c r="KJH5255" s="152"/>
      <c r="KJI5255" s="152"/>
      <c r="KJJ5255" s="152"/>
      <c r="KJK5255" s="152"/>
      <c r="KJL5255" s="152"/>
      <c r="KJM5255" s="152"/>
      <c r="KJN5255" s="152"/>
      <c r="KJO5255" s="152"/>
      <c r="KJP5255" s="152"/>
      <c r="KJQ5255" s="152"/>
      <c r="KJR5255" s="152"/>
      <c r="KJS5255" s="152"/>
      <c r="KJT5255" s="152"/>
      <c r="KJU5255" s="152"/>
      <c r="KJV5255" s="152"/>
      <c r="KJW5255" s="152"/>
      <c r="KJX5255" s="152"/>
      <c r="KJY5255" s="152"/>
      <c r="KJZ5255" s="152"/>
      <c r="KKA5255" s="152"/>
      <c r="KKB5255" s="152"/>
      <c r="KKC5255" s="152"/>
      <c r="KKD5255" s="152"/>
      <c r="KKE5255" s="152"/>
      <c r="KKF5255" s="152"/>
      <c r="KKG5255" s="152"/>
      <c r="KKH5255" s="152"/>
      <c r="KKI5255" s="152"/>
      <c r="KKJ5255" s="152"/>
      <c r="KKK5255" s="152"/>
      <c r="KKL5255" s="152"/>
      <c r="KKM5255" s="152"/>
      <c r="KKN5255" s="152"/>
      <c r="KKO5255" s="152"/>
      <c r="KKP5255" s="152"/>
      <c r="KKQ5255" s="152"/>
      <c r="KKR5255" s="152"/>
      <c r="KKS5255" s="152"/>
      <c r="KKT5255" s="152"/>
      <c r="KKU5255" s="152"/>
      <c r="KKV5255" s="152"/>
      <c r="KKW5255" s="152"/>
      <c r="KKX5255" s="152"/>
      <c r="KKY5255" s="152"/>
      <c r="KKZ5255" s="152"/>
      <c r="KLA5255" s="152"/>
      <c r="KLB5255" s="152"/>
      <c r="KLC5255" s="152"/>
      <c r="KLD5255" s="152"/>
      <c r="KLE5255" s="152"/>
      <c r="KLF5255" s="152"/>
      <c r="KLG5255" s="152"/>
      <c r="KLH5255" s="152"/>
      <c r="KLI5255" s="152"/>
      <c r="KLJ5255" s="152"/>
      <c r="KLK5255" s="152"/>
      <c r="KLL5255" s="152"/>
      <c r="KLM5255" s="152"/>
      <c r="KLN5255" s="152"/>
      <c r="KLO5255" s="152"/>
      <c r="KLP5255" s="152"/>
      <c r="KLQ5255" s="152"/>
      <c r="KLR5255" s="152"/>
      <c r="KLS5255" s="152"/>
      <c r="KLT5255" s="152"/>
      <c r="KLU5255" s="152"/>
      <c r="KLV5255" s="152"/>
      <c r="KLW5255" s="152"/>
      <c r="KLX5255" s="152"/>
      <c r="KLY5255" s="152"/>
      <c r="KLZ5255" s="152"/>
      <c r="KMA5255" s="152"/>
      <c r="KMB5255" s="152"/>
      <c r="KMC5255" s="152"/>
      <c r="KMD5255" s="152"/>
      <c r="KME5255" s="152"/>
      <c r="KMF5255" s="152"/>
      <c r="KMG5255" s="152"/>
      <c r="KMH5255" s="152"/>
      <c r="KMI5255" s="152"/>
      <c r="KMJ5255" s="152"/>
      <c r="KMK5255" s="152"/>
      <c r="KML5255" s="152"/>
      <c r="KMM5255" s="152"/>
      <c r="KMN5255" s="152"/>
      <c r="KMO5255" s="152"/>
      <c r="KMP5255" s="152"/>
      <c r="KMQ5255" s="152"/>
      <c r="KMR5255" s="152"/>
      <c r="KMS5255" s="152"/>
      <c r="KMT5255" s="152"/>
      <c r="KMU5255" s="152"/>
      <c r="KMV5255" s="152"/>
      <c r="KMW5255" s="152"/>
      <c r="KMX5255" s="152"/>
      <c r="KMY5255" s="152"/>
      <c r="KMZ5255" s="152"/>
      <c r="KNA5255" s="152"/>
      <c r="KNB5255" s="152"/>
      <c r="KNC5255" s="152"/>
      <c r="KND5255" s="152"/>
      <c r="KNE5255" s="152"/>
      <c r="KNF5255" s="152"/>
      <c r="KNG5255" s="152"/>
      <c r="KNH5255" s="152"/>
      <c r="KNI5255" s="152"/>
      <c r="KNJ5255" s="152"/>
      <c r="KNK5255" s="152"/>
      <c r="KNL5255" s="152"/>
      <c r="KNM5255" s="152"/>
      <c r="KNN5255" s="152"/>
      <c r="KNO5255" s="152"/>
      <c r="KNP5255" s="152"/>
      <c r="KNQ5255" s="152"/>
      <c r="KNR5255" s="152"/>
      <c r="KNS5255" s="152"/>
      <c r="KNT5255" s="152"/>
      <c r="KNU5255" s="152"/>
      <c r="KNV5255" s="152"/>
      <c r="KNW5255" s="152"/>
      <c r="KNX5255" s="152"/>
      <c r="KNY5255" s="152"/>
      <c r="KNZ5255" s="152"/>
      <c r="KOA5255" s="152"/>
      <c r="KOB5255" s="152"/>
      <c r="KOC5255" s="152"/>
      <c r="KOD5255" s="152"/>
      <c r="KOE5255" s="152"/>
      <c r="KOF5255" s="152"/>
      <c r="KOG5255" s="152"/>
      <c r="KOH5255" s="152"/>
      <c r="KOI5255" s="152"/>
      <c r="KOJ5255" s="152"/>
      <c r="KOK5255" s="152"/>
      <c r="KOL5255" s="152"/>
      <c r="KOM5255" s="152"/>
      <c r="KON5255" s="152"/>
      <c r="KOO5255" s="152"/>
      <c r="KOP5255" s="152"/>
      <c r="KOQ5255" s="152"/>
      <c r="KOR5255" s="152"/>
      <c r="KOS5255" s="152"/>
      <c r="KOT5255" s="152"/>
      <c r="KOU5255" s="152"/>
      <c r="KOV5255" s="152"/>
      <c r="KOW5255" s="152"/>
      <c r="KOX5255" s="152"/>
      <c r="KOY5255" s="152"/>
      <c r="KOZ5255" s="152"/>
      <c r="KPA5255" s="152"/>
      <c r="KPB5255" s="152"/>
      <c r="KPC5255" s="152"/>
      <c r="KPD5255" s="152"/>
      <c r="KPE5255" s="152"/>
      <c r="KPF5255" s="152"/>
      <c r="KPG5255" s="152"/>
      <c r="KPH5255" s="152"/>
      <c r="KPI5255" s="152"/>
      <c r="KPJ5255" s="152"/>
      <c r="KPK5255" s="152"/>
      <c r="KPL5255" s="152"/>
      <c r="KPM5255" s="152"/>
      <c r="KPN5255" s="152"/>
      <c r="KPO5255" s="152"/>
      <c r="KPP5255" s="152"/>
      <c r="KPQ5255" s="152"/>
      <c r="KPR5255" s="152"/>
      <c r="KPS5255" s="152"/>
      <c r="KPT5255" s="152"/>
      <c r="KPU5255" s="152"/>
      <c r="KPV5255" s="152"/>
      <c r="KPW5255" s="152"/>
      <c r="KPX5255" s="152"/>
      <c r="KPY5255" s="152"/>
      <c r="KPZ5255" s="152"/>
      <c r="KQA5255" s="152"/>
      <c r="KQB5255" s="152"/>
      <c r="KQC5255" s="152"/>
      <c r="KQD5255" s="152"/>
      <c r="KQE5255" s="152"/>
      <c r="KQF5255" s="152"/>
      <c r="KQG5255" s="152"/>
      <c r="KQH5255" s="152"/>
      <c r="KQI5255" s="152"/>
      <c r="KQJ5255" s="152"/>
      <c r="KQK5255" s="152"/>
      <c r="KQL5255" s="152"/>
      <c r="KQM5255" s="152"/>
      <c r="KQN5255" s="152"/>
      <c r="KQO5255" s="152"/>
      <c r="KQP5255" s="152"/>
      <c r="KQQ5255" s="152"/>
      <c r="KQR5255" s="152"/>
      <c r="KQS5255" s="152"/>
      <c r="KQT5255" s="152"/>
      <c r="KQU5255" s="152"/>
      <c r="KQV5255" s="152"/>
      <c r="KQW5255" s="152"/>
      <c r="KQX5255" s="152"/>
      <c r="KQY5255" s="152"/>
      <c r="KQZ5255" s="152"/>
      <c r="KRA5255" s="152"/>
      <c r="KRB5255" s="152"/>
      <c r="KRC5255" s="152"/>
      <c r="KRD5255" s="152"/>
      <c r="KRE5255" s="152"/>
      <c r="KRF5255" s="152"/>
      <c r="KRG5255" s="152"/>
      <c r="KRH5255" s="152"/>
      <c r="KRI5255" s="152"/>
      <c r="KRJ5255" s="152"/>
      <c r="KRK5255" s="152"/>
      <c r="KRL5255" s="152"/>
      <c r="KRM5255" s="152"/>
      <c r="KRN5255" s="152"/>
      <c r="KRO5255" s="152"/>
      <c r="KRP5255" s="152"/>
      <c r="KRQ5255" s="152"/>
      <c r="KRR5255" s="152"/>
      <c r="KRS5255" s="152"/>
      <c r="KRT5255" s="152"/>
      <c r="KRU5255" s="152"/>
      <c r="KRV5255" s="152"/>
      <c r="KRW5255" s="152"/>
      <c r="KRX5255" s="152"/>
      <c r="KRY5255" s="152"/>
      <c r="KRZ5255" s="152"/>
      <c r="KSA5255" s="152"/>
      <c r="KSB5255" s="152"/>
      <c r="KSC5255" s="152"/>
      <c r="KSD5255" s="152"/>
      <c r="KSE5255" s="152"/>
      <c r="KSF5255" s="152"/>
      <c r="KSG5255" s="152"/>
      <c r="KSH5255" s="152"/>
      <c r="KSI5255" s="152"/>
      <c r="KSJ5255" s="152"/>
      <c r="KSK5255" s="152"/>
      <c r="KSL5255" s="152"/>
      <c r="KSM5255" s="152"/>
      <c r="KSN5255" s="152"/>
      <c r="KSO5255" s="152"/>
      <c r="KSP5255" s="152"/>
      <c r="KSQ5255" s="152"/>
      <c r="KSR5255" s="152"/>
      <c r="KSS5255" s="152"/>
      <c r="KST5255" s="152"/>
      <c r="KSU5255" s="152"/>
      <c r="KSV5255" s="152"/>
      <c r="KSW5255" s="152"/>
      <c r="KSX5255" s="152"/>
      <c r="KSY5255" s="152"/>
      <c r="KSZ5255" s="152"/>
      <c r="KTA5255" s="152"/>
      <c r="KTB5255" s="152"/>
      <c r="KTC5255" s="152"/>
      <c r="KTD5255" s="152"/>
      <c r="KTE5255" s="152"/>
      <c r="KTF5255" s="152"/>
      <c r="KTG5255" s="152"/>
      <c r="KTH5255" s="152"/>
      <c r="KTI5255" s="152"/>
      <c r="KTJ5255" s="152"/>
      <c r="KTK5255" s="152"/>
      <c r="KTL5255" s="152"/>
      <c r="KTM5255" s="152"/>
      <c r="KTN5255" s="152"/>
      <c r="KTO5255" s="152"/>
      <c r="KTP5255" s="152"/>
      <c r="KTQ5255" s="152"/>
      <c r="KTR5255" s="152"/>
      <c r="KTS5255" s="152"/>
      <c r="KTT5255" s="152"/>
      <c r="KTU5255" s="152"/>
      <c r="KTV5255" s="152"/>
      <c r="KTW5255" s="152"/>
      <c r="KTX5255" s="152"/>
      <c r="KTY5255" s="152"/>
      <c r="KTZ5255" s="152"/>
      <c r="KUA5255" s="152"/>
      <c r="KUB5255" s="152"/>
      <c r="KUC5255" s="152"/>
      <c r="KUD5255" s="152"/>
      <c r="KUE5255" s="152"/>
      <c r="KUF5255" s="152"/>
      <c r="KUG5255" s="152"/>
      <c r="KUH5255" s="152"/>
      <c r="KUI5255" s="152"/>
      <c r="KUJ5255" s="152"/>
      <c r="KUK5255" s="152"/>
      <c r="KUL5255" s="152"/>
      <c r="KUM5255" s="152"/>
      <c r="KUN5255" s="152"/>
      <c r="KUO5255" s="152"/>
      <c r="KUP5255" s="152"/>
      <c r="KUQ5255" s="152"/>
      <c r="KUR5255" s="152"/>
      <c r="KUS5255" s="152"/>
      <c r="KUT5255" s="152"/>
      <c r="KUU5255" s="152"/>
      <c r="KUV5255" s="152"/>
      <c r="KUW5255" s="152"/>
      <c r="KUX5255" s="152"/>
      <c r="KUY5255" s="152"/>
      <c r="KUZ5255" s="152"/>
      <c r="KVA5255" s="152"/>
      <c r="KVB5255" s="152"/>
      <c r="KVC5255" s="152"/>
      <c r="KVD5255" s="152"/>
      <c r="KVE5255" s="152"/>
      <c r="KVF5255" s="152"/>
      <c r="KVG5255" s="152"/>
      <c r="KVH5255" s="152"/>
      <c r="KVI5255" s="152"/>
      <c r="KVJ5255" s="152"/>
      <c r="KVK5255" s="152"/>
      <c r="KVL5255" s="152"/>
      <c r="KVM5255" s="152"/>
      <c r="KVN5255" s="152"/>
      <c r="KVO5255" s="152"/>
      <c r="KVP5255" s="152"/>
      <c r="KVQ5255" s="152"/>
      <c r="KVR5255" s="152"/>
      <c r="KVS5255" s="152"/>
      <c r="KVT5255" s="152"/>
      <c r="KVU5255" s="152"/>
      <c r="KVV5255" s="152"/>
      <c r="KVW5255" s="152"/>
      <c r="KVX5255" s="152"/>
      <c r="KVY5255" s="152"/>
      <c r="KVZ5255" s="152"/>
      <c r="KWA5255" s="152"/>
      <c r="KWB5255" s="152"/>
      <c r="KWC5255" s="152"/>
      <c r="KWD5255" s="152"/>
      <c r="KWE5255" s="152"/>
      <c r="KWF5255" s="152"/>
      <c r="KWG5255" s="152"/>
      <c r="KWH5255" s="152"/>
      <c r="KWI5255" s="152"/>
      <c r="KWJ5255" s="152"/>
      <c r="KWK5255" s="152"/>
      <c r="KWL5255" s="152"/>
      <c r="KWM5255" s="152"/>
      <c r="KWN5255" s="152"/>
      <c r="KWO5255" s="152"/>
      <c r="KWP5255" s="152"/>
      <c r="KWQ5255" s="152"/>
      <c r="KWR5255" s="152"/>
      <c r="KWS5255" s="152"/>
      <c r="KWT5255" s="152"/>
      <c r="KWU5255" s="152"/>
      <c r="KWV5255" s="152"/>
      <c r="KWW5255" s="152"/>
      <c r="KWX5255" s="152"/>
      <c r="KWY5255" s="152"/>
      <c r="KWZ5255" s="152"/>
      <c r="KXA5255" s="152"/>
      <c r="KXB5255" s="152"/>
      <c r="KXC5255" s="152"/>
      <c r="KXD5255" s="152"/>
      <c r="KXE5255" s="152"/>
      <c r="KXF5255" s="152"/>
      <c r="KXG5255" s="152"/>
      <c r="KXH5255" s="152"/>
      <c r="KXI5255" s="152"/>
      <c r="KXJ5255" s="152"/>
      <c r="KXK5255" s="152"/>
      <c r="KXL5255" s="152"/>
      <c r="KXM5255" s="152"/>
      <c r="KXN5255" s="152"/>
      <c r="KXO5255" s="152"/>
      <c r="KXP5255" s="152"/>
      <c r="KXQ5255" s="152"/>
      <c r="KXR5255" s="152"/>
      <c r="KXS5255" s="152"/>
      <c r="KXT5255" s="152"/>
      <c r="KXU5255" s="152"/>
      <c r="KXV5255" s="152"/>
      <c r="KXW5255" s="152"/>
      <c r="KXX5255" s="152"/>
      <c r="KXY5255" s="152"/>
      <c r="KXZ5255" s="152"/>
      <c r="KYA5255" s="152"/>
      <c r="KYB5255" s="152"/>
      <c r="KYC5255" s="152"/>
      <c r="KYD5255" s="152"/>
      <c r="KYE5255" s="152"/>
      <c r="KYF5255" s="152"/>
      <c r="KYG5255" s="152"/>
      <c r="KYH5255" s="152"/>
      <c r="KYI5255" s="152"/>
      <c r="KYJ5255" s="152"/>
      <c r="KYK5255" s="152"/>
      <c r="KYL5255" s="152"/>
      <c r="KYM5255" s="152"/>
      <c r="KYN5255" s="152"/>
      <c r="KYO5255" s="152"/>
      <c r="KYP5255" s="152"/>
      <c r="KYQ5255" s="152"/>
      <c r="KYR5255" s="152"/>
      <c r="KYS5255" s="152"/>
      <c r="KYT5255" s="152"/>
      <c r="KYU5255" s="152"/>
      <c r="KYV5255" s="152"/>
      <c r="KYW5255" s="152"/>
      <c r="KYX5255" s="152"/>
      <c r="KYY5255" s="152"/>
      <c r="KYZ5255" s="152"/>
      <c r="KZA5255" s="152"/>
      <c r="KZB5255" s="152"/>
      <c r="KZC5255" s="152"/>
      <c r="KZD5255" s="152"/>
      <c r="KZE5255" s="152"/>
      <c r="KZF5255" s="152"/>
      <c r="KZG5255" s="152"/>
      <c r="KZH5255" s="152"/>
      <c r="KZI5255" s="152"/>
      <c r="KZJ5255" s="152"/>
      <c r="KZK5255" s="152"/>
      <c r="KZL5255" s="152"/>
      <c r="KZM5255" s="152"/>
      <c r="KZN5255" s="152"/>
      <c r="KZO5255" s="152"/>
      <c r="KZP5255" s="152"/>
      <c r="KZQ5255" s="152"/>
      <c r="KZR5255" s="152"/>
      <c r="KZS5255" s="152"/>
      <c r="KZT5255" s="152"/>
      <c r="KZU5255" s="152"/>
      <c r="KZV5255" s="152"/>
      <c r="KZW5255" s="152"/>
      <c r="KZX5255" s="152"/>
      <c r="KZY5255" s="152"/>
      <c r="KZZ5255" s="152"/>
      <c r="LAA5255" s="152"/>
      <c r="LAB5255" s="152"/>
      <c r="LAC5255" s="152"/>
      <c r="LAD5255" s="152"/>
      <c r="LAE5255" s="152"/>
      <c r="LAF5255" s="152"/>
      <c r="LAG5255" s="152"/>
      <c r="LAH5255" s="152"/>
      <c r="LAI5255" s="152"/>
      <c r="LAJ5255" s="152"/>
      <c r="LAK5255" s="152"/>
      <c r="LAL5255" s="152"/>
      <c r="LAM5255" s="152"/>
      <c r="LAN5255" s="152"/>
      <c r="LAO5255" s="152"/>
      <c r="LAP5255" s="152"/>
      <c r="LAQ5255" s="152"/>
      <c r="LAR5255" s="152"/>
      <c r="LAS5255" s="152"/>
      <c r="LAT5255" s="152"/>
      <c r="LAU5255" s="152"/>
      <c r="LAV5255" s="152"/>
      <c r="LAW5255" s="152"/>
      <c r="LAX5255" s="152"/>
      <c r="LAY5255" s="152"/>
      <c r="LAZ5255" s="152"/>
      <c r="LBA5255" s="152"/>
      <c r="LBB5255" s="152"/>
      <c r="LBC5255" s="152"/>
      <c r="LBD5255" s="152"/>
      <c r="LBE5255" s="152"/>
      <c r="LBF5255" s="152"/>
      <c r="LBG5255" s="152"/>
      <c r="LBH5255" s="152"/>
      <c r="LBI5255" s="152"/>
      <c r="LBJ5255" s="152"/>
      <c r="LBK5255" s="152"/>
      <c r="LBL5255" s="152"/>
      <c r="LBM5255" s="152"/>
      <c r="LBN5255" s="152"/>
      <c r="LBO5255" s="152"/>
      <c r="LBP5255" s="152"/>
      <c r="LBQ5255" s="152"/>
      <c r="LBR5255" s="152"/>
      <c r="LBS5255" s="152"/>
      <c r="LBT5255" s="152"/>
      <c r="LBU5255" s="152"/>
      <c r="LBV5255" s="152"/>
      <c r="LBW5255" s="152"/>
      <c r="LBX5255" s="152"/>
      <c r="LBY5255" s="152"/>
      <c r="LBZ5255" s="152"/>
      <c r="LCA5255" s="152"/>
      <c r="LCB5255" s="152"/>
      <c r="LCC5255" s="152"/>
      <c r="LCD5255" s="152"/>
      <c r="LCE5255" s="152"/>
      <c r="LCF5255" s="152"/>
      <c r="LCG5255" s="152"/>
      <c r="LCH5255" s="152"/>
      <c r="LCI5255" s="152"/>
      <c r="LCJ5255" s="152"/>
      <c r="LCK5255" s="152"/>
      <c r="LCL5255" s="152"/>
      <c r="LCM5255" s="152"/>
      <c r="LCN5255" s="152"/>
      <c r="LCO5255" s="152"/>
      <c r="LCP5255" s="152"/>
      <c r="LCQ5255" s="152"/>
      <c r="LCR5255" s="152"/>
      <c r="LCS5255" s="152"/>
      <c r="LCT5255" s="152"/>
      <c r="LCU5255" s="152"/>
      <c r="LCV5255" s="152"/>
      <c r="LCW5255" s="152"/>
      <c r="LCX5255" s="152"/>
      <c r="LCY5255" s="152"/>
      <c r="LCZ5255" s="152"/>
      <c r="LDA5255" s="152"/>
      <c r="LDB5255" s="152"/>
      <c r="LDC5255" s="152"/>
      <c r="LDD5255" s="152"/>
      <c r="LDE5255" s="152"/>
      <c r="LDF5255" s="152"/>
      <c r="LDG5255" s="152"/>
      <c r="LDH5255" s="152"/>
      <c r="LDI5255" s="152"/>
      <c r="LDJ5255" s="152"/>
      <c r="LDK5255" s="152"/>
      <c r="LDL5255" s="152"/>
      <c r="LDM5255" s="152"/>
      <c r="LDN5255" s="152"/>
      <c r="LDO5255" s="152"/>
      <c r="LDP5255" s="152"/>
      <c r="LDQ5255" s="152"/>
      <c r="LDR5255" s="152"/>
      <c r="LDS5255" s="152"/>
      <c r="LDT5255" s="152"/>
      <c r="LDU5255" s="152"/>
      <c r="LDV5255" s="152"/>
      <c r="LDW5255" s="152"/>
      <c r="LDX5255" s="152"/>
      <c r="LDY5255" s="152"/>
      <c r="LDZ5255" s="152"/>
      <c r="LEA5255" s="152"/>
      <c r="LEB5255" s="152"/>
      <c r="LEC5255" s="152"/>
      <c r="LED5255" s="152"/>
      <c r="LEE5255" s="152"/>
      <c r="LEF5255" s="152"/>
      <c r="LEG5255" s="152"/>
      <c r="LEH5255" s="152"/>
      <c r="LEI5255" s="152"/>
      <c r="LEJ5255" s="152"/>
      <c r="LEK5255" s="152"/>
      <c r="LEL5255" s="152"/>
      <c r="LEM5255" s="152"/>
      <c r="LEN5255" s="152"/>
      <c r="LEO5255" s="152"/>
      <c r="LEP5255" s="152"/>
      <c r="LEQ5255" s="152"/>
      <c r="LER5255" s="152"/>
      <c r="LES5255" s="152"/>
      <c r="LET5255" s="152"/>
      <c r="LEU5255" s="152"/>
      <c r="LEV5255" s="152"/>
      <c r="LEW5255" s="152"/>
      <c r="LEX5255" s="152"/>
      <c r="LEY5255" s="152"/>
      <c r="LEZ5255" s="152"/>
      <c r="LFA5255" s="152"/>
      <c r="LFB5255" s="152"/>
      <c r="LFC5255" s="152"/>
      <c r="LFD5255" s="152"/>
      <c r="LFE5255" s="152"/>
      <c r="LFF5255" s="152"/>
      <c r="LFG5255" s="152"/>
      <c r="LFH5255" s="152"/>
      <c r="LFI5255" s="152"/>
      <c r="LFJ5255" s="152"/>
      <c r="LFK5255" s="152"/>
      <c r="LFL5255" s="152"/>
      <c r="LFM5255" s="152"/>
      <c r="LFN5255" s="152"/>
      <c r="LFO5255" s="152"/>
      <c r="LFP5255" s="152"/>
      <c r="LFQ5255" s="152"/>
      <c r="LFR5255" s="152"/>
      <c r="LFS5255" s="152"/>
      <c r="LFT5255" s="152"/>
      <c r="LFU5255" s="152"/>
      <c r="LFV5255" s="152"/>
      <c r="LFW5255" s="152"/>
      <c r="LFX5255" s="152"/>
      <c r="LFY5255" s="152"/>
      <c r="LFZ5255" s="152"/>
      <c r="LGA5255" s="152"/>
      <c r="LGB5255" s="152"/>
      <c r="LGC5255" s="152"/>
      <c r="LGD5255" s="152"/>
      <c r="LGE5255" s="152"/>
      <c r="LGF5255" s="152"/>
      <c r="LGG5255" s="152"/>
      <c r="LGH5255" s="152"/>
      <c r="LGI5255" s="152"/>
      <c r="LGJ5255" s="152"/>
      <c r="LGK5255" s="152"/>
      <c r="LGL5255" s="152"/>
      <c r="LGM5255" s="152"/>
      <c r="LGN5255" s="152"/>
      <c r="LGO5255" s="152"/>
      <c r="LGP5255" s="152"/>
      <c r="LGQ5255" s="152"/>
      <c r="LGR5255" s="152"/>
      <c r="LGS5255" s="152"/>
      <c r="LGT5255" s="152"/>
      <c r="LGU5255" s="152"/>
      <c r="LGV5255" s="152"/>
      <c r="LGW5255" s="152"/>
      <c r="LGX5255" s="152"/>
      <c r="LGY5255" s="152"/>
      <c r="LGZ5255" s="152"/>
      <c r="LHA5255" s="152"/>
      <c r="LHB5255" s="152"/>
      <c r="LHC5255" s="152"/>
      <c r="LHD5255" s="152"/>
      <c r="LHE5255" s="152"/>
      <c r="LHF5255" s="152"/>
      <c r="LHG5255" s="152"/>
      <c r="LHH5255" s="152"/>
      <c r="LHI5255" s="152"/>
      <c r="LHJ5255" s="152"/>
      <c r="LHK5255" s="152"/>
      <c r="LHL5255" s="152"/>
      <c r="LHM5255" s="152"/>
      <c r="LHN5255" s="152"/>
      <c r="LHO5255" s="152"/>
      <c r="LHP5255" s="152"/>
      <c r="LHQ5255" s="152"/>
      <c r="LHR5255" s="152"/>
      <c r="LHS5255" s="152"/>
      <c r="LHT5255" s="152"/>
      <c r="LHU5255" s="152"/>
      <c r="LHV5255" s="152"/>
      <c r="LHW5255" s="152"/>
      <c r="LHX5255" s="152"/>
      <c r="LHY5255" s="152"/>
      <c r="LHZ5255" s="152"/>
      <c r="LIA5255" s="152"/>
      <c r="LIB5255" s="152"/>
      <c r="LIC5255" s="152"/>
      <c r="LID5255" s="152"/>
      <c r="LIE5255" s="152"/>
      <c r="LIF5255" s="152"/>
      <c r="LIG5255" s="152"/>
      <c r="LIH5255" s="152"/>
      <c r="LII5255" s="152"/>
      <c r="LIJ5255" s="152"/>
      <c r="LIK5255" s="152"/>
      <c r="LIL5255" s="152"/>
      <c r="LIM5255" s="152"/>
      <c r="LIN5255" s="152"/>
      <c r="LIO5255" s="152"/>
      <c r="LIP5255" s="152"/>
      <c r="LIQ5255" s="152"/>
      <c r="LIR5255" s="152"/>
      <c r="LIS5255" s="152"/>
      <c r="LIT5255" s="152"/>
      <c r="LIU5255" s="152"/>
      <c r="LIV5255" s="152"/>
      <c r="LIW5255" s="152"/>
      <c r="LIX5255" s="152"/>
      <c r="LIY5255" s="152"/>
      <c r="LIZ5255" s="152"/>
      <c r="LJA5255" s="152"/>
      <c r="LJB5255" s="152"/>
      <c r="LJC5255" s="152"/>
      <c r="LJD5255" s="152"/>
      <c r="LJE5255" s="152"/>
      <c r="LJF5255" s="152"/>
      <c r="LJG5255" s="152"/>
      <c r="LJH5255" s="152"/>
      <c r="LJI5255" s="152"/>
      <c r="LJJ5255" s="152"/>
      <c r="LJK5255" s="152"/>
      <c r="LJL5255" s="152"/>
      <c r="LJM5255" s="152"/>
      <c r="LJN5255" s="152"/>
      <c r="LJO5255" s="152"/>
      <c r="LJP5255" s="152"/>
      <c r="LJQ5255" s="152"/>
      <c r="LJR5255" s="152"/>
      <c r="LJS5255" s="152"/>
      <c r="LJT5255" s="152"/>
      <c r="LJU5255" s="152"/>
      <c r="LJV5255" s="152"/>
      <c r="LJW5255" s="152"/>
      <c r="LJX5255" s="152"/>
      <c r="LJY5255" s="152"/>
      <c r="LJZ5255" s="152"/>
      <c r="LKA5255" s="152"/>
      <c r="LKB5255" s="152"/>
      <c r="LKC5255" s="152"/>
      <c r="LKD5255" s="152"/>
      <c r="LKE5255" s="152"/>
      <c r="LKF5255" s="152"/>
      <c r="LKG5255" s="152"/>
      <c r="LKH5255" s="152"/>
      <c r="LKI5255" s="152"/>
      <c r="LKJ5255" s="152"/>
      <c r="LKK5255" s="152"/>
      <c r="LKL5255" s="152"/>
      <c r="LKM5255" s="152"/>
      <c r="LKN5255" s="152"/>
      <c r="LKO5255" s="152"/>
      <c r="LKP5255" s="152"/>
      <c r="LKQ5255" s="152"/>
      <c r="LKR5255" s="152"/>
      <c r="LKS5255" s="152"/>
      <c r="LKT5255" s="152"/>
      <c r="LKU5255" s="152"/>
      <c r="LKV5255" s="152"/>
      <c r="LKW5255" s="152"/>
      <c r="LKX5255" s="152"/>
      <c r="LKY5255" s="152"/>
      <c r="LKZ5255" s="152"/>
      <c r="LLA5255" s="152"/>
      <c r="LLB5255" s="152"/>
      <c r="LLC5255" s="152"/>
      <c r="LLD5255" s="152"/>
      <c r="LLE5255" s="152"/>
      <c r="LLF5255" s="152"/>
      <c r="LLG5255" s="152"/>
      <c r="LLH5255" s="152"/>
      <c r="LLI5255" s="152"/>
      <c r="LLJ5255" s="152"/>
      <c r="LLK5255" s="152"/>
      <c r="LLL5255" s="152"/>
      <c r="LLM5255" s="152"/>
      <c r="LLN5255" s="152"/>
      <c r="LLO5255" s="152"/>
      <c r="LLP5255" s="152"/>
      <c r="LLQ5255" s="152"/>
      <c r="LLR5255" s="152"/>
      <c r="LLS5255" s="152"/>
      <c r="LLT5255" s="152"/>
      <c r="LLU5255" s="152"/>
      <c r="LLV5255" s="152"/>
      <c r="LLW5255" s="152"/>
      <c r="LLX5255" s="152"/>
      <c r="LLY5255" s="152"/>
      <c r="LLZ5255" s="152"/>
      <c r="LMA5255" s="152"/>
      <c r="LMB5255" s="152"/>
      <c r="LMC5255" s="152"/>
      <c r="LMD5255" s="152"/>
      <c r="LME5255" s="152"/>
      <c r="LMF5255" s="152"/>
      <c r="LMG5255" s="152"/>
      <c r="LMH5255" s="152"/>
      <c r="LMI5255" s="152"/>
      <c r="LMJ5255" s="152"/>
      <c r="LMK5255" s="152"/>
      <c r="LML5255" s="152"/>
      <c r="LMM5255" s="152"/>
      <c r="LMN5255" s="152"/>
      <c r="LMO5255" s="152"/>
      <c r="LMP5255" s="152"/>
      <c r="LMQ5255" s="152"/>
      <c r="LMR5255" s="152"/>
      <c r="LMS5255" s="152"/>
      <c r="LMT5255" s="152"/>
      <c r="LMU5255" s="152"/>
      <c r="LMV5255" s="152"/>
      <c r="LMW5255" s="152"/>
      <c r="LMX5255" s="152"/>
      <c r="LMY5255" s="152"/>
      <c r="LMZ5255" s="152"/>
      <c r="LNA5255" s="152"/>
      <c r="LNB5255" s="152"/>
      <c r="LNC5255" s="152"/>
      <c r="LND5255" s="152"/>
      <c r="LNE5255" s="152"/>
      <c r="LNF5255" s="152"/>
      <c r="LNG5255" s="152"/>
      <c r="LNH5255" s="152"/>
      <c r="LNI5255" s="152"/>
      <c r="LNJ5255" s="152"/>
      <c r="LNK5255" s="152"/>
      <c r="LNL5255" s="152"/>
      <c r="LNM5255" s="152"/>
      <c r="LNN5255" s="152"/>
      <c r="LNO5255" s="152"/>
      <c r="LNP5255" s="152"/>
      <c r="LNQ5255" s="152"/>
      <c r="LNR5255" s="152"/>
      <c r="LNS5255" s="152"/>
      <c r="LNT5255" s="152"/>
      <c r="LNU5255" s="152"/>
      <c r="LNV5255" s="152"/>
      <c r="LNW5255" s="152"/>
      <c r="LNX5255" s="152"/>
      <c r="LNY5255" s="152"/>
      <c r="LNZ5255" s="152"/>
      <c r="LOA5255" s="152"/>
      <c r="LOB5255" s="152"/>
      <c r="LOC5255" s="152"/>
      <c r="LOD5255" s="152"/>
      <c r="LOE5255" s="152"/>
      <c r="LOF5255" s="152"/>
      <c r="LOG5255" s="152"/>
      <c r="LOH5255" s="152"/>
      <c r="LOI5255" s="152"/>
      <c r="LOJ5255" s="152"/>
      <c r="LOK5255" s="152"/>
      <c r="LOL5255" s="152"/>
      <c r="LOM5255" s="152"/>
      <c r="LON5255" s="152"/>
      <c r="LOO5255" s="152"/>
      <c r="LOP5255" s="152"/>
      <c r="LOQ5255" s="152"/>
      <c r="LOR5255" s="152"/>
      <c r="LOS5255" s="152"/>
      <c r="LOT5255" s="152"/>
      <c r="LOU5255" s="152"/>
      <c r="LOV5255" s="152"/>
      <c r="LOW5255" s="152"/>
      <c r="LOX5255" s="152"/>
      <c r="LOY5255" s="152"/>
      <c r="LOZ5255" s="152"/>
      <c r="LPA5255" s="152"/>
      <c r="LPB5255" s="152"/>
      <c r="LPC5255" s="152"/>
      <c r="LPD5255" s="152"/>
      <c r="LPE5255" s="152"/>
      <c r="LPF5255" s="152"/>
      <c r="LPG5255" s="152"/>
      <c r="LPH5255" s="152"/>
      <c r="LPI5255" s="152"/>
      <c r="LPJ5255" s="152"/>
      <c r="LPK5255" s="152"/>
      <c r="LPL5255" s="152"/>
      <c r="LPM5255" s="152"/>
      <c r="LPN5255" s="152"/>
      <c r="LPO5255" s="152"/>
      <c r="LPP5255" s="152"/>
      <c r="LPQ5255" s="152"/>
      <c r="LPR5255" s="152"/>
      <c r="LPS5255" s="152"/>
      <c r="LPT5255" s="152"/>
      <c r="LPU5255" s="152"/>
      <c r="LPV5255" s="152"/>
      <c r="LPW5255" s="152"/>
      <c r="LPX5255" s="152"/>
      <c r="LPY5255" s="152"/>
      <c r="LPZ5255" s="152"/>
      <c r="LQA5255" s="152"/>
      <c r="LQB5255" s="152"/>
      <c r="LQC5255" s="152"/>
      <c r="LQD5255" s="152"/>
      <c r="LQE5255" s="152"/>
      <c r="LQF5255" s="152"/>
      <c r="LQG5255" s="152"/>
      <c r="LQH5255" s="152"/>
      <c r="LQI5255" s="152"/>
      <c r="LQJ5255" s="152"/>
      <c r="LQK5255" s="152"/>
      <c r="LQL5255" s="152"/>
      <c r="LQM5255" s="152"/>
      <c r="LQN5255" s="152"/>
      <c r="LQO5255" s="152"/>
      <c r="LQP5255" s="152"/>
      <c r="LQQ5255" s="152"/>
      <c r="LQR5255" s="152"/>
      <c r="LQS5255" s="152"/>
      <c r="LQT5255" s="152"/>
      <c r="LQU5255" s="152"/>
      <c r="LQV5255" s="152"/>
      <c r="LQW5255" s="152"/>
      <c r="LQX5255" s="152"/>
      <c r="LQY5255" s="152"/>
      <c r="LQZ5255" s="152"/>
      <c r="LRA5255" s="152"/>
      <c r="LRB5255" s="152"/>
      <c r="LRC5255" s="152"/>
      <c r="LRD5255" s="152"/>
      <c r="LRE5255" s="152"/>
      <c r="LRF5255" s="152"/>
      <c r="LRG5255" s="152"/>
      <c r="LRH5255" s="152"/>
      <c r="LRI5255" s="152"/>
      <c r="LRJ5255" s="152"/>
      <c r="LRK5255" s="152"/>
      <c r="LRL5255" s="152"/>
      <c r="LRM5255" s="152"/>
      <c r="LRN5255" s="152"/>
      <c r="LRO5255" s="152"/>
      <c r="LRP5255" s="152"/>
      <c r="LRQ5255" s="152"/>
      <c r="LRR5255" s="152"/>
      <c r="LRS5255" s="152"/>
      <c r="LRT5255" s="152"/>
      <c r="LRU5255" s="152"/>
      <c r="LRV5255" s="152"/>
      <c r="LRW5255" s="152"/>
      <c r="LRX5255" s="152"/>
      <c r="LRY5255" s="152"/>
      <c r="LRZ5255" s="152"/>
      <c r="LSA5255" s="152"/>
      <c r="LSB5255" s="152"/>
      <c r="LSC5255" s="152"/>
      <c r="LSD5255" s="152"/>
      <c r="LSE5255" s="152"/>
      <c r="LSF5255" s="152"/>
      <c r="LSG5255" s="152"/>
      <c r="LSH5255" s="152"/>
      <c r="LSI5255" s="152"/>
      <c r="LSJ5255" s="152"/>
      <c r="LSK5255" s="152"/>
      <c r="LSL5255" s="152"/>
      <c r="LSM5255" s="152"/>
      <c r="LSN5255" s="152"/>
      <c r="LSO5255" s="152"/>
      <c r="LSP5255" s="152"/>
      <c r="LSQ5255" s="152"/>
      <c r="LSR5255" s="152"/>
      <c r="LSS5255" s="152"/>
      <c r="LST5255" s="152"/>
      <c r="LSU5255" s="152"/>
      <c r="LSV5255" s="152"/>
      <c r="LSW5255" s="152"/>
      <c r="LSX5255" s="152"/>
      <c r="LSY5255" s="152"/>
      <c r="LSZ5255" s="152"/>
      <c r="LTA5255" s="152"/>
      <c r="LTB5255" s="152"/>
      <c r="LTC5255" s="152"/>
      <c r="LTD5255" s="152"/>
      <c r="LTE5255" s="152"/>
      <c r="LTF5255" s="152"/>
      <c r="LTG5255" s="152"/>
      <c r="LTH5255" s="152"/>
      <c r="LTI5255" s="152"/>
      <c r="LTJ5255" s="152"/>
      <c r="LTK5255" s="152"/>
      <c r="LTL5255" s="152"/>
      <c r="LTM5255" s="152"/>
      <c r="LTN5255" s="152"/>
      <c r="LTO5255" s="152"/>
      <c r="LTP5255" s="152"/>
      <c r="LTQ5255" s="152"/>
      <c r="LTR5255" s="152"/>
      <c r="LTS5255" s="152"/>
      <c r="LTT5255" s="152"/>
      <c r="LTU5255" s="152"/>
      <c r="LTV5255" s="152"/>
      <c r="LTW5255" s="152"/>
      <c r="LTX5255" s="152"/>
      <c r="LTY5255" s="152"/>
      <c r="LTZ5255" s="152"/>
      <c r="LUA5255" s="152"/>
      <c r="LUB5255" s="152"/>
      <c r="LUC5255" s="152"/>
      <c r="LUD5255" s="152"/>
      <c r="LUE5255" s="152"/>
      <c r="LUF5255" s="152"/>
      <c r="LUG5255" s="152"/>
      <c r="LUH5255" s="152"/>
      <c r="LUI5255" s="152"/>
      <c r="LUJ5255" s="152"/>
      <c r="LUK5255" s="152"/>
      <c r="LUL5255" s="152"/>
      <c r="LUM5255" s="152"/>
      <c r="LUN5255" s="152"/>
      <c r="LUO5255" s="152"/>
      <c r="LUP5255" s="152"/>
      <c r="LUQ5255" s="152"/>
      <c r="LUR5255" s="152"/>
      <c r="LUS5255" s="152"/>
      <c r="LUT5255" s="152"/>
      <c r="LUU5255" s="152"/>
      <c r="LUV5255" s="152"/>
      <c r="LUW5255" s="152"/>
      <c r="LUX5255" s="152"/>
      <c r="LUY5255" s="152"/>
      <c r="LUZ5255" s="152"/>
      <c r="LVA5255" s="152"/>
      <c r="LVB5255" s="152"/>
      <c r="LVC5255" s="152"/>
      <c r="LVD5255" s="152"/>
      <c r="LVE5255" s="152"/>
      <c r="LVF5255" s="152"/>
      <c r="LVG5255" s="152"/>
      <c r="LVH5255" s="152"/>
      <c r="LVI5255" s="152"/>
      <c r="LVJ5255" s="152"/>
      <c r="LVK5255" s="152"/>
      <c r="LVL5255" s="152"/>
      <c r="LVM5255" s="152"/>
      <c r="LVN5255" s="152"/>
      <c r="LVO5255" s="152"/>
      <c r="LVP5255" s="152"/>
      <c r="LVQ5255" s="152"/>
      <c r="LVR5255" s="152"/>
      <c r="LVS5255" s="152"/>
      <c r="LVT5255" s="152"/>
      <c r="LVU5255" s="152"/>
      <c r="LVV5255" s="152"/>
      <c r="LVW5255" s="152"/>
      <c r="LVX5255" s="152"/>
      <c r="LVY5255" s="152"/>
      <c r="LVZ5255" s="152"/>
      <c r="LWA5255" s="152"/>
      <c r="LWB5255" s="152"/>
      <c r="LWC5255" s="152"/>
      <c r="LWD5255" s="152"/>
      <c r="LWE5255" s="152"/>
      <c r="LWF5255" s="152"/>
      <c r="LWG5255" s="152"/>
      <c r="LWH5255" s="152"/>
      <c r="LWI5255" s="152"/>
      <c r="LWJ5255" s="152"/>
      <c r="LWK5255" s="152"/>
      <c r="LWL5255" s="152"/>
      <c r="LWM5255" s="152"/>
      <c r="LWN5255" s="152"/>
      <c r="LWO5255" s="152"/>
      <c r="LWP5255" s="152"/>
      <c r="LWQ5255" s="152"/>
      <c r="LWR5255" s="152"/>
      <c r="LWS5255" s="152"/>
      <c r="LWT5255" s="152"/>
      <c r="LWU5255" s="152"/>
      <c r="LWV5255" s="152"/>
      <c r="LWW5255" s="152"/>
      <c r="LWX5255" s="152"/>
      <c r="LWY5255" s="152"/>
      <c r="LWZ5255" s="152"/>
      <c r="LXA5255" s="152"/>
      <c r="LXB5255" s="152"/>
      <c r="LXC5255" s="152"/>
      <c r="LXD5255" s="152"/>
      <c r="LXE5255" s="152"/>
      <c r="LXF5255" s="152"/>
      <c r="LXG5255" s="152"/>
      <c r="LXH5255" s="152"/>
      <c r="LXI5255" s="152"/>
      <c r="LXJ5255" s="152"/>
      <c r="LXK5255" s="152"/>
      <c r="LXL5255" s="152"/>
      <c r="LXM5255" s="152"/>
      <c r="LXN5255" s="152"/>
      <c r="LXO5255" s="152"/>
      <c r="LXP5255" s="152"/>
      <c r="LXQ5255" s="152"/>
      <c r="LXR5255" s="152"/>
      <c r="LXS5255" s="152"/>
      <c r="LXT5255" s="152"/>
      <c r="LXU5255" s="152"/>
      <c r="LXV5255" s="152"/>
      <c r="LXW5255" s="152"/>
      <c r="LXX5255" s="152"/>
      <c r="LXY5255" s="152"/>
      <c r="LXZ5255" s="152"/>
      <c r="LYA5255" s="152"/>
      <c r="LYB5255" s="152"/>
      <c r="LYC5255" s="152"/>
      <c r="LYD5255" s="152"/>
      <c r="LYE5255" s="152"/>
      <c r="LYF5255" s="152"/>
      <c r="LYG5255" s="152"/>
      <c r="LYH5255" s="152"/>
      <c r="LYI5255" s="152"/>
      <c r="LYJ5255" s="152"/>
      <c r="LYK5255" s="152"/>
      <c r="LYL5255" s="152"/>
      <c r="LYM5255" s="152"/>
      <c r="LYN5255" s="152"/>
      <c r="LYO5255" s="152"/>
      <c r="LYP5255" s="152"/>
      <c r="LYQ5255" s="152"/>
      <c r="LYR5255" s="152"/>
      <c r="LYS5255" s="152"/>
      <c r="LYT5255" s="152"/>
      <c r="LYU5255" s="152"/>
      <c r="LYV5255" s="152"/>
      <c r="LYW5255" s="152"/>
      <c r="LYX5255" s="152"/>
      <c r="LYY5255" s="152"/>
      <c r="LYZ5255" s="152"/>
      <c r="LZA5255" s="152"/>
      <c r="LZB5255" s="152"/>
      <c r="LZC5255" s="152"/>
      <c r="LZD5255" s="152"/>
      <c r="LZE5255" s="152"/>
      <c r="LZF5255" s="152"/>
      <c r="LZG5255" s="152"/>
      <c r="LZH5255" s="152"/>
      <c r="LZI5255" s="152"/>
      <c r="LZJ5255" s="152"/>
      <c r="LZK5255" s="152"/>
      <c r="LZL5255" s="152"/>
      <c r="LZM5255" s="152"/>
      <c r="LZN5255" s="152"/>
      <c r="LZO5255" s="152"/>
      <c r="LZP5255" s="152"/>
      <c r="LZQ5255" s="152"/>
      <c r="LZR5255" s="152"/>
      <c r="LZS5255" s="152"/>
      <c r="LZT5255" s="152"/>
      <c r="LZU5255" s="152"/>
      <c r="LZV5255" s="152"/>
      <c r="LZW5255" s="152"/>
      <c r="LZX5255" s="152"/>
      <c r="LZY5255" s="152"/>
      <c r="LZZ5255" s="152"/>
      <c r="MAA5255" s="152"/>
      <c r="MAB5255" s="152"/>
      <c r="MAC5255" s="152"/>
      <c r="MAD5255" s="152"/>
      <c r="MAE5255" s="152"/>
      <c r="MAF5255" s="152"/>
      <c r="MAG5255" s="152"/>
      <c r="MAH5255" s="152"/>
      <c r="MAI5255" s="152"/>
      <c r="MAJ5255" s="152"/>
      <c r="MAK5255" s="152"/>
      <c r="MAL5255" s="152"/>
      <c r="MAM5255" s="152"/>
      <c r="MAN5255" s="152"/>
      <c r="MAO5255" s="152"/>
      <c r="MAP5255" s="152"/>
      <c r="MAQ5255" s="152"/>
      <c r="MAR5255" s="152"/>
      <c r="MAS5255" s="152"/>
      <c r="MAT5255" s="152"/>
      <c r="MAU5255" s="152"/>
      <c r="MAV5255" s="152"/>
      <c r="MAW5255" s="152"/>
      <c r="MAX5255" s="152"/>
      <c r="MAY5255" s="152"/>
      <c r="MAZ5255" s="152"/>
      <c r="MBA5255" s="152"/>
      <c r="MBB5255" s="152"/>
      <c r="MBC5255" s="152"/>
      <c r="MBD5255" s="152"/>
      <c r="MBE5255" s="152"/>
      <c r="MBF5255" s="152"/>
      <c r="MBG5255" s="152"/>
      <c r="MBH5255" s="152"/>
      <c r="MBI5255" s="152"/>
      <c r="MBJ5255" s="152"/>
      <c r="MBK5255" s="152"/>
      <c r="MBL5255" s="152"/>
      <c r="MBM5255" s="152"/>
      <c r="MBN5255" s="152"/>
      <c r="MBO5255" s="152"/>
      <c r="MBP5255" s="152"/>
      <c r="MBQ5255" s="152"/>
      <c r="MBR5255" s="152"/>
      <c r="MBS5255" s="152"/>
      <c r="MBT5255" s="152"/>
      <c r="MBU5255" s="152"/>
      <c r="MBV5255" s="152"/>
      <c r="MBW5255" s="152"/>
      <c r="MBX5255" s="152"/>
      <c r="MBY5255" s="152"/>
      <c r="MBZ5255" s="152"/>
      <c r="MCA5255" s="152"/>
      <c r="MCB5255" s="152"/>
      <c r="MCC5255" s="152"/>
      <c r="MCD5255" s="152"/>
      <c r="MCE5255" s="152"/>
      <c r="MCF5255" s="152"/>
      <c r="MCG5255" s="152"/>
      <c r="MCH5255" s="152"/>
      <c r="MCI5255" s="152"/>
      <c r="MCJ5255" s="152"/>
      <c r="MCK5255" s="152"/>
      <c r="MCL5255" s="152"/>
      <c r="MCM5255" s="152"/>
      <c r="MCN5255" s="152"/>
      <c r="MCO5255" s="152"/>
      <c r="MCP5255" s="152"/>
      <c r="MCQ5255" s="152"/>
      <c r="MCR5255" s="152"/>
      <c r="MCS5255" s="152"/>
      <c r="MCT5255" s="152"/>
      <c r="MCU5255" s="152"/>
      <c r="MCV5255" s="152"/>
      <c r="MCW5255" s="152"/>
      <c r="MCX5255" s="152"/>
      <c r="MCY5255" s="152"/>
      <c r="MCZ5255" s="152"/>
      <c r="MDA5255" s="152"/>
      <c r="MDB5255" s="152"/>
      <c r="MDC5255" s="152"/>
      <c r="MDD5255" s="152"/>
      <c r="MDE5255" s="152"/>
      <c r="MDF5255" s="152"/>
      <c r="MDG5255" s="152"/>
      <c r="MDH5255" s="152"/>
      <c r="MDI5255" s="152"/>
      <c r="MDJ5255" s="152"/>
      <c r="MDK5255" s="152"/>
      <c r="MDL5255" s="152"/>
      <c r="MDM5255" s="152"/>
      <c r="MDN5255" s="152"/>
      <c r="MDO5255" s="152"/>
      <c r="MDP5255" s="152"/>
      <c r="MDQ5255" s="152"/>
      <c r="MDR5255" s="152"/>
      <c r="MDS5255" s="152"/>
      <c r="MDT5255" s="152"/>
      <c r="MDU5255" s="152"/>
      <c r="MDV5255" s="152"/>
      <c r="MDW5255" s="152"/>
      <c r="MDX5255" s="152"/>
      <c r="MDY5255" s="152"/>
      <c r="MDZ5255" s="152"/>
      <c r="MEA5255" s="152"/>
      <c r="MEB5255" s="152"/>
      <c r="MEC5255" s="152"/>
      <c r="MED5255" s="152"/>
      <c r="MEE5255" s="152"/>
      <c r="MEF5255" s="152"/>
      <c r="MEG5255" s="152"/>
      <c r="MEH5255" s="152"/>
      <c r="MEI5255" s="152"/>
      <c r="MEJ5255" s="152"/>
      <c r="MEK5255" s="152"/>
      <c r="MEL5255" s="152"/>
      <c r="MEM5255" s="152"/>
      <c r="MEN5255" s="152"/>
      <c r="MEO5255" s="152"/>
      <c r="MEP5255" s="152"/>
      <c r="MEQ5255" s="152"/>
      <c r="MER5255" s="152"/>
      <c r="MES5255" s="152"/>
      <c r="MET5255" s="152"/>
      <c r="MEU5255" s="152"/>
      <c r="MEV5255" s="152"/>
      <c r="MEW5255" s="152"/>
      <c r="MEX5255" s="152"/>
      <c r="MEY5255" s="152"/>
      <c r="MEZ5255" s="152"/>
      <c r="MFA5255" s="152"/>
      <c r="MFB5255" s="152"/>
      <c r="MFC5255" s="152"/>
      <c r="MFD5255" s="152"/>
      <c r="MFE5255" s="152"/>
      <c r="MFF5255" s="152"/>
      <c r="MFG5255" s="152"/>
      <c r="MFH5255" s="152"/>
      <c r="MFI5255" s="152"/>
      <c r="MFJ5255" s="152"/>
      <c r="MFK5255" s="152"/>
      <c r="MFL5255" s="152"/>
      <c r="MFM5255" s="152"/>
      <c r="MFN5255" s="152"/>
      <c r="MFO5255" s="152"/>
      <c r="MFP5255" s="152"/>
      <c r="MFQ5255" s="152"/>
      <c r="MFR5255" s="152"/>
      <c r="MFS5255" s="152"/>
      <c r="MFT5255" s="152"/>
      <c r="MFU5255" s="152"/>
      <c r="MFV5255" s="152"/>
      <c r="MFW5255" s="152"/>
      <c r="MFX5255" s="152"/>
      <c r="MFY5255" s="152"/>
      <c r="MFZ5255" s="152"/>
      <c r="MGA5255" s="152"/>
      <c r="MGB5255" s="152"/>
      <c r="MGC5255" s="152"/>
      <c r="MGD5255" s="152"/>
      <c r="MGE5255" s="152"/>
      <c r="MGF5255" s="152"/>
      <c r="MGG5255" s="152"/>
      <c r="MGH5255" s="152"/>
      <c r="MGI5255" s="152"/>
      <c r="MGJ5255" s="152"/>
      <c r="MGK5255" s="152"/>
      <c r="MGL5255" s="152"/>
      <c r="MGM5255" s="152"/>
      <c r="MGN5255" s="152"/>
      <c r="MGO5255" s="152"/>
      <c r="MGP5255" s="152"/>
      <c r="MGQ5255" s="152"/>
      <c r="MGR5255" s="152"/>
      <c r="MGS5255" s="152"/>
      <c r="MGT5255" s="152"/>
      <c r="MGU5255" s="152"/>
      <c r="MGV5255" s="152"/>
      <c r="MGW5255" s="152"/>
      <c r="MGX5255" s="152"/>
      <c r="MGY5255" s="152"/>
      <c r="MGZ5255" s="152"/>
      <c r="MHA5255" s="152"/>
      <c r="MHB5255" s="152"/>
      <c r="MHC5255" s="152"/>
      <c r="MHD5255" s="152"/>
      <c r="MHE5255" s="152"/>
      <c r="MHF5255" s="152"/>
      <c r="MHG5255" s="152"/>
      <c r="MHH5255" s="152"/>
      <c r="MHI5255" s="152"/>
      <c r="MHJ5255" s="152"/>
      <c r="MHK5255" s="152"/>
      <c r="MHL5255" s="152"/>
      <c r="MHM5255" s="152"/>
      <c r="MHN5255" s="152"/>
      <c r="MHO5255" s="152"/>
      <c r="MHP5255" s="152"/>
      <c r="MHQ5255" s="152"/>
      <c r="MHR5255" s="152"/>
      <c r="MHS5255" s="152"/>
      <c r="MHT5255" s="152"/>
      <c r="MHU5255" s="152"/>
      <c r="MHV5255" s="152"/>
      <c r="MHW5255" s="152"/>
      <c r="MHX5255" s="152"/>
      <c r="MHY5255" s="152"/>
      <c r="MHZ5255" s="152"/>
      <c r="MIA5255" s="152"/>
      <c r="MIB5255" s="152"/>
      <c r="MIC5255" s="152"/>
      <c r="MID5255" s="152"/>
      <c r="MIE5255" s="152"/>
      <c r="MIF5255" s="152"/>
      <c r="MIG5255" s="152"/>
      <c r="MIH5255" s="152"/>
      <c r="MII5255" s="152"/>
      <c r="MIJ5255" s="152"/>
      <c r="MIK5255" s="152"/>
      <c r="MIL5255" s="152"/>
      <c r="MIM5255" s="152"/>
      <c r="MIN5255" s="152"/>
      <c r="MIO5255" s="152"/>
      <c r="MIP5255" s="152"/>
      <c r="MIQ5255" s="152"/>
      <c r="MIR5255" s="152"/>
      <c r="MIS5255" s="152"/>
      <c r="MIT5255" s="152"/>
      <c r="MIU5255" s="152"/>
      <c r="MIV5255" s="152"/>
      <c r="MIW5255" s="152"/>
      <c r="MIX5255" s="152"/>
      <c r="MIY5255" s="152"/>
      <c r="MIZ5255" s="152"/>
      <c r="MJA5255" s="152"/>
      <c r="MJB5255" s="152"/>
      <c r="MJC5255" s="152"/>
      <c r="MJD5255" s="152"/>
      <c r="MJE5255" s="152"/>
      <c r="MJF5255" s="152"/>
      <c r="MJG5255" s="152"/>
      <c r="MJH5255" s="152"/>
      <c r="MJI5255" s="152"/>
      <c r="MJJ5255" s="152"/>
      <c r="MJK5255" s="152"/>
      <c r="MJL5255" s="152"/>
      <c r="MJM5255" s="152"/>
      <c r="MJN5255" s="152"/>
      <c r="MJO5255" s="152"/>
      <c r="MJP5255" s="152"/>
      <c r="MJQ5255" s="152"/>
      <c r="MJR5255" s="152"/>
      <c r="MJS5255" s="152"/>
      <c r="MJT5255" s="152"/>
      <c r="MJU5255" s="152"/>
      <c r="MJV5255" s="152"/>
      <c r="MJW5255" s="152"/>
      <c r="MJX5255" s="152"/>
      <c r="MJY5255" s="152"/>
      <c r="MJZ5255" s="152"/>
      <c r="MKA5255" s="152"/>
      <c r="MKB5255" s="152"/>
      <c r="MKC5255" s="152"/>
      <c r="MKD5255" s="152"/>
      <c r="MKE5255" s="152"/>
      <c r="MKF5255" s="152"/>
      <c r="MKG5255" s="152"/>
      <c r="MKH5255" s="152"/>
      <c r="MKI5255" s="152"/>
      <c r="MKJ5255" s="152"/>
      <c r="MKK5255" s="152"/>
      <c r="MKL5255" s="152"/>
      <c r="MKM5255" s="152"/>
      <c r="MKN5255" s="152"/>
      <c r="MKO5255" s="152"/>
      <c r="MKP5255" s="152"/>
      <c r="MKQ5255" s="152"/>
      <c r="MKR5255" s="152"/>
      <c r="MKS5255" s="152"/>
      <c r="MKT5255" s="152"/>
      <c r="MKU5255" s="152"/>
      <c r="MKV5255" s="152"/>
      <c r="MKW5255" s="152"/>
      <c r="MKX5255" s="152"/>
      <c r="MKY5255" s="152"/>
      <c r="MKZ5255" s="152"/>
      <c r="MLA5255" s="152"/>
      <c r="MLB5255" s="152"/>
      <c r="MLC5255" s="152"/>
      <c r="MLD5255" s="152"/>
      <c r="MLE5255" s="152"/>
      <c r="MLF5255" s="152"/>
      <c r="MLG5255" s="152"/>
      <c r="MLH5255" s="152"/>
      <c r="MLI5255" s="152"/>
      <c r="MLJ5255" s="152"/>
      <c r="MLK5255" s="152"/>
      <c r="MLL5255" s="152"/>
      <c r="MLM5255" s="152"/>
      <c r="MLN5255" s="152"/>
      <c r="MLO5255" s="152"/>
      <c r="MLP5255" s="152"/>
      <c r="MLQ5255" s="152"/>
      <c r="MLR5255" s="152"/>
      <c r="MLS5255" s="152"/>
      <c r="MLT5255" s="152"/>
      <c r="MLU5255" s="152"/>
      <c r="MLV5255" s="152"/>
      <c r="MLW5255" s="152"/>
      <c r="MLX5255" s="152"/>
      <c r="MLY5255" s="152"/>
      <c r="MLZ5255" s="152"/>
      <c r="MMA5255" s="152"/>
      <c r="MMB5255" s="152"/>
      <c r="MMC5255" s="152"/>
      <c r="MMD5255" s="152"/>
      <c r="MME5255" s="152"/>
      <c r="MMF5255" s="152"/>
      <c r="MMG5255" s="152"/>
      <c r="MMH5255" s="152"/>
      <c r="MMI5255" s="152"/>
      <c r="MMJ5255" s="152"/>
      <c r="MMK5255" s="152"/>
      <c r="MML5255" s="152"/>
      <c r="MMM5255" s="152"/>
      <c r="MMN5255" s="152"/>
      <c r="MMO5255" s="152"/>
      <c r="MMP5255" s="152"/>
      <c r="MMQ5255" s="152"/>
      <c r="MMR5255" s="152"/>
      <c r="MMS5255" s="152"/>
      <c r="MMT5255" s="152"/>
      <c r="MMU5255" s="152"/>
      <c r="MMV5255" s="152"/>
      <c r="MMW5255" s="152"/>
      <c r="MMX5255" s="152"/>
      <c r="MMY5255" s="152"/>
      <c r="MMZ5255" s="152"/>
      <c r="MNA5255" s="152"/>
      <c r="MNB5255" s="152"/>
      <c r="MNC5255" s="152"/>
      <c r="MND5255" s="152"/>
      <c r="MNE5255" s="152"/>
      <c r="MNF5255" s="152"/>
      <c r="MNG5255" s="152"/>
      <c r="MNH5255" s="152"/>
      <c r="MNI5255" s="152"/>
      <c r="MNJ5255" s="152"/>
      <c r="MNK5255" s="152"/>
      <c r="MNL5255" s="152"/>
      <c r="MNM5255" s="152"/>
      <c r="MNN5255" s="152"/>
      <c r="MNO5255" s="152"/>
      <c r="MNP5255" s="152"/>
      <c r="MNQ5255" s="152"/>
      <c r="MNR5255" s="152"/>
      <c r="MNS5255" s="152"/>
      <c r="MNT5255" s="152"/>
      <c r="MNU5255" s="152"/>
      <c r="MNV5255" s="152"/>
      <c r="MNW5255" s="152"/>
      <c r="MNX5255" s="152"/>
      <c r="MNY5255" s="152"/>
      <c r="MNZ5255" s="152"/>
      <c r="MOA5255" s="152"/>
      <c r="MOB5255" s="152"/>
      <c r="MOC5255" s="152"/>
      <c r="MOD5255" s="152"/>
      <c r="MOE5255" s="152"/>
      <c r="MOF5255" s="152"/>
      <c r="MOG5255" s="152"/>
      <c r="MOH5255" s="152"/>
      <c r="MOI5255" s="152"/>
      <c r="MOJ5255" s="152"/>
      <c r="MOK5255" s="152"/>
      <c r="MOL5255" s="152"/>
      <c r="MOM5255" s="152"/>
      <c r="MON5255" s="152"/>
      <c r="MOO5255" s="152"/>
      <c r="MOP5255" s="152"/>
      <c r="MOQ5255" s="152"/>
      <c r="MOR5255" s="152"/>
      <c r="MOS5255" s="152"/>
      <c r="MOT5255" s="152"/>
      <c r="MOU5255" s="152"/>
      <c r="MOV5255" s="152"/>
      <c r="MOW5255" s="152"/>
      <c r="MOX5255" s="152"/>
      <c r="MOY5255" s="152"/>
      <c r="MOZ5255" s="152"/>
      <c r="MPA5255" s="152"/>
      <c r="MPB5255" s="152"/>
      <c r="MPC5255" s="152"/>
      <c r="MPD5255" s="152"/>
      <c r="MPE5255" s="152"/>
      <c r="MPF5255" s="152"/>
      <c r="MPG5255" s="152"/>
      <c r="MPH5255" s="152"/>
      <c r="MPI5255" s="152"/>
      <c r="MPJ5255" s="152"/>
      <c r="MPK5255" s="152"/>
      <c r="MPL5255" s="152"/>
      <c r="MPM5255" s="152"/>
      <c r="MPN5255" s="152"/>
      <c r="MPO5255" s="152"/>
      <c r="MPP5255" s="152"/>
      <c r="MPQ5255" s="152"/>
      <c r="MPR5255" s="152"/>
      <c r="MPS5255" s="152"/>
      <c r="MPT5255" s="152"/>
      <c r="MPU5255" s="152"/>
      <c r="MPV5255" s="152"/>
      <c r="MPW5255" s="152"/>
      <c r="MPX5255" s="152"/>
      <c r="MPY5255" s="152"/>
      <c r="MPZ5255" s="152"/>
      <c r="MQA5255" s="152"/>
      <c r="MQB5255" s="152"/>
      <c r="MQC5255" s="152"/>
      <c r="MQD5255" s="152"/>
      <c r="MQE5255" s="152"/>
      <c r="MQF5255" s="152"/>
      <c r="MQG5255" s="152"/>
      <c r="MQH5255" s="152"/>
      <c r="MQI5255" s="152"/>
      <c r="MQJ5255" s="152"/>
      <c r="MQK5255" s="152"/>
      <c r="MQL5255" s="152"/>
      <c r="MQM5255" s="152"/>
      <c r="MQN5255" s="152"/>
      <c r="MQO5255" s="152"/>
      <c r="MQP5255" s="152"/>
      <c r="MQQ5255" s="152"/>
      <c r="MQR5255" s="152"/>
      <c r="MQS5255" s="152"/>
      <c r="MQT5255" s="152"/>
      <c r="MQU5255" s="152"/>
      <c r="MQV5255" s="152"/>
      <c r="MQW5255" s="152"/>
      <c r="MQX5255" s="152"/>
      <c r="MQY5255" s="152"/>
      <c r="MQZ5255" s="152"/>
      <c r="MRA5255" s="152"/>
      <c r="MRB5255" s="152"/>
      <c r="MRC5255" s="152"/>
      <c r="MRD5255" s="152"/>
      <c r="MRE5255" s="152"/>
      <c r="MRF5255" s="152"/>
      <c r="MRG5255" s="152"/>
      <c r="MRH5255" s="152"/>
      <c r="MRI5255" s="152"/>
      <c r="MRJ5255" s="152"/>
      <c r="MRK5255" s="152"/>
      <c r="MRL5255" s="152"/>
      <c r="MRM5255" s="152"/>
      <c r="MRN5255" s="152"/>
      <c r="MRO5255" s="152"/>
      <c r="MRP5255" s="152"/>
      <c r="MRQ5255" s="152"/>
      <c r="MRR5255" s="152"/>
      <c r="MRS5255" s="152"/>
      <c r="MRT5255" s="152"/>
      <c r="MRU5255" s="152"/>
      <c r="MRV5255" s="152"/>
      <c r="MRW5255" s="152"/>
      <c r="MRX5255" s="152"/>
      <c r="MRY5255" s="152"/>
      <c r="MRZ5255" s="152"/>
      <c r="MSA5255" s="152"/>
      <c r="MSB5255" s="152"/>
      <c r="MSC5255" s="152"/>
      <c r="MSD5255" s="152"/>
      <c r="MSE5255" s="152"/>
      <c r="MSF5255" s="152"/>
      <c r="MSG5255" s="152"/>
      <c r="MSH5255" s="152"/>
      <c r="MSI5255" s="152"/>
      <c r="MSJ5255" s="152"/>
      <c r="MSK5255" s="152"/>
      <c r="MSL5255" s="152"/>
      <c r="MSM5255" s="152"/>
      <c r="MSN5255" s="152"/>
      <c r="MSO5255" s="152"/>
      <c r="MSP5255" s="152"/>
      <c r="MSQ5255" s="152"/>
      <c r="MSR5255" s="152"/>
      <c r="MSS5255" s="152"/>
      <c r="MST5255" s="152"/>
      <c r="MSU5255" s="152"/>
      <c r="MSV5255" s="152"/>
      <c r="MSW5255" s="152"/>
      <c r="MSX5255" s="152"/>
      <c r="MSY5255" s="152"/>
      <c r="MSZ5255" s="152"/>
      <c r="MTA5255" s="152"/>
      <c r="MTB5255" s="152"/>
      <c r="MTC5255" s="152"/>
      <c r="MTD5255" s="152"/>
      <c r="MTE5255" s="152"/>
      <c r="MTF5255" s="152"/>
      <c r="MTG5255" s="152"/>
      <c r="MTH5255" s="152"/>
      <c r="MTI5255" s="152"/>
      <c r="MTJ5255" s="152"/>
      <c r="MTK5255" s="152"/>
      <c r="MTL5255" s="152"/>
      <c r="MTM5255" s="152"/>
      <c r="MTN5255" s="152"/>
      <c r="MTO5255" s="152"/>
      <c r="MTP5255" s="152"/>
      <c r="MTQ5255" s="152"/>
      <c r="MTR5255" s="152"/>
      <c r="MTS5255" s="152"/>
      <c r="MTT5255" s="152"/>
      <c r="MTU5255" s="152"/>
      <c r="MTV5255" s="152"/>
      <c r="MTW5255" s="152"/>
      <c r="MTX5255" s="152"/>
      <c r="MTY5255" s="152"/>
      <c r="MTZ5255" s="152"/>
      <c r="MUA5255" s="152"/>
      <c r="MUB5255" s="152"/>
      <c r="MUC5255" s="152"/>
      <c r="MUD5255" s="152"/>
      <c r="MUE5255" s="152"/>
      <c r="MUF5255" s="152"/>
      <c r="MUG5255" s="152"/>
      <c r="MUH5255" s="152"/>
      <c r="MUI5255" s="152"/>
      <c r="MUJ5255" s="152"/>
      <c r="MUK5255" s="152"/>
      <c r="MUL5255" s="152"/>
      <c r="MUM5255" s="152"/>
      <c r="MUN5255" s="152"/>
      <c r="MUO5255" s="152"/>
      <c r="MUP5255" s="152"/>
      <c r="MUQ5255" s="152"/>
      <c r="MUR5255" s="152"/>
      <c r="MUS5255" s="152"/>
      <c r="MUT5255" s="152"/>
      <c r="MUU5255" s="152"/>
      <c r="MUV5255" s="152"/>
      <c r="MUW5255" s="152"/>
      <c r="MUX5255" s="152"/>
      <c r="MUY5255" s="152"/>
      <c r="MUZ5255" s="152"/>
      <c r="MVA5255" s="152"/>
      <c r="MVB5255" s="152"/>
      <c r="MVC5255" s="152"/>
      <c r="MVD5255" s="152"/>
      <c r="MVE5255" s="152"/>
      <c r="MVF5255" s="152"/>
      <c r="MVG5255" s="152"/>
      <c r="MVH5255" s="152"/>
      <c r="MVI5255" s="152"/>
      <c r="MVJ5255" s="152"/>
      <c r="MVK5255" s="152"/>
      <c r="MVL5255" s="152"/>
      <c r="MVM5255" s="152"/>
      <c r="MVN5255" s="152"/>
      <c r="MVO5255" s="152"/>
      <c r="MVP5255" s="152"/>
      <c r="MVQ5255" s="152"/>
      <c r="MVR5255" s="152"/>
      <c r="MVS5255" s="152"/>
      <c r="MVT5255" s="152"/>
      <c r="MVU5255" s="152"/>
      <c r="MVV5255" s="152"/>
      <c r="MVW5255" s="152"/>
      <c r="MVX5255" s="152"/>
      <c r="MVY5255" s="152"/>
      <c r="MVZ5255" s="152"/>
      <c r="MWA5255" s="152"/>
      <c r="MWB5255" s="152"/>
      <c r="MWC5255" s="152"/>
      <c r="MWD5255" s="152"/>
      <c r="MWE5255" s="152"/>
      <c r="MWF5255" s="152"/>
      <c r="MWG5255" s="152"/>
      <c r="MWH5255" s="152"/>
      <c r="MWI5255" s="152"/>
      <c r="MWJ5255" s="152"/>
      <c r="MWK5255" s="152"/>
      <c r="MWL5255" s="152"/>
      <c r="MWM5255" s="152"/>
      <c r="MWN5255" s="152"/>
      <c r="MWO5255" s="152"/>
      <c r="MWP5255" s="152"/>
      <c r="MWQ5255" s="152"/>
      <c r="MWR5255" s="152"/>
      <c r="MWS5255" s="152"/>
      <c r="MWT5255" s="152"/>
      <c r="MWU5255" s="152"/>
      <c r="MWV5255" s="152"/>
      <c r="MWW5255" s="152"/>
      <c r="MWX5255" s="152"/>
      <c r="MWY5255" s="152"/>
      <c r="MWZ5255" s="152"/>
      <c r="MXA5255" s="152"/>
      <c r="MXB5255" s="152"/>
      <c r="MXC5255" s="152"/>
      <c r="MXD5255" s="152"/>
      <c r="MXE5255" s="152"/>
      <c r="MXF5255" s="152"/>
      <c r="MXG5255" s="152"/>
      <c r="MXH5255" s="152"/>
      <c r="MXI5255" s="152"/>
      <c r="MXJ5255" s="152"/>
      <c r="MXK5255" s="152"/>
      <c r="MXL5255" s="152"/>
      <c r="MXM5255" s="152"/>
      <c r="MXN5255" s="152"/>
      <c r="MXO5255" s="152"/>
      <c r="MXP5255" s="152"/>
      <c r="MXQ5255" s="152"/>
      <c r="MXR5255" s="152"/>
      <c r="MXS5255" s="152"/>
      <c r="MXT5255" s="152"/>
      <c r="MXU5255" s="152"/>
      <c r="MXV5255" s="152"/>
      <c r="MXW5255" s="152"/>
      <c r="MXX5255" s="152"/>
      <c r="MXY5255" s="152"/>
      <c r="MXZ5255" s="152"/>
      <c r="MYA5255" s="152"/>
      <c r="MYB5255" s="152"/>
      <c r="MYC5255" s="152"/>
      <c r="MYD5255" s="152"/>
      <c r="MYE5255" s="152"/>
      <c r="MYF5255" s="152"/>
      <c r="MYG5255" s="152"/>
      <c r="MYH5255" s="152"/>
      <c r="MYI5255" s="152"/>
      <c r="MYJ5255" s="152"/>
      <c r="MYK5255" s="152"/>
      <c r="MYL5255" s="152"/>
      <c r="MYM5255" s="152"/>
      <c r="MYN5255" s="152"/>
      <c r="MYO5255" s="152"/>
      <c r="MYP5255" s="152"/>
      <c r="MYQ5255" s="152"/>
      <c r="MYR5255" s="152"/>
      <c r="MYS5255" s="152"/>
      <c r="MYT5255" s="152"/>
      <c r="MYU5255" s="152"/>
      <c r="MYV5255" s="152"/>
      <c r="MYW5255" s="152"/>
      <c r="MYX5255" s="152"/>
      <c r="MYY5255" s="152"/>
      <c r="MYZ5255" s="152"/>
      <c r="MZA5255" s="152"/>
      <c r="MZB5255" s="152"/>
      <c r="MZC5255" s="152"/>
      <c r="MZD5255" s="152"/>
      <c r="MZE5255" s="152"/>
      <c r="MZF5255" s="152"/>
      <c r="MZG5255" s="152"/>
      <c r="MZH5255" s="152"/>
      <c r="MZI5255" s="152"/>
      <c r="MZJ5255" s="152"/>
      <c r="MZK5255" s="152"/>
      <c r="MZL5255" s="152"/>
      <c r="MZM5255" s="152"/>
      <c r="MZN5255" s="152"/>
      <c r="MZO5255" s="152"/>
      <c r="MZP5255" s="152"/>
      <c r="MZQ5255" s="152"/>
      <c r="MZR5255" s="152"/>
      <c r="MZS5255" s="152"/>
      <c r="MZT5255" s="152"/>
      <c r="MZU5255" s="152"/>
      <c r="MZV5255" s="152"/>
      <c r="MZW5255" s="152"/>
      <c r="MZX5255" s="152"/>
      <c r="MZY5255" s="152"/>
      <c r="MZZ5255" s="152"/>
      <c r="NAA5255" s="152"/>
      <c r="NAB5255" s="152"/>
      <c r="NAC5255" s="152"/>
      <c r="NAD5255" s="152"/>
      <c r="NAE5255" s="152"/>
      <c r="NAF5255" s="152"/>
      <c r="NAG5255" s="152"/>
      <c r="NAH5255" s="152"/>
      <c r="NAI5255" s="152"/>
      <c r="NAJ5255" s="152"/>
      <c r="NAK5255" s="152"/>
      <c r="NAL5255" s="152"/>
      <c r="NAM5255" s="152"/>
      <c r="NAN5255" s="152"/>
      <c r="NAO5255" s="152"/>
      <c r="NAP5255" s="152"/>
      <c r="NAQ5255" s="152"/>
      <c r="NAR5255" s="152"/>
      <c r="NAS5255" s="152"/>
      <c r="NAT5255" s="152"/>
      <c r="NAU5255" s="152"/>
      <c r="NAV5255" s="152"/>
      <c r="NAW5255" s="152"/>
      <c r="NAX5255" s="152"/>
      <c r="NAY5255" s="152"/>
      <c r="NAZ5255" s="152"/>
      <c r="NBA5255" s="152"/>
      <c r="NBB5255" s="152"/>
      <c r="NBC5255" s="152"/>
      <c r="NBD5255" s="152"/>
      <c r="NBE5255" s="152"/>
      <c r="NBF5255" s="152"/>
      <c r="NBG5255" s="152"/>
      <c r="NBH5255" s="152"/>
      <c r="NBI5255" s="152"/>
      <c r="NBJ5255" s="152"/>
      <c r="NBK5255" s="152"/>
      <c r="NBL5255" s="152"/>
      <c r="NBM5255" s="152"/>
      <c r="NBN5255" s="152"/>
      <c r="NBO5255" s="152"/>
      <c r="NBP5255" s="152"/>
      <c r="NBQ5255" s="152"/>
      <c r="NBR5255" s="152"/>
      <c r="NBS5255" s="152"/>
      <c r="NBT5255" s="152"/>
      <c r="NBU5255" s="152"/>
      <c r="NBV5255" s="152"/>
      <c r="NBW5255" s="152"/>
      <c r="NBX5255" s="152"/>
      <c r="NBY5255" s="152"/>
      <c r="NBZ5255" s="152"/>
      <c r="NCA5255" s="152"/>
      <c r="NCB5255" s="152"/>
      <c r="NCC5255" s="152"/>
      <c r="NCD5255" s="152"/>
      <c r="NCE5255" s="152"/>
      <c r="NCF5255" s="152"/>
      <c r="NCG5255" s="152"/>
      <c r="NCH5255" s="152"/>
      <c r="NCI5255" s="152"/>
      <c r="NCJ5255" s="152"/>
      <c r="NCK5255" s="152"/>
      <c r="NCL5255" s="152"/>
      <c r="NCM5255" s="152"/>
      <c r="NCN5255" s="152"/>
      <c r="NCO5255" s="152"/>
      <c r="NCP5255" s="152"/>
      <c r="NCQ5255" s="152"/>
      <c r="NCR5255" s="152"/>
      <c r="NCS5255" s="152"/>
      <c r="NCT5255" s="152"/>
      <c r="NCU5255" s="152"/>
      <c r="NCV5255" s="152"/>
      <c r="NCW5255" s="152"/>
      <c r="NCX5255" s="152"/>
      <c r="NCY5255" s="152"/>
      <c r="NCZ5255" s="152"/>
      <c r="NDA5255" s="152"/>
      <c r="NDB5255" s="152"/>
      <c r="NDC5255" s="152"/>
      <c r="NDD5255" s="152"/>
      <c r="NDE5255" s="152"/>
      <c r="NDF5255" s="152"/>
      <c r="NDG5255" s="152"/>
      <c r="NDH5255" s="152"/>
      <c r="NDI5255" s="152"/>
      <c r="NDJ5255" s="152"/>
      <c r="NDK5255" s="152"/>
      <c r="NDL5255" s="152"/>
      <c r="NDM5255" s="152"/>
      <c r="NDN5255" s="152"/>
      <c r="NDO5255" s="152"/>
      <c r="NDP5255" s="152"/>
      <c r="NDQ5255" s="152"/>
      <c r="NDR5255" s="152"/>
      <c r="NDS5255" s="152"/>
      <c r="NDT5255" s="152"/>
      <c r="NDU5255" s="152"/>
      <c r="NDV5255" s="152"/>
      <c r="NDW5255" s="152"/>
      <c r="NDX5255" s="152"/>
      <c r="NDY5255" s="152"/>
      <c r="NDZ5255" s="152"/>
      <c r="NEA5255" s="152"/>
      <c r="NEB5255" s="152"/>
      <c r="NEC5255" s="152"/>
      <c r="NED5255" s="152"/>
      <c r="NEE5255" s="152"/>
      <c r="NEF5255" s="152"/>
      <c r="NEG5255" s="152"/>
      <c r="NEH5255" s="152"/>
      <c r="NEI5255" s="152"/>
      <c r="NEJ5255" s="152"/>
      <c r="NEK5255" s="152"/>
      <c r="NEL5255" s="152"/>
      <c r="NEM5255" s="152"/>
      <c r="NEN5255" s="152"/>
      <c r="NEO5255" s="152"/>
      <c r="NEP5255" s="152"/>
      <c r="NEQ5255" s="152"/>
      <c r="NER5255" s="152"/>
      <c r="NES5255" s="152"/>
      <c r="NET5255" s="152"/>
      <c r="NEU5255" s="152"/>
      <c r="NEV5255" s="152"/>
      <c r="NEW5255" s="152"/>
      <c r="NEX5255" s="152"/>
      <c r="NEY5255" s="152"/>
      <c r="NEZ5255" s="152"/>
      <c r="NFA5255" s="152"/>
      <c r="NFB5255" s="152"/>
      <c r="NFC5255" s="152"/>
      <c r="NFD5255" s="152"/>
      <c r="NFE5255" s="152"/>
      <c r="NFF5255" s="152"/>
      <c r="NFG5255" s="152"/>
      <c r="NFH5255" s="152"/>
      <c r="NFI5255" s="152"/>
      <c r="NFJ5255" s="152"/>
      <c r="NFK5255" s="152"/>
      <c r="NFL5255" s="152"/>
      <c r="NFM5255" s="152"/>
      <c r="NFN5255" s="152"/>
      <c r="NFO5255" s="152"/>
      <c r="NFP5255" s="152"/>
      <c r="NFQ5255" s="152"/>
      <c r="NFR5255" s="152"/>
      <c r="NFS5255" s="152"/>
      <c r="NFT5255" s="152"/>
      <c r="NFU5255" s="152"/>
      <c r="NFV5255" s="152"/>
      <c r="NFW5255" s="152"/>
      <c r="NFX5255" s="152"/>
      <c r="NFY5255" s="152"/>
      <c r="NFZ5255" s="152"/>
      <c r="NGA5255" s="152"/>
      <c r="NGB5255" s="152"/>
      <c r="NGC5255" s="152"/>
      <c r="NGD5255" s="152"/>
      <c r="NGE5255" s="152"/>
      <c r="NGF5255" s="152"/>
      <c r="NGG5255" s="152"/>
      <c r="NGH5255" s="152"/>
      <c r="NGI5255" s="152"/>
      <c r="NGJ5255" s="152"/>
      <c r="NGK5255" s="152"/>
      <c r="NGL5255" s="152"/>
      <c r="NGM5255" s="152"/>
      <c r="NGN5255" s="152"/>
      <c r="NGO5255" s="152"/>
      <c r="NGP5255" s="152"/>
      <c r="NGQ5255" s="152"/>
      <c r="NGR5255" s="152"/>
      <c r="NGS5255" s="152"/>
      <c r="NGT5255" s="152"/>
      <c r="NGU5255" s="152"/>
      <c r="NGV5255" s="152"/>
      <c r="NGW5255" s="152"/>
      <c r="NGX5255" s="152"/>
      <c r="NGY5255" s="152"/>
      <c r="NGZ5255" s="152"/>
      <c r="NHA5255" s="152"/>
      <c r="NHB5255" s="152"/>
      <c r="NHC5255" s="152"/>
      <c r="NHD5255" s="152"/>
      <c r="NHE5255" s="152"/>
      <c r="NHF5255" s="152"/>
      <c r="NHG5255" s="152"/>
      <c r="NHH5255" s="152"/>
      <c r="NHI5255" s="152"/>
      <c r="NHJ5255" s="152"/>
      <c r="NHK5255" s="152"/>
      <c r="NHL5255" s="152"/>
      <c r="NHM5255" s="152"/>
      <c r="NHN5255" s="152"/>
      <c r="NHO5255" s="152"/>
      <c r="NHP5255" s="152"/>
      <c r="NHQ5255" s="152"/>
      <c r="NHR5255" s="152"/>
      <c r="NHS5255" s="152"/>
      <c r="NHT5255" s="152"/>
      <c r="NHU5255" s="152"/>
      <c r="NHV5255" s="152"/>
      <c r="NHW5255" s="152"/>
      <c r="NHX5255" s="152"/>
      <c r="NHY5255" s="152"/>
      <c r="NHZ5255" s="152"/>
      <c r="NIA5255" s="152"/>
      <c r="NIB5255" s="152"/>
      <c r="NIC5255" s="152"/>
      <c r="NID5255" s="152"/>
      <c r="NIE5255" s="152"/>
      <c r="NIF5255" s="152"/>
      <c r="NIG5255" s="152"/>
      <c r="NIH5255" s="152"/>
      <c r="NII5255" s="152"/>
      <c r="NIJ5255" s="152"/>
      <c r="NIK5255" s="152"/>
      <c r="NIL5255" s="152"/>
      <c r="NIM5255" s="152"/>
      <c r="NIN5255" s="152"/>
      <c r="NIO5255" s="152"/>
      <c r="NIP5255" s="152"/>
      <c r="NIQ5255" s="152"/>
      <c r="NIR5255" s="152"/>
      <c r="NIS5255" s="152"/>
      <c r="NIT5255" s="152"/>
      <c r="NIU5255" s="152"/>
      <c r="NIV5255" s="152"/>
      <c r="NIW5255" s="152"/>
      <c r="NIX5255" s="152"/>
      <c r="NIY5255" s="152"/>
      <c r="NIZ5255" s="152"/>
      <c r="NJA5255" s="152"/>
      <c r="NJB5255" s="152"/>
      <c r="NJC5255" s="152"/>
      <c r="NJD5255" s="152"/>
      <c r="NJE5255" s="152"/>
      <c r="NJF5255" s="152"/>
      <c r="NJG5255" s="152"/>
      <c r="NJH5255" s="152"/>
      <c r="NJI5255" s="152"/>
      <c r="NJJ5255" s="152"/>
      <c r="NJK5255" s="152"/>
      <c r="NJL5255" s="152"/>
      <c r="NJM5255" s="152"/>
      <c r="NJN5255" s="152"/>
      <c r="NJO5255" s="152"/>
      <c r="NJP5255" s="152"/>
      <c r="NJQ5255" s="152"/>
      <c r="NJR5255" s="152"/>
      <c r="NJS5255" s="152"/>
      <c r="NJT5255" s="152"/>
      <c r="NJU5255" s="152"/>
      <c r="NJV5255" s="152"/>
      <c r="NJW5255" s="152"/>
      <c r="NJX5255" s="152"/>
      <c r="NJY5255" s="152"/>
      <c r="NJZ5255" s="152"/>
      <c r="NKA5255" s="152"/>
      <c r="NKB5255" s="152"/>
      <c r="NKC5255" s="152"/>
      <c r="NKD5255" s="152"/>
      <c r="NKE5255" s="152"/>
      <c r="NKF5255" s="152"/>
      <c r="NKG5255" s="152"/>
      <c r="NKH5255" s="152"/>
      <c r="NKI5255" s="152"/>
      <c r="NKJ5255" s="152"/>
      <c r="NKK5255" s="152"/>
      <c r="NKL5255" s="152"/>
      <c r="NKM5255" s="152"/>
      <c r="NKN5255" s="152"/>
      <c r="NKO5255" s="152"/>
      <c r="NKP5255" s="152"/>
      <c r="NKQ5255" s="152"/>
      <c r="NKR5255" s="152"/>
      <c r="NKS5255" s="152"/>
      <c r="NKT5255" s="152"/>
      <c r="NKU5255" s="152"/>
      <c r="NKV5255" s="152"/>
      <c r="NKW5255" s="152"/>
      <c r="NKX5255" s="152"/>
      <c r="NKY5255" s="152"/>
      <c r="NKZ5255" s="152"/>
      <c r="NLA5255" s="152"/>
      <c r="NLB5255" s="152"/>
      <c r="NLC5255" s="152"/>
      <c r="NLD5255" s="152"/>
      <c r="NLE5255" s="152"/>
      <c r="NLF5255" s="152"/>
      <c r="NLG5255" s="152"/>
      <c r="NLH5255" s="152"/>
      <c r="NLI5255" s="152"/>
      <c r="NLJ5255" s="152"/>
      <c r="NLK5255" s="152"/>
      <c r="NLL5255" s="152"/>
      <c r="NLM5255" s="152"/>
      <c r="NLN5255" s="152"/>
      <c r="NLO5255" s="152"/>
      <c r="NLP5255" s="152"/>
      <c r="NLQ5255" s="152"/>
      <c r="NLR5255" s="152"/>
      <c r="NLS5255" s="152"/>
      <c r="NLT5255" s="152"/>
      <c r="NLU5255" s="152"/>
      <c r="NLV5255" s="152"/>
      <c r="NLW5255" s="152"/>
      <c r="NLX5255" s="152"/>
      <c r="NLY5255" s="152"/>
      <c r="NLZ5255" s="152"/>
      <c r="NMA5255" s="152"/>
      <c r="NMB5255" s="152"/>
      <c r="NMC5255" s="152"/>
      <c r="NMD5255" s="152"/>
      <c r="NME5255" s="152"/>
      <c r="NMF5255" s="152"/>
      <c r="NMG5255" s="152"/>
      <c r="NMH5255" s="152"/>
      <c r="NMI5255" s="152"/>
      <c r="NMJ5255" s="152"/>
      <c r="NMK5255" s="152"/>
      <c r="NML5255" s="152"/>
      <c r="NMM5255" s="152"/>
      <c r="NMN5255" s="152"/>
      <c r="NMO5255" s="152"/>
      <c r="NMP5255" s="152"/>
      <c r="NMQ5255" s="152"/>
      <c r="NMR5255" s="152"/>
      <c r="NMS5255" s="152"/>
      <c r="NMT5255" s="152"/>
      <c r="NMU5255" s="152"/>
      <c r="NMV5255" s="152"/>
      <c r="NMW5255" s="152"/>
      <c r="NMX5255" s="152"/>
      <c r="NMY5255" s="152"/>
      <c r="NMZ5255" s="152"/>
      <c r="NNA5255" s="152"/>
      <c r="NNB5255" s="152"/>
      <c r="NNC5255" s="152"/>
      <c r="NND5255" s="152"/>
      <c r="NNE5255" s="152"/>
      <c r="NNF5255" s="152"/>
      <c r="NNG5255" s="152"/>
      <c r="NNH5255" s="152"/>
      <c r="NNI5255" s="152"/>
      <c r="NNJ5255" s="152"/>
      <c r="NNK5255" s="152"/>
      <c r="NNL5255" s="152"/>
      <c r="NNM5255" s="152"/>
      <c r="NNN5255" s="152"/>
      <c r="NNO5255" s="152"/>
      <c r="NNP5255" s="152"/>
      <c r="NNQ5255" s="152"/>
      <c r="NNR5255" s="152"/>
      <c r="NNS5255" s="152"/>
      <c r="NNT5255" s="152"/>
      <c r="NNU5255" s="152"/>
      <c r="NNV5255" s="152"/>
      <c r="NNW5255" s="152"/>
      <c r="NNX5255" s="152"/>
      <c r="NNY5255" s="152"/>
      <c r="NNZ5255" s="152"/>
      <c r="NOA5255" s="152"/>
      <c r="NOB5255" s="152"/>
      <c r="NOC5255" s="152"/>
      <c r="NOD5255" s="152"/>
      <c r="NOE5255" s="152"/>
      <c r="NOF5255" s="152"/>
      <c r="NOG5255" s="152"/>
      <c r="NOH5255" s="152"/>
      <c r="NOI5255" s="152"/>
      <c r="NOJ5255" s="152"/>
      <c r="NOK5255" s="152"/>
      <c r="NOL5255" s="152"/>
      <c r="NOM5255" s="152"/>
      <c r="NON5255" s="152"/>
      <c r="NOO5255" s="152"/>
      <c r="NOP5255" s="152"/>
      <c r="NOQ5255" s="152"/>
      <c r="NOR5255" s="152"/>
      <c r="NOS5255" s="152"/>
      <c r="NOT5255" s="152"/>
      <c r="NOU5255" s="152"/>
      <c r="NOV5255" s="152"/>
      <c r="NOW5255" s="152"/>
      <c r="NOX5255" s="152"/>
      <c r="NOY5255" s="152"/>
      <c r="NOZ5255" s="152"/>
      <c r="NPA5255" s="152"/>
      <c r="NPB5255" s="152"/>
      <c r="NPC5255" s="152"/>
      <c r="NPD5255" s="152"/>
      <c r="NPE5255" s="152"/>
      <c r="NPF5255" s="152"/>
      <c r="NPG5255" s="152"/>
      <c r="NPH5255" s="152"/>
      <c r="NPI5255" s="152"/>
      <c r="NPJ5255" s="152"/>
      <c r="NPK5255" s="152"/>
      <c r="NPL5255" s="152"/>
      <c r="NPM5255" s="152"/>
      <c r="NPN5255" s="152"/>
      <c r="NPO5255" s="152"/>
      <c r="NPP5255" s="152"/>
      <c r="NPQ5255" s="152"/>
      <c r="NPR5255" s="152"/>
      <c r="NPS5255" s="152"/>
      <c r="NPT5255" s="152"/>
      <c r="NPU5255" s="152"/>
      <c r="NPV5255" s="152"/>
      <c r="NPW5255" s="152"/>
      <c r="NPX5255" s="152"/>
      <c r="NPY5255" s="152"/>
      <c r="NPZ5255" s="152"/>
      <c r="NQA5255" s="152"/>
      <c r="NQB5255" s="152"/>
      <c r="NQC5255" s="152"/>
      <c r="NQD5255" s="152"/>
      <c r="NQE5255" s="152"/>
      <c r="NQF5255" s="152"/>
      <c r="NQG5255" s="152"/>
      <c r="NQH5255" s="152"/>
      <c r="NQI5255" s="152"/>
      <c r="NQJ5255" s="152"/>
      <c r="NQK5255" s="152"/>
      <c r="NQL5255" s="152"/>
      <c r="NQM5255" s="152"/>
      <c r="NQN5255" s="152"/>
      <c r="NQO5255" s="152"/>
      <c r="NQP5255" s="152"/>
      <c r="NQQ5255" s="152"/>
      <c r="NQR5255" s="152"/>
      <c r="NQS5255" s="152"/>
      <c r="NQT5255" s="152"/>
      <c r="NQU5255" s="152"/>
      <c r="NQV5255" s="152"/>
      <c r="NQW5255" s="152"/>
      <c r="NQX5255" s="152"/>
      <c r="NQY5255" s="152"/>
      <c r="NQZ5255" s="152"/>
      <c r="NRA5255" s="152"/>
      <c r="NRB5255" s="152"/>
      <c r="NRC5255" s="152"/>
      <c r="NRD5255" s="152"/>
      <c r="NRE5255" s="152"/>
      <c r="NRF5255" s="152"/>
      <c r="NRG5255" s="152"/>
      <c r="NRH5255" s="152"/>
      <c r="NRI5255" s="152"/>
      <c r="NRJ5255" s="152"/>
      <c r="NRK5255" s="152"/>
      <c r="NRL5255" s="152"/>
      <c r="NRM5255" s="152"/>
      <c r="NRN5255" s="152"/>
      <c r="NRO5255" s="152"/>
      <c r="NRP5255" s="152"/>
      <c r="NRQ5255" s="152"/>
      <c r="NRR5255" s="152"/>
      <c r="NRS5255" s="152"/>
      <c r="NRT5255" s="152"/>
      <c r="NRU5255" s="152"/>
      <c r="NRV5255" s="152"/>
      <c r="NRW5255" s="152"/>
      <c r="NRX5255" s="152"/>
      <c r="NRY5255" s="152"/>
      <c r="NRZ5255" s="152"/>
      <c r="NSA5255" s="152"/>
      <c r="NSB5255" s="152"/>
      <c r="NSC5255" s="152"/>
      <c r="NSD5255" s="152"/>
      <c r="NSE5255" s="152"/>
      <c r="NSF5255" s="152"/>
      <c r="NSG5255" s="152"/>
      <c r="NSH5255" s="152"/>
      <c r="NSI5255" s="152"/>
      <c r="NSJ5255" s="152"/>
      <c r="NSK5255" s="152"/>
      <c r="NSL5255" s="152"/>
      <c r="NSM5255" s="152"/>
      <c r="NSN5255" s="152"/>
      <c r="NSO5255" s="152"/>
      <c r="NSP5255" s="152"/>
      <c r="NSQ5255" s="152"/>
      <c r="NSR5255" s="152"/>
      <c r="NSS5255" s="152"/>
      <c r="NST5255" s="152"/>
      <c r="NSU5255" s="152"/>
      <c r="NSV5255" s="152"/>
      <c r="NSW5255" s="152"/>
      <c r="NSX5255" s="152"/>
      <c r="NSY5255" s="152"/>
      <c r="NSZ5255" s="152"/>
      <c r="NTA5255" s="152"/>
      <c r="NTB5255" s="152"/>
      <c r="NTC5255" s="152"/>
      <c r="NTD5255" s="152"/>
      <c r="NTE5255" s="152"/>
      <c r="NTF5255" s="152"/>
      <c r="NTG5255" s="152"/>
      <c r="NTH5255" s="152"/>
      <c r="NTI5255" s="152"/>
      <c r="NTJ5255" s="152"/>
      <c r="NTK5255" s="152"/>
      <c r="NTL5255" s="152"/>
      <c r="NTM5255" s="152"/>
      <c r="NTN5255" s="152"/>
      <c r="NTO5255" s="152"/>
      <c r="NTP5255" s="152"/>
      <c r="NTQ5255" s="152"/>
      <c r="NTR5255" s="152"/>
      <c r="NTS5255" s="152"/>
      <c r="NTT5255" s="152"/>
      <c r="NTU5255" s="152"/>
      <c r="NTV5255" s="152"/>
      <c r="NTW5255" s="152"/>
      <c r="NTX5255" s="152"/>
      <c r="NTY5255" s="152"/>
      <c r="NTZ5255" s="152"/>
      <c r="NUA5255" s="152"/>
      <c r="NUB5255" s="152"/>
      <c r="NUC5255" s="152"/>
      <c r="NUD5255" s="152"/>
      <c r="NUE5255" s="152"/>
      <c r="NUF5255" s="152"/>
      <c r="NUG5255" s="152"/>
      <c r="NUH5255" s="152"/>
      <c r="NUI5255" s="152"/>
      <c r="NUJ5255" s="152"/>
      <c r="NUK5255" s="152"/>
      <c r="NUL5255" s="152"/>
      <c r="NUM5255" s="152"/>
      <c r="NUN5255" s="152"/>
      <c r="NUO5255" s="152"/>
      <c r="NUP5255" s="152"/>
      <c r="NUQ5255" s="152"/>
      <c r="NUR5255" s="152"/>
      <c r="NUS5255" s="152"/>
      <c r="NUT5255" s="152"/>
      <c r="NUU5255" s="152"/>
      <c r="NUV5255" s="152"/>
      <c r="NUW5255" s="152"/>
      <c r="NUX5255" s="152"/>
      <c r="NUY5255" s="152"/>
      <c r="NUZ5255" s="152"/>
      <c r="NVA5255" s="152"/>
      <c r="NVB5255" s="152"/>
      <c r="NVC5255" s="152"/>
      <c r="NVD5255" s="152"/>
      <c r="NVE5255" s="152"/>
      <c r="NVF5255" s="152"/>
      <c r="NVG5255" s="152"/>
      <c r="NVH5255" s="152"/>
      <c r="NVI5255" s="152"/>
      <c r="NVJ5255" s="152"/>
      <c r="NVK5255" s="152"/>
      <c r="NVL5255" s="152"/>
      <c r="NVM5255" s="152"/>
      <c r="NVN5255" s="152"/>
      <c r="NVO5255" s="152"/>
      <c r="NVP5255" s="152"/>
      <c r="NVQ5255" s="152"/>
      <c r="NVR5255" s="152"/>
      <c r="NVS5255" s="152"/>
      <c r="NVT5255" s="152"/>
      <c r="NVU5255" s="152"/>
      <c r="NVV5255" s="152"/>
      <c r="NVW5255" s="152"/>
      <c r="NVX5255" s="152"/>
      <c r="NVY5255" s="152"/>
      <c r="NVZ5255" s="152"/>
      <c r="NWA5255" s="152"/>
      <c r="NWB5255" s="152"/>
      <c r="NWC5255" s="152"/>
      <c r="NWD5255" s="152"/>
      <c r="NWE5255" s="152"/>
      <c r="NWF5255" s="152"/>
      <c r="NWG5255" s="152"/>
      <c r="NWH5255" s="152"/>
      <c r="NWI5255" s="152"/>
      <c r="NWJ5255" s="152"/>
      <c r="NWK5255" s="152"/>
      <c r="NWL5255" s="152"/>
      <c r="NWM5255" s="152"/>
      <c r="NWN5255" s="152"/>
      <c r="NWO5255" s="152"/>
      <c r="NWP5255" s="152"/>
      <c r="NWQ5255" s="152"/>
      <c r="NWR5255" s="152"/>
      <c r="NWS5255" s="152"/>
      <c r="NWT5255" s="152"/>
      <c r="NWU5255" s="152"/>
      <c r="NWV5255" s="152"/>
      <c r="NWW5255" s="152"/>
      <c r="NWX5255" s="152"/>
      <c r="NWY5255" s="152"/>
      <c r="NWZ5255" s="152"/>
      <c r="NXA5255" s="152"/>
      <c r="NXB5255" s="152"/>
      <c r="NXC5255" s="152"/>
      <c r="NXD5255" s="152"/>
      <c r="NXE5255" s="152"/>
      <c r="NXF5255" s="152"/>
      <c r="NXG5255" s="152"/>
      <c r="NXH5255" s="152"/>
      <c r="NXI5255" s="152"/>
      <c r="NXJ5255" s="152"/>
      <c r="NXK5255" s="152"/>
      <c r="NXL5255" s="152"/>
      <c r="NXM5255" s="152"/>
      <c r="NXN5255" s="152"/>
      <c r="NXO5255" s="152"/>
      <c r="NXP5255" s="152"/>
      <c r="NXQ5255" s="152"/>
      <c r="NXR5255" s="152"/>
      <c r="NXS5255" s="152"/>
      <c r="NXT5255" s="152"/>
      <c r="NXU5255" s="152"/>
      <c r="NXV5255" s="152"/>
      <c r="NXW5255" s="152"/>
      <c r="NXX5255" s="152"/>
      <c r="NXY5255" s="152"/>
      <c r="NXZ5255" s="152"/>
      <c r="NYA5255" s="152"/>
      <c r="NYB5255" s="152"/>
      <c r="NYC5255" s="152"/>
      <c r="NYD5255" s="152"/>
      <c r="NYE5255" s="152"/>
      <c r="NYF5255" s="152"/>
      <c r="NYG5255" s="152"/>
      <c r="NYH5255" s="152"/>
      <c r="NYI5255" s="152"/>
      <c r="NYJ5255" s="152"/>
      <c r="NYK5255" s="152"/>
      <c r="NYL5255" s="152"/>
      <c r="NYM5255" s="152"/>
      <c r="NYN5255" s="152"/>
      <c r="NYO5255" s="152"/>
      <c r="NYP5255" s="152"/>
      <c r="NYQ5255" s="152"/>
      <c r="NYR5255" s="152"/>
      <c r="NYS5255" s="152"/>
      <c r="NYT5255" s="152"/>
      <c r="NYU5255" s="152"/>
      <c r="NYV5255" s="152"/>
      <c r="NYW5255" s="152"/>
      <c r="NYX5255" s="152"/>
      <c r="NYY5255" s="152"/>
      <c r="NYZ5255" s="152"/>
      <c r="NZA5255" s="152"/>
      <c r="NZB5255" s="152"/>
      <c r="NZC5255" s="152"/>
      <c r="NZD5255" s="152"/>
      <c r="NZE5255" s="152"/>
      <c r="NZF5255" s="152"/>
      <c r="NZG5255" s="152"/>
      <c r="NZH5255" s="152"/>
      <c r="NZI5255" s="152"/>
      <c r="NZJ5255" s="152"/>
      <c r="NZK5255" s="152"/>
      <c r="NZL5255" s="152"/>
      <c r="NZM5255" s="152"/>
      <c r="NZN5255" s="152"/>
      <c r="NZO5255" s="152"/>
      <c r="NZP5255" s="152"/>
      <c r="NZQ5255" s="152"/>
      <c r="NZR5255" s="152"/>
      <c r="NZS5255" s="152"/>
      <c r="NZT5255" s="152"/>
      <c r="NZU5255" s="152"/>
      <c r="NZV5255" s="152"/>
      <c r="NZW5255" s="152"/>
      <c r="NZX5255" s="152"/>
      <c r="NZY5255" s="152"/>
      <c r="NZZ5255" s="152"/>
      <c r="OAA5255" s="152"/>
      <c r="OAB5255" s="152"/>
      <c r="OAC5255" s="152"/>
      <c r="OAD5255" s="152"/>
      <c r="OAE5255" s="152"/>
      <c r="OAF5255" s="152"/>
      <c r="OAG5255" s="152"/>
      <c r="OAH5255" s="152"/>
      <c r="OAI5255" s="152"/>
      <c r="OAJ5255" s="152"/>
      <c r="OAK5255" s="152"/>
      <c r="OAL5255" s="152"/>
      <c r="OAM5255" s="152"/>
      <c r="OAN5255" s="152"/>
      <c r="OAO5255" s="152"/>
      <c r="OAP5255" s="152"/>
      <c r="OAQ5255" s="152"/>
      <c r="OAR5255" s="152"/>
      <c r="OAS5255" s="152"/>
      <c r="OAT5255" s="152"/>
      <c r="OAU5255" s="152"/>
      <c r="OAV5255" s="152"/>
      <c r="OAW5255" s="152"/>
      <c r="OAX5255" s="152"/>
      <c r="OAY5255" s="152"/>
      <c r="OAZ5255" s="152"/>
      <c r="OBA5255" s="152"/>
      <c r="OBB5255" s="152"/>
      <c r="OBC5255" s="152"/>
      <c r="OBD5255" s="152"/>
      <c r="OBE5255" s="152"/>
      <c r="OBF5255" s="152"/>
      <c r="OBG5255" s="152"/>
      <c r="OBH5255" s="152"/>
      <c r="OBI5255" s="152"/>
      <c r="OBJ5255" s="152"/>
      <c r="OBK5255" s="152"/>
      <c r="OBL5255" s="152"/>
      <c r="OBM5255" s="152"/>
      <c r="OBN5255" s="152"/>
      <c r="OBO5255" s="152"/>
      <c r="OBP5255" s="152"/>
      <c r="OBQ5255" s="152"/>
      <c r="OBR5255" s="152"/>
      <c r="OBS5255" s="152"/>
      <c r="OBT5255" s="152"/>
      <c r="OBU5255" s="152"/>
      <c r="OBV5255" s="152"/>
      <c r="OBW5255" s="152"/>
      <c r="OBX5255" s="152"/>
      <c r="OBY5255" s="152"/>
      <c r="OBZ5255" s="152"/>
      <c r="OCA5255" s="152"/>
      <c r="OCB5255" s="152"/>
      <c r="OCC5255" s="152"/>
      <c r="OCD5255" s="152"/>
      <c r="OCE5255" s="152"/>
      <c r="OCF5255" s="152"/>
      <c r="OCG5255" s="152"/>
      <c r="OCH5255" s="152"/>
      <c r="OCI5255" s="152"/>
      <c r="OCJ5255" s="152"/>
      <c r="OCK5255" s="152"/>
      <c r="OCL5255" s="152"/>
      <c r="OCM5255" s="152"/>
      <c r="OCN5255" s="152"/>
      <c r="OCO5255" s="152"/>
      <c r="OCP5255" s="152"/>
      <c r="OCQ5255" s="152"/>
      <c r="OCR5255" s="152"/>
      <c r="OCS5255" s="152"/>
      <c r="OCT5255" s="152"/>
      <c r="OCU5255" s="152"/>
      <c r="OCV5255" s="152"/>
      <c r="OCW5255" s="152"/>
      <c r="OCX5255" s="152"/>
      <c r="OCY5255" s="152"/>
      <c r="OCZ5255" s="152"/>
      <c r="ODA5255" s="152"/>
      <c r="ODB5255" s="152"/>
      <c r="ODC5255" s="152"/>
      <c r="ODD5255" s="152"/>
      <c r="ODE5255" s="152"/>
      <c r="ODF5255" s="152"/>
      <c r="ODG5255" s="152"/>
      <c r="ODH5255" s="152"/>
      <c r="ODI5255" s="152"/>
      <c r="ODJ5255" s="152"/>
      <c r="ODK5255" s="152"/>
      <c r="ODL5255" s="152"/>
      <c r="ODM5255" s="152"/>
      <c r="ODN5255" s="152"/>
      <c r="ODO5255" s="152"/>
      <c r="ODP5255" s="152"/>
      <c r="ODQ5255" s="152"/>
      <c r="ODR5255" s="152"/>
      <c r="ODS5255" s="152"/>
      <c r="ODT5255" s="152"/>
      <c r="ODU5255" s="152"/>
      <c r="ODV5255" s="152"/>
      <c r="ODW5255" s="152"/>
      <c r="ODX5255" s="152"/>
      <c r="ODY5255" s="152"/>
      <c r="ODZ5255" s="152"/>
      <c r="OEA5255" s="152"/>
      <c r="OEB5255" s="152"/>
      <c r="OEC5255" s="152"/>
      <c r="OED5255" s="152"/>
      <c r="OEE5255" s="152"/>
      <c r="OEF5255" s="152"/>
      <c r="OEG5255" s="152"/>
      <c r="OEH5255" s="152"/>
      <c r="OEI5255" s="152"/>
      <c r="OEJ5255" s="152"/>
      <c r="OEK5255" s="152"/>
      <c r="OEL5255" s="152"/>
      <c r="OEM5255" s="152"/>
      <c r="OEN5255" s="152"/>
      <c r="OEO5255" s="152"/>
      <c r="OEP5255" s="152"/>
      <c r="OEQ5255" s="152"/>
      <c r="OER5255" s="152"/>
      <c r="OES5255" s="152"/>
      <c r="OET5255" s="152"/>
      <c r="OEU5255" s="152"/>
      <c r="OEV5255" s="152"/>
      <c r="OEW5255" s="152"/>
      <c r="OEX5255" s="152"/>
      <c r="OEY5255" s="152"/>
      <c r="OEZ5255" s="152"/>
      <c r="OFA5255" s="152"/>
      <c r="OFB5255" s="152"/>
      <c r="OFC5255" s="152"/>
      <c r="OFD5255" s="152"/>
      <c r="OFE5255" s="152"/>
      <c r="OFF5255" s="152"/>
      <c r="OFG5255" s="152"/>
      <c r="OFH5255" s="152"/>
      <c r="OFI5255" s="152"/>
      <c r="OFJ5255" s="152"/>
      <c r="OFK5255" s="152"/>
      <c r="OFL5255" s="152"/>
      <c r="OFM5255" s="152"/>
      <c r="OFN5255" s="152"/>
      <c r="OFO5255" s="152"/>
      <c r="OFP5255" s="152"/>
      <c r="OFQ5255" s="152"/>
      <c r="OFR5255" s="152"/>
      <c r="OFS5255" s="152"/>
      <c r="OFT5255" s="152"/>
      <c r="OFU5255" s="152"/>
      <c r="OFV5255" s="152"/>
      <c r="OFW5255" s="152"/>
      <c r="OFX5255" s="152"/>
      <c r="OFY5255" s="152"/>
      <c r="OFZ5255" s="152"/>
      <c r="OGA5255" s="152"/>
      <c r="OGB5255" s="152"/>
      <c r="OGC5255" s="152"/>
      <c r="OGD5255" s="152"/>
      <c r="OGE5255" s="152"/>
      <c r="OGF5255" s="152"/>
      <c r="OGG5255" s="152"/>
      <c r="OGH5255" s="152"/>
      <c r="OGI5255" s="152"/>
      <c r="OGJ5255" s="152"/>
      <c r="OGK5255" s="152"/>
      <c r="OGL5255" s="152"/>
      <c r="OGM5255" s="152"/>
      <c r="OGN5255" s="152"/>
      <c r="OGO5255" s="152"/>
      <c r="OGP5255" s="152"/>
      <c r="OGQ5255" s="152"/>
      <c r="OGR5255" s="152"/>
      <c r="OGS5255" s="152"/>
      <c r="OGT5255" s="152"/>
      <c r="OGU5255" s="152"/>
      <c r="OGV5255" s="152"/>
      <c r="OGW5255" s="152"/>
      <c r="OGX5255" s="152"/>
      <c r="OGY5255" s="152"/>
      <c r="OGZ5255" s="152"/>
      <c r="OHA5255" s="152"/>
      <c r="OHB5255" s="152"/>
      <c r="OHC5255" s="152"/>
      <c r="OHD5255" s="152"/>
      <c r="OHE5255" s="152"/>
      <c r="OHF5255" s="152"/>
      <c r="OHG5255" s="152"/>
      <c r="OHH5255" s="152"/>
      <c r="OHI5255" s="152"/>
      <c r="OHJ5255" s="152"/>
      <c r="OHK5255" s="152"/>
      <c r="OHL5255" s="152"/>
      <c r="OHM5255" s="152"/>
      <c r="OHN5255" s="152"/>
      <c r="OHO5255" s="152"/>
      <c r="OHP5255" s="152"/>
      <c r="OHQ5255" s="152"/>
      <c r="OHR5255" s="152"/>
      <c r="OHS5255" s="152"/>
      <c r="OHT5255" s="152"/>
      <c r="OHU5255" s="152"/>
      <c r="OHV5255" s="152"/>
      <c r="OHW5255" s="152"/>
      <c r="OHX5255" s="152"/>
      <c r="OHY5255" s="152"/>
      <c r="OHZ5255" s="152"/>
      <c r="OIA5255" s="152"/>
      <c r="OIB5255" s="152"/>
      <c r="OIC5255" s="152"/>
      <c r="OID5255" s="152"/>
      <c r="OIE5255" s="152"/>
      <c r="OIF5255" s="152"/>
      <c r="OIG5255" s="152"/>
      <c r="OIH5255" s="152"/>
      <c r="OII5255" s="152"/>
      <c r="OIJ5255" s="152"/>
      <c r="OIK5255" s="152"/>
      <c r="OIL5255" s="152"/>
      <c r="OIM5255" s="152"/>
      <c r="OIN5255" s="152"/>
      <c r="OIO5255" s="152"/>
      <c r="OIP5255" s="152"/>
      <c r="OIQ5255" s="152"/>
      <c r="OIR5255" s="152"/>
      <c r="OIS5255" s="152"/>
      <c r="OIT5255" s="152"/>
      <c r="OIU5255" s="152"/>
      <c r="OIV5255" s="152"/>
      <c r="OIW5255" s="152"/>
      <c r="OIX5255" s="152"/>
      <c r="OIY5255" s="152"/>
      <c r="OIZ5255" s="152"/>
      <c r="OJA5255" s="152"/>
      <c r="OJB5255" s="152"/>
      <c r="OJC5255" s="152"/>
      <c r="OJD5255" s="152"/>
      <c r="OJE5255" s="152"/>
      <c r="OJF5255" s="152"/>
      <c r="OJG5255" s="152"/>
      <c r="OJH5255" s="152"/>
      <c r="OJI5255" s="152"/>
      <c r="OJJ5255" s="152"/>
      <c r="OJK5255" s="152"/>
      <c r="OJL5255" s="152"/>
      <c r="OJM5255" s="152"/>
      <c r="OJN5255" s="152"/>
      <c r="OJO5255" s="152"/>
      <c r="OJP5255" s="152"/>
      <c r="OJQ5255" s="152"/>
      <c r="OJR5255" s="152"/>
      <c r="OJS5255" s="152"/>
      <c r="OJT5255" s="152"/>
      <c r="OJU5255" s="152"/>
      <c r="OJV5255" s="152"/>
      <c r="OJW5255" s="152"/>
      <c r="OJX5255" s="152"/>
      <c r="OJY5255" s="152"/>
      <c r="OJZ5255" s="152"/>
      <c r="OKA5255" s="152"/>
      <c r="OKB5255" s="152"/>
      <c r="OKC5255" s="152"/>
      <c r="OKD5255" s="152"/>
      <c r="OKE5255" s="152"/>
      <c r="OKF5255" s="152"/>
      <c r="OKG5255" s="152"/>
      <c r="OKH5255" s="152"/>
      <c r="OKI5255" s="152"/>
      <c r="OKJ5255" s="152"/>
      <c r="OKK5255" s="152"/>
      <c r="OKL5255" s="152"/>
      <c r="OKM5255" s="152"/>
      <c r="OKN5255" s="152"/>
      <c r="OKO5255" s="152"/>
      <c r="OKP5255" s="152"/>
      <c r="OKQ5255" s="152"/>
      <c r="OKR5255" s="152"/>
      <c r="OKS5255" s="152"/>
      <c r="OKT5255" s="152"/>
      <c r="OKU5255" s="152"/>
      <c r="OKV5255" s="152"/>
      <c r="OKW5255" s="152"/>
      <c r="OKX5255" s="152"/>
      <c r="OKY5255" s="152"/>
      <c r="OKZ5255" s="152"/>
      <c r="OLA5255" s="152"/>
      <c r="OLB5255" s="152"/>
      <c r="OLC5255" s="152"/>
      <c r="OLD5255" s="152"/>
      <c r="OLE5255" s="152"/>
      <c r="OLF5255" s="152"/>
      <c r="OLG5255" s="152"/>
      <c r="OLH5255" s="152"/>
      <c r="OLI5255" s="152"/>
      <c r="OLJ5255" s="152"/>
      <c r="OLK5255" s="152"/>
      <c r="OLL5255" s="152"/>
      <c r="OLM5255" s="152"/>
      <c r="OLN5255" s="152"/>
      <c r="OLO5255" s="152"/>
      <c r="OLP5255" s="152"/>
      <c r="OLQ5255" s="152"/>
      <c r="OLR5255" s="152"/>
      <c r="OLS5255" s="152"/>
      <c r="OLT5255" s="152"/>
      <c r="OLU5255" s="152"/>
      <c r="OLV5255" s="152"/>
      <c r="OLW5255" s="152"/>
      <c r="OLX5255" s="152"/>
      <c r="OLY5255" s="152"/>
      <c r="OLZ5255" s="152"/>
      <c r="OMA5255" s="152"/>
      <c r="OMB5255" s="152"/>
      <c r="OMC5255" s="152"/>
      <c r="OMD5255" s="152"/>
      <c r="OME5255" s="152"/>
      <c r="OMF5255" s="152"/>
      <c r="OMG5255" s="152"/>
      <c r="OMH5255" s="152"/>
      <c r="OMI5255" s="152"/>
      <c r="OMJ5255" s="152"/>
      <c r="OMK5255" s="152"/>
      <c r="OML5255" s="152"/>
      <c r="OMM5255" s="152"/>
      <c r="OMN5255" s="152"/>
      <c r="OMO5255" s="152"/>
      <c r="OMP5255" s="152"/>
      <c r="OMQ5255" s="152"/>
      <c r="OMR5255" s="152"/>
      <c r="OMS5255" s="152"/>
      <c r="OMT5255" s="152"/>
      <c r="OMU5255" s="152"/>
      <c r="OMV5255" s="152"/>
      <c r="OMW5255" s="152"/>
      <c r="OMX5255" s="152"/>
      <c r="OMY5255" s="152"/>
      <c r="OMZ5255" s="152"/>
      <c r="ONA5255" s="152"/>
      <c r="ONB5255" s="152"/>
      <c r="ONC5255" s="152"/>
      <c r="OND5255" s="152"/>
      <c r="ONE5255" s="152"/>
      <c r="ONF5255" s="152"/>
      <c r="ONG5255" s="152"/>
      <c r="ONH5255" s="152"/>
      <c r="ONI5255" s="152"/>
      <c r="ONJ5255" s="152"/>
      <c r="ONK5255" s="152"/>
      <c r="ONL5255" s="152"/>
      <c r="ONM5255" s="152"/>
      <c r="ONN5255" s="152"/>
      <c r="ONO5255" s="152"/>
      <c r="ONP5255" s="152"/>
      <c r="ONQ5255" s="152"/>
      <c r="ONR5255" s="152"/>
      <c r="ONS5255" s="152"/>
      <c r="ONT5255" s="152"/>
      <c r="ONU5255" s="152"/>
      <c r="ONV5255" s="152"/>
      <c r="ONW5255" s="152"/>
      <c r="ONX5255" s="152"/>
      <c r="ONY5255" s="152"/>
      <c r="ONZ5255" s="152"/>
      <c r="OOA5255" s="152"/>
      <c r="OOB5255" s="152"/>
      <c r="OOC5255" s="152"/>
      <c r="OOD5255" s="152"/>
      <c r="OOE5255" s="152"/>
      <c r="OOF5255" s="152"/>
      <c r="OOG5255" s="152"/>
      <c r="OOH5255" s="152"/>
      <c r="OOI5255" s="152"/>
      <c r="OOJ5255" s="152"/>
      <c r="OOK5255" s="152"/>
      <c r="OOL5255" s="152"/>
      <c r="OOM5255" s="152"/>
      <c r="OON5255" s="152"/>
      <c r="OOO5255" s="152"/>
      <c r="OOP5255" s="152"/>
      <c r="OOQ5255" s="152"/>
      <c r="OOR5255" s="152"/>
      <c r="OOS5255" s="152"/>
      <c r="OOT5255" s="152"/>
      <c r="OOU5255" s="152"/>
      <c r="OOV5255" s="152"/>
      <c r="OOW5255" s="152"/>
      <c r="OOX5255" s="152"/>
      <c r="OOY5255" s="152"/>
      <c r="OOZ5255" s="152"/>
      <c r="OPA5255" s="152"/>
      <c r="OPB5255" s="152"/>
      <c r="OPC5255" s="152"/>
      <c r="OPD5255" s="152"/>
      <c r="OPE5255" s="152"/>
      <c r="OPF5255" s="152"/>
      <c r="OPG5255" s="152"/>
      <c r="OPH5255" s="152"/>
      <c r="OPI5255" s="152"/>
      <c r="OPJ5255" s="152"/>
      <c r="OPK5255" s="152"/>
      <c r="OPL5255" s="152"/>
      <c r="OPM5255" s="152"/>
      <c r="OPN5255" s="152"/>
      <c r="OPO5255" s="152"/>
      <c r="OPP5255" s="152"/>
      <c r="OPQ5255" s="152"/>
      <c r="OPR5255" s="152"/>
      <c r="OPS5255" s="152"/>
      <c r="OPT5255" s="152"/>
      <c r="OPU5255" s="152"/>
      <c r="OPV5255" s="152"/>
      <c r="OPW5255" s="152"/>
      <c r="OPX5255" s="152"/>
      <c r="OPY5255" s="152"/>
      <c r="OPZ5255" s="152"/>
      <c r="OQA5255" s="152"/>
      <c r="OQB5255" s="152"/>
      <c r="OQC5255" s="152"/>
      <c r="OQD5255" s="152"/>
      <c r="OQE5255" s="152"/>
      <c r="OQF5255" s="152"/>
      <c r="OQG5255" s="152"/>
      <c r="OQH5255" s="152"/>
      <c r="OQI5255" s="152"/>
      <c r="OQJ5255" s="152"/>
      <c r="OQK5255" s="152"/>
      <c r="OQL5255" s="152"/>
      <c r="OQM5255" s="152"/>
      <c r="OQN5255" s="152"/>
      <c r="OQO5255" s="152"/>
      <c r="OQP5255" s="152"/>
      <c r="OQQ5255" s="152"/>
      <c r="OQR5255" s="152"/>
      <c r="OQS5255" s="152"/>
      <c r="OQT5255" s="152"/>
      <c r="OQU5255" s="152"/>
      <c r="OQV5255" s="152"/>
      <c r="OQW5255" s="152"/>
      <c r="OQX5255" s="152"/>
      <c r="OQY5255" s="152"/>
      <c r="OQZ5255" s="152"/>
      <c r="ORA5255" s="152"/>
      <c r="ORB5255" s="152"/>
      <c r="ORC5255" s="152"/>
      <c r="ORD5255" s="152"/>
      <c r="ORE5255" s="152"/>
      <c r="ORF5255" s="152"/>
      <c r="ORG5255" s="152"/>
      <c r="ORH5255" s="152"/>
      <c r="ORI5255" s="152"/>
      <c r="ORJ5255" s="152"/>
      <c r="ORK5255" s="152"/>
      <c r="ORL5255" s="152"/>
      <c r="ORM5255" s="152"/>
      <c r="ORN5255" s="152"/>
      <c r="ORO5255" s="152"/>
      <c r="ORP5255" s="152"/>
      <c r="ORQ5255" s="152"/>
      <c r="ORR5255" s="152"/>
      <c r="ORS5255" s="152"/>
      <c r="ORT5255" s="152"/>
      <c r="ORU5255" s="152"/>
      <c r="ORV5255" s="152"/>
      <c r="ORW5255" s="152"/>
      <c r="ORX5255" s="152"/>
      <c r="ORY5255" s="152"/>
      <c r="ORZ5255" s="152"/>
      <c r="OSA5255" s="152"/>
      <c r="OSB5255" s="152"/>
      <c r="OSC5255" s="152"/>
      <c r="OSD5255" s="152"/>
      <c r="OSE5255" s="152"/>
      <c r="OSF5255" s="152"/>
      <c r="OSG5255" s="152"/>
      <c r="OSH5255" s="152"/>
      <c r="OSI5255" s="152"/>
      <c r="OSJ5255" s="152"/>
      <c r="OSK5255" s="152"/>
      <c r="OSL5255" s="152"/>
      <c r="OSM5255" s="152"/>
      <c r="OSN5255" s="152"/>
      <c r="OSO5255" s="152"/>
      <c r="OSP5255" s="152"/>
      <c r="OSQ5255" s="152"/>
      <c r="OSR5255" s="152"/>
      <c r="OSS5255" s="152"/>
      <c r="OST5255" s="152"/>
      <c r="OSU5255" s="152"/>
      <c r="OSV5255" s="152"/>
      <c r="OSW5255" s="152"/>
      <c r="OSX5255" s="152"/>
      <c r="OSY5255" s="152"/>
      <c r="OSZ5255" s="152"/>
      <c r="OTA5255" s="152"/>
      <c r="OTB5255" s="152"/>
      <c r="OTC5255" s="152"/>
      <c r="OTD5255" s="152"/>
      <c r="OTE5255" s="152"/>
      <c r="OTF5255" s="152"/>
      <c r="OTG5255" s="152"/>
      <c r="OTH5255" s="152"/>
      <c r="OTI5255" s="152"/>
      <c r="OTJ5255" s="152"/>
      <c r="OTK5255" s="152"/>
      <c r="OTL5255" s="152"/>
      <c r="OTM5255" s="152"/>
      <c r="OTN5255" s="152"/>
      <c r="OTO5255" s="152"/>
      <c r="OTP5255" s="152"/>
      <c r="OTQ5255" s="152"/>
      <c r="OTR5255" s="152"/>
      <c r="OTS5255" s="152"/>
      <c r="OTT5255" s="152"/>
      <c r="OTU5255" s="152"/>
      <c r="OTV5255" s="152"/>
      <c r="OTW5255" s="152"/>
      <c r="OTX5255" s="152"/>
      <c r="OTY5255" s="152"/>
      <c r="OTZ5255" s="152"/>
      <c r="OUA5255" s="152"/>
      <c r="OUB5255" s="152"/>
      <c r="OUC5255" s="152"/>
      <c r="OUD5255" s="152"/>
      <c r="OUE5255" s="152"/>
      <c r="OUF5255" s="152"/>
      <c r="OUG5255" s="152"/>
      <c r="OUH5255" s="152"/>
      <c r="OUI5255" s="152"/>
      <c r="OUJ5255" s="152"/>
      <c r="OUK5255" s="152"/>
      <c r="OUL5255" s="152"/>
      <c r="OUM5255" s="152"/>
      <c r="OUN5255" s="152"/>
      <c r="OUO5255" s="152"/>
      <c r="OUP5255" s="152"/>
      <c r="OUQ5255" s="152"/>
      <c r="OUR5255" s="152"/>
      <c r="OUS5255" s="152"/>
      <c r="OUT5255" s="152"/>
      <c r="OUU5255" s="152"/>
      <c r="OUV5255" s="152"/>
      <c r="OUW5255" s="152"/>
      <c r="OUX5255" s="152"/>
      <c r="OUY5255" s="152"/>
      <c r="OUZ5255" s="152"/>
      <c r="OVA5255" s="152"/>
      <c r="OVB5255" s="152"/>
      <c r="OVC5255" s="152"/>
      <c r="OVD5255" s="152"/>
      <c r="OVE5255" s="152"/>
      <c r="OVF5255" s="152"/>
      <c r="OVG5255" s="152"/>
      <c r="OVH5255" s="152"/>
      <c r="OVI5255" s="152"/>
      <c r="OVJ5255" s="152"/>
      <c r="OVK5255" s="152"/>
      <c r="OVL5255" s="152"/>
      <c r="OVM5255" s="152"/>
      <c r="OVN5255" s="152"/>
      <c r="OVO5255" s="152"/>
      <c r="OVP5255" s="152"/>
      <c r="OVQ5255" s="152"/>
      <c r="OVR5255" s="152"/>
      <c r="OVS5255" s="152"/>
      <c r="OVT5255" s="152"/>
      <c r="OVU5255" s="152"/>
      <c r="OVV5255" s="152"/>
      <c r="OVW5255" s="152"/>
      <c r="OVX5255" s="152"/>
      <c r="OVY5255" s="152"/>
      <c r="OVZ5255" s="152"/>
      <c r="OWA5255" s="152"/>
      <c r="OWB5255" s="152"/>
      <c r="OWC5255" s="152"/>
      <c r="OWD5255" s="152"/>
      <c r="OWE5255" s="152"/>
      <c r="OWF5255" s="152"/>
      <c r="OWG5255" s="152"/>
      <c r="OWH5255" s="152"/>
      <c r="OWI5255" s="152"/>
      <c r="OWJ5255" s="152"/>
      <c r="OWK5255" s="152"/>
      <c r="OWL5255" s="152"/>
      <c r="OWM5255" s="152"/>
      <c r="OWN5255" s="152"/>
      <c r="OWO5255" s="152"/>
      <c r="OWP5255" s="152"/>
      <c r="OWQ5255" s="152"/>
      <c r="OWR5255" s="152"/>
      <c r="OWS5255" s="152"/>
      <c r="OWT5255" s="152"/>
      <c r="OWU5255" s="152"/>
      <c r="OWV5255" s="152"/>
      <c r="OWW5255" s="152"/>
      <c r="OWX5255" s="152"/>
      <c r="OWY5255" s="152"/>
      <c r="OWZ5255" s="152"/>
      <c r="OXA5255" s="152"/>
      <c r="OXB5255" s="152"/>
      <c r="OXC5255" s="152"/>
      <c r="OXD5255" s="152"/>
      <c r="OXE5255" s="152"/>
      <c r="OXF5255" s="152"/>
      <c r="OXG5255" s="152"/>
      <c r="OXH5255" s="152"/>
      <c r="OXI5255" s="152"/>
      <c r="OXJ5255" s="152"/>
      <c r="OXK5255" s="152"/>
      <c r="OXL5255" s="152"/>
      <c r="OXM5255" s="152"/>
      <c r="OXN5255" s="152"/>
      <c r="OXO5255" s="152"/>
      <c r="OXP5255" s="152"/>
      <c r="OXQ5255" s="152"/>
      <c r="OXR5255" s="152"/>
      <c r="OXS5255" s="152"/>
      <c r="OXT5255" s="152"/>
      <c r="OXU5255" s="152"/>
      <c r="OXV5255" s="152"/>
      <c r="OXW5255" s="152"/>
      <c r="OXX5255" s="152"/>
      <c r="OXY5255" s="152"/>
      <c r="OXZ5255" s="152"/>
      <c r="OYA5255" s="152"/>
      <c r="OYB5255" s="152"/>
      <c r="OYC5255" s="152"/>
      <c r="OYD5255" s="152"/>
      <c r="OYE5255" s="152"/>
      <c r="OYF5255" s="152"/>
      <c r="OYG5255" s="152"/>
      <c r="OYH5255" s="152"/>
      <c r="OYI5255" s="152"/>
      <c r="OYJ5255" s="152"/>
      <c r="OYK5255" s="152"/>
      <c r="OYL5255" s="152"/>
      <c r="OYM5255" s="152"/>
      <c r="OYN5255" s="152"/>
      <c r="OYO5255" s="152"/>
      <c r="OYP5255" s="152"/>
      <c r="OYQ5255" s="152"/>
      <c r="OYR5255" s="152"/>
      <c r="OYS5255" s="152"/>
      <c r="OYT5255" s="152"/>
      <c r="OYU5255" s="152"/>
      <c r="OYV5255" s="152"/>
      <c r="OYW5255" s="152"/>
      <c r="OYX5255" s="152"/>
      <c r="OYY5255" s="152"/>
      <c r="OYZ5255" s="152"/>
      <c r="OZA5255" s="152"/>
      <c r="OZB5255" s="152"/>
      <c r="OZC5255" s="152"/>
      <c r="OZD5255" s="152"/>
      <c r="OZE5255" s="152"/>
      <c r="OZF5255" s="152"/>
      <c r="OZG5255" s="152"/>
      <c r="OZH5255" s="152"/>
      <c r="OZI5255" s="152"/>
      <c r="OZJ5255" s="152"/>
      <c r="OZK5255" s="152"/>
      <c r="OZL5255" s="152"/>
      <c r="OZM5255" s="152"/>
      <c r="OZN5255" s="152"/>
      <c r="OZO5255" s="152"/>
      <c r="OZP5255" s="152"/>
      <c r="OZQ5255" s="152"/>
      <c r="OZR5255" s="152"/>
      <c r="OZS5255" s="152"/>
      <c r="OZT5255" s="152"/>
      <c r="OZU5255" s="152"/>
      <c r="OZV5255" s="152"/>
      <c r="OZW5255" s="152"/>
      <c r="OZX5255" s="152"/>
      <c r="OZY5255" s="152"/>
      <c r="OZZ5255" s="152"/>
      <c r="PAA5255" s="152"/>
      <c r="PAB5255" s="152"/>
      <c r="PAC5255" s="152"/>
      <c r="PAD5255" s="152"/>
      <c r="PAE5255" s="152"/>
      <c r="PAF5255" s="152"/>
      <c r="PAG5255" s="152"/>
      <c r="PAH5255" s="152"/>
      <c r="PAI5255" s="152"/>
      <c r="PAJ5255" s="152"/>
      <c r="PAK5255" s="152"/>
      <c r="PAL5255" s="152"/>
      <c r="PAM5255" s="152"/>
      <c r="PAN5255" s="152"/>
      <c r="PAO5255" s="152"/>
      <c r="PAP5255" s="152"/>
      <c r="PAQ5255" s="152"/>
      <c r="PAR5255" s="152"/>
      <c r="PAS5255" s="152"/>
      <c r="PAT5255" s="152"/>
      <c r="PAU5255" s="152"/>
      <c r="PAV5255" s="152"/>
      <c r="PAW5255" s="152"/>
      <c r="PAX5255" s="152"/>
      <c r="PAY5255" s="152"/>
      <c r="PAZ5255" s="152"/>
      <c r="PBA5255" s="152"/>
      <c r="PBB5255" s="152"/>
      <c r="PBC5255" s="152"/>
      <c r="PBD5255" s="152"/>
      <c r="PBE5255" s="152"/>
      <c r="PBF5255" s="152"/>
      <c r="PBG5255" s="152"/>
      <c r="PBH5255" s="152"/>
      <c r="PBI5255" s="152"/>
      <c r="PBJ5255" s="152"/>
      <c r="PBK5255" s="152"/>
      <c r="PBL5255" s="152"/>
      <c r="PBM5255" s="152"/>
      <c r="PBN5255" s="152"/>
      <c r="PBO5255" s="152"/>
      <c r="PBP5255" s="152"/>
      <c r="PBQ5255" s="152"/>
      <c r="PBR5255" s="152"/>
      <c r="PBS5255" s="152"/>
      <c r="PBT5255" s="152"/>
      <c r="PBU5255" s="152"/>
      <c r="PBV5255" s="152"/>
      <c r="PBW5255" s="152"/>
      <c r="PBX5255" s="152"/>
      <c r="PBY5255" s="152"/>
      <c r="PBZ5255" s="152"/>
      <c r="PCA5255" s="152"/>
      <c r="PCB5255" s="152"/>
      <c r="PCC5255" s="152"/>
      <c r="PCD5255" s="152"/>
      <c r="PCE5255" s="152"/>
      <c r="PCF5255" s="152"/>
      <c r="PCG5255" s="152"/>
      <c r="PCH5255" s="152"/>
      <c r="PCI5255" s="152"/>
      <c r="PCJ5255" s="152"/>
      <c r="PCK5255" s="152"/>
      <c r="PCL5255" s="152"/>
      <c r="PCM5255" s="152"/>
      <c r="PCN5255" s="152"/>
      <c r="PCO5255" s="152"/>
      <c r="PCP5255" s="152"/>
      <c r="PCQ5255" s="152"/>
      <c r="PCR5255" s="152"/>
      <c r="PCS5255" s="152"/>
      <c r="PCT5255" s="152"/>
      <c r="PCU5255" s="152"/>
      <c r="PCV5255" s="152"/>
      <c r="PCW5255" s="152"/>
      <c r="PCX5255" s="152"/>
      <c r="PCY5255" s="152"/>
      <c r="PCZ5255" s="152"/>
      <c r="PDA5255" s="152"/>
      <c r="PDB5255" s="152"/>
      <c r="PDC5255" s="152"/>
      <c r="PDD5255" s="152"/>
      <c r="PDE5255" s="152"/>
      <c r="PDF5255" s="152"/>
      <c r="PDG5255" s="152"/>
      <c r="PDH5255" s="152"/>
      <c r="PDI5255" s="152"/>
      <c r="PDJ5255" s="152"/>
      <c r="PDK5255" s="152"/>
      <c r="PDL5255" s="152"/>
      <c r="PDM5255" s="152"/>
      <c r="PDN5255" s="152"/>
      <c r="PDO5255" s="152"/>
      <c r="PDP5255" s="152"/>
      <c r="PDQ5255" s="152"/>
      <c r="PDR5255" s="152"/>
      <c r="PDS5255" s="152"/>
      <c r="PDT5255" s="152"/>
      <c r="PDU5255" s="152"/>
      <c r="PDV5255" s="152"/>
      <c r="PDW5255" s="152"/>
      <c r="PDX5255" s="152"/>
      <c r="PDY5255" s="152"/>
      <c r="PDZ5255" s="152"/>
      <c r="PEA5255" s="152"/>
      <c r="PEB5255" s="152"/>
      <c r="PEC5255" s="152"/>
      <c r="PED5255" s="152"/>
      <c r="PEE5255" s="152"/>
      <c r="PEF5255" s="152"/>
      <c r="PEG5255" s="152"/>
      <c r="PEH5255" s="152"/>
      <c r="PEI5255" s="152"/>
      <c r="PEJ5255" s="152"/>
      <c r="PEK5255" s="152"/>
      <c r="PEL5255" s="152"/>
      <c r="PEM5255" s="152"/>
      <c r="PEN5255" s="152"/>
      <c r="PEO5255" s="152"/>
      <c r="PEP5255" s="152"/>
      <c r="PEQ5255" s="152"/>
      <c r="PER5255" s="152"/>
      <c r="PES5255" s="152"/>
      <c r="PET5255" s="152"/>
      <c r="PEU5255" s="152"/>
      <c r="PEV5255" s="152"/>
      <c r="PEW5255" s="152"/>
      <c r="PEX5255" s="152"/>
      <c r="PEY5255" s="152"/>
      <c r="PEZ5255" s="152"/>
      <c r="PFA5255" s="152"/>
      <c r="PFB5255" s="152"/>
      <c r="PFC5255" s="152"/>
      <c r="PFD5255" s="152"/>
      <c r="PFE5255" s="152"/>
      <c r="PFF5255" s="152"/>
      <c r="PFG5255" s="152"/>
      <c r="PFH5255" s="152"/>
      <c r="PFI5255" s="152"/>
      <c r="PFJ5255" s="152"/>
      <c r="PFK5255" s="152"/>
      <c r="PFL5255" s="152"/>
      <c r="PFM5255" s="152"/>
      <c r="PFN5255" s="152"/>
      <c r="PFO5255" s="152"/>
      <c r="PFP5255" s="152"/>
      <c r="PFQ5255" s="152"/>
      <c r="PFR5255" s="152"/>
      <c r="PFS5255" s="152"/>
      <c r="PFT5255" s="152"/>
      <c r="PFU5255" s="152"/>
      <c r="PFV5255" s="152"/>
      <c r="PFW5255" s="152"/>
      <c r="PFX5255" s="152"/>
      <c r="PFY5255" s="152"/>
      <c r="PFZ5255" s="152"/>
      <c r="PGA5255" s="152"/>
      <c r="PGB5255" s="152"/>
      <c r="PGC5255" s="152"/>
      <c r="PGD5255" s="152"/>
      <c r="PGE5255" s="152"/>
      <c r="PGF5255" s="152"/>
      <c r="PGG5255" s="152"/>
      <c r="PGH5255" s="152"/>
      <c r="PGI5255" s="152"/>
      <c r="PGJ5255" s="152"/>
      <c r="PGK5255" s="152"/>
      <c r="PGL5255" s="152"/>
      <c r="PGM5255" s="152"/>
      <c r="PGN5255" s="152"/>
      <c r="PGO5255" s="152"/>
      <c r="PGP5255" s="152"/>
      <c r="PGQ5255" s="152"/>
      <c r="PGR5255" s="152"/>
      <c r="PGS5255" s="152"/>
      <c r="PGT5255" s="152"/>
      <c r="PGU5255" s="152"/>
      <c r="PGV5255" s="152"/>
      <c r="PGW5255" s="152"/>
      <c r="PGX5255" s="152"/>
      <c r="PGY5255" s="152"/>
      <c r="PGZ5255" s="152"/>
      <c r="PHA5255" s="152"/>
      <c r="PHB5255" s="152"/>
      <c r="PHC5255" s="152"/>
      <c r="PHD5255" s="152"/>
      <c r="PHE5255" s="152"/>
      <c r="PHF5255" s="152"/>
      <c r="PHG5255" s="152"/>
      <c r="PHH5255" s="152"/>
      <c r="PHI5255" s="152"/>
      <c r="PHJ5255" s="152"/>
      <c r="PHK5255" s="152"/>
      <c r="PHL5255" s="152"/>
      <c r="PHM5255" s="152"/>
      <c r="PHN5255" s="152"/>
      <c r="PHO5255" s="152"/>
      <c r="PHP5255" s="152"/>
      <c r="PHQ5255" s="152"/>
      <c r="PHR5255" s="152"/>
      <c r="PHS5255" s="152"/>
      <c r="PHT5255" s="152"/>
      <c r="PHU5255" s="152"/>
      <c r="PHV5255" s="152"/>
      <c r="PHW5255" s="152"/>
      <c r="PHX5255" s="152"/>
      <c r="PHY5255" s="152"/>
      <c r="PHZ5255" s="152"/>
      <c r="PIA5255" s="152"/>
      <c r="PIB5255" s="152"/>
      <c r="PIC5255" s="152"/>
      <c r="PID5255" s="152"/>
      <c r="PIE5255" s="152"/>
      <c r="PIF5255" s="152"/>
      <c r="PIG5255" s="152"/>
      <c r="PIH5255" s="152"/>
      <c r="PII5255" s="152"/>
      <c r="PIJ5255" s="152"/>
      <c r="PIK5255" s="152"/>
      <c r="PIL5255" s="152"/>
      <c r="PIM5255" s="152"/>
      <c r="PIN5255" s="152"/>
      <c r="PIO5255" s="152"/>
      <c r="PIP5255" s="152"/>
      <c r="PIQ5255" s="152"/>
      <c r="PIR5255" s="152"/>
      <c r="PIS5255" s="152"/>
      <c r="PIT5255" s="152"/>
      <c r="PIU5255" s="152"/>
      <c r="PIV5255" s="152"/>
      <c r="PIW5255" s="152"/>
      <c r="PIX5255" s="152"/>
      <c r="PIY5255" s="152"/>
      <c r="PIZ5255" s="152"/>
      <c r="PJA5255" s="152"/>
      <c r="PJB5255" s="152"/>
      <c r="PJC5255" s="152"/>
      <c r="PJD5255" s="152"/>
      <c r="PJE5255" s="152"/>
      <c r="PJF5255" s="152"/>
      <c r="PJG5255" s="152"/>
      <c r="PJH5255" s="152"/>
      <c r="PJI5255" s="152"/>
      <c r="PJJ5255" s="152"/>
      <c r="PJK5255" s="152"/>
      <c r="PJL5255" s="152"/>
      <c r="PJM5255" s="152"/>
      <c r="PJN5255" s="152"/>
      <c r="PJO5255" s="152"/>
      <c r="PJP5255" s="152"/>
      <c r="PJQ5255" s="152"/>
      <c r="PJR5255" s="152"/>
      <c r="PJS5255" s="152"/>
      <c r="PJT5255" s="152"/>
      <c r="PJU5255" s="152"/>
      <c r="PJV5255" s="152"/>
      <c r="PJW5255" s="152"/>
      <c r="PJX5255" s="152"/>
      <c r="PJY5255" s="152"/>
      <c r="PJZ5255" s="152"/>
      <c r="PKA5255" s="152"/>
      <c r="PKB5255" s="152"/>
      <c r="PKC5255" s="152"/>
      <c r="PKD5255" s="152"/>
      <c r="PKE5255" s="152"/>
      <c r="PKF5255" s="152"/>
      <c r="PKG5255" s="152"/>
      <c r="PKH5255" s="152"/>
      <c r="PKI5255" s="152"/>
      <c r="PKJ5255" s="152"/>
      <c r="PKK5255" s="152"/>
      <c r="PKL5255" s="152"/>
      <c r="PKM5255" s="152"/>
      <c r="PKN5255" s="152"/>
      <c r="PKO5255" s="152"/>
      <c r="PKP5255" s="152"/>
      <c r="PKQ5255" s="152"/>
      <c r="PKR5255" s="152"/>
      <c r="PKS5255" s="152"/>
      <c r="PKT5255" s="152"/>
      <c r="PKU5255" s="152"/>
      <c r="PKV5255" s="152"/>
      <c r="PKW5255" s="152"/>
      <c r="PKX5255" s="152"/>
      <c r="PKY5255" s="152"/>
      <c r="PKZ5255" s="152"/>
      <c r="PLA5255" s="152"/>
      <c r="PLB5255" s="152"/>
      <c r="PLC5255" s="152"/>
      <c r="PLD5255" s="152"/>
      <c r="PLE5255" s="152"/>
      <c r="PLF5255" s="152"/>
      <c r="PLG5255" s="152"/>
      <c r="PLH5255" s="152"/>
      <c r="PLI5255" s="152"/>
      <c r="PLJ5255" s="152"/>
      <c r="PLK5255" s="152"/>
      <c r="PLL5255" s="152"/>
      <c r="PLM5255" s="152"/>
      <c r="PLN5255" s="152"/>
      <c r="PLO5255" s="152"/>
      <c r="PLP5255" s="152"/>
      <c r="PLQ5255" s="152"/>
      <c r="PLR5255" s="152"/>
      <c r="PLS5255" s="152"/>
      <c r="PLT5255" s="152"/>
      <c r="PLU5255" s="152"/>
      <c r="PLV5255" s="152"/>
      <c r="PLW5255" s="152"/>
      <c r="PLX5255" s="152"/>
      <c r="PLY5255" s="152"/>
      <c r="PLZ5255" s="152"/>
      <c r="PMA5255" s="152"/>
      <c r="PMB5255" s="152"/>
      <c r="PMC5255" s="152"/>
      <c r="PMD5255" s="152"/>
      <c r="PME5255" s="152"/>
      <c r="PMF5255" s="152"/>
      <c r="PMG5255" s="152"/>
      <c r="PMH5255" s="152"/>
      <c r="PMI5255" s="152"/>
      <c r="PMJ5255" s="152"/>
      <c r="PMK5255" s="152"/>
      <c r="PML5255" s="152"/>
      <c r="PMM5255" s="152"/>
      <c r="PMN5255" s="152"/>
      <c r="PMO5255" s="152"/>
      <c r="PMP5255" s="152"/>
      <c r="PMQ5255" s="152"/>
      <c r="PMR5255" s="152"/>
      <c r="PMS5255" s="152"/>
      <c r="PMT5255" s="152"/>
      <c r="PMU5255" s="152"/>
      <c r="PMV5255" s="152"/>
      <c r="PMW5255" s="152"/>
      <c r="PMX5255" s="152"/>
      <c r="PMY5255" s="152"/>
      <c r="PMZ5255" s="152"/>
      <c r="PNA5255" s="152"/>
      <c r="PNB5255" s="152"/>
      <c r="PNC5255" s="152"/>
      <c r="PND5255" s="152"/>
      <c r="PNE5255" s="152"/>
      <c r="PNF5255" s="152"/>
      <c r="PNG5255" s="152"/>
      <c r="PNH5255" s="152"/>
      <c r="PNI5255" s="152"/>
      <c r="PNJ5255" s="152"/>
      <c r="PNK5255" s="152"/>
      <c r="PNL5255" s="152"/>
      <c r="PNM5255" s="152"/>
      <c r="PNN5255" s="152"/>
      <c r="PNO5255" s="152"/>
      <c r="PNP5255" s="152"/>
      <c r="PNQ5255" s="152"/>
      <c r="PNR5255" s="152"/>
      <c r="PNS5255" s="152"/>
      <c r="PNT5255" s="152"/>
      <c r="PNU5255" s="152"/>
      <c r="PNV5255" s="152"/>
      <c r="PNW5255" s="152"/>
      <c r="PNX5255" s="152"/>
      <c r="PNY5255" s="152"/>
      <c r="PNZ5255" s="152"/>
      <c r="POA5255" s="152"/>
      <c r="POB5255" s="152"/>
      <c r="POC5255" s="152"/>
      <c r="POD5255" s="152"/>
      <c r="POE5255" s="152"/>
      <c r="POF5255" s="152"/>
      <c r="POG5255" s="152"/>
      <c r="POH5255" s="152"/>
      <c r="POI5255" s="152"/>
      <c r="POJ5255" s="152"/>
      <c r="POK5255" s="152"/>
      <c r="POL5255" s="152"/>
      <c r="POM5255" s="152"/>
      <c r="PON5255" s="152"/>
      <c r="POO5255" s="152"/>
      <c r="POP5255" s="152"/>
      <c r="POQ5255" s="152"/>
      <c r="POR5255" s="152"/>
      <c r="POS5255" s="152"/>
      <c r="POT5255" s="152"/>
      <c r="POU5255" s="152"/>
      <c r="POV5255" s="152"/>
      <c r="POW5255" s="152"/>
      <c r="POX5255" s="152"/>
      <c r="POY5255" s="152"/>
      <c r="POZ5255" s="152"/>
      <c r="PPA5255" s="152"/>
      <c r="PPB5255" s="152"/>
      <c r="PPC5255" s="152"/>
      <c r="PPD5255" s="152"/>
      <c r="PPE5255" s="152"/>
      <c r="PPF5255" s="152"/>
      <c r="PPG5255" s="152"/>
      <c r="PPH5255" s="152"/>
      <c r="PPI5255" s="152"/>
      <c r="PPJ5255" s="152"/>
      <c r="PPK5255" s="152"/>
      <c r="PPL5255" s="152"/>
      <c r="PPM5255" s="152"/>
      <c r="PPN5255" s="152"/>
      <c r="PPO5255" s="152"/>
      <c r="PPP5255" s="152"/>
      <c r="PPQ5255" s="152"/>
      <c r="PPR5255" s="152"/>
      <c r="PPS5255" s="152"/>
      <c r="PPT5255" s="152"/>
      <c r="PPU5255" s="152"/>
      <c r="PPV5255" s="152"/>
      <c r="PPW5255" s="152"/>
      <c r="PPX5255" s="152"/>
      <c r="PPY5255" s="152"/>
      <c r="PPZ5255" s="152"/>
      <c r="PQA5255" s="152"/>
      <c r="PQB5255" s="152"/>
      <c r="PQC5255" s="152"/>
      <c r="PQD5255" s="152"/>
      <c r="PQE5255" s="152"/>
      <c r="PQF5255" s="152"/>
      <c r="PQG5255" s="152"/>
      <c r="PQH5255" s="152"/>
      <c r="PQI5255" s="152"/>
      <c r="PQJ5255" s="152"/>
      <c r="PQK5255" s="152"/>
      <c r="PQL5255" s="152"/>
      <c r="PQM5255" s="152"/>
      <c r="PQN5255" s="152"/>
      <c r="PQO5255" s="152"/>
      <c r="PQP5255" s="152"/>
      <c r="PQQ5255" s="152"/>
      <c r="PQR5255" s="152"/>
      <c r="PQS5255" s="152"/>
      <c r="PQT5255" s="152"/>
      <c r="PQU5255" s="152"/>
      <c r="PQV5255" s="152"/>
      <c r="PQW5255" s="152"/>
      <c r="PQX5255" s="152"/>
      <c r="PQY5255" s="152"/>
      <c r="PQZ5255" s="152"/>
      <c r="PRA5255" s="152"/>
      <c r="PRB5255" s="152"/>
      <c r="PRC5255" s="152"/>
      <c r="PRD5255" s="152"/>
      <c r="PRE5255" s="152"/>
      <c r="PRF5255" s="152"/>
      <c r="PRG5255" s="152"/>
      <c r="PRH5255" s="152"/>
      <c r="PRI5255" s="152"/>
      <c r="PRJ5255" s="152"/>
      <c r="PRK5255" s="152"/>
      <c r="PRL5255" s="152"/>
      <c r="PRM5255" s="152"/>
      <c r="PRN5255" s="152"/>
      <c r="PRO5255" s="152"/>
      <c r="PRP5255" s="152"/>
      <c r="PRQ5255" s="152"/>
      <c r="PRR5255" s="152"/>
      <c r="PRS5255" s="152"/>
      <c r="PRT5255" s="152"/>
      <c r="PRU5255" s="152"/>
      <c r="PRV5255" s="152"/>
      <c r="PRW5255" s="152"/>
      <c r="PRX5255" s="152"/>
      <c r="PRY5255" s="152"/>
      <c r="PRZ5255" s="152"/>
      <c r="PSA5255" s="152"/>
      <c r="PSB5255" s="152"/>
      <c r="PSC5255" s="152"/>
      <c r="PSD5255" s="152"/>
      <c r="PSE5255" s="152"/>
      <c r="PSF5255" s="152"/>
      <c r="PSG5255" s="152"/>
      <c r="PSH5255" s="152"/>
      <c r="PSI5255" s="152"/>
      <c r="PSJ5255" s="152"/>
      <c r="PSK5255" s="152"/>
      <c r="PSL5255" s="152"/>
      <c r="PSM5255" s="152"/>
      <c r="PSN5255" s="152"/>
      <c r="PSO5255" s="152"/>
      <c r="PSP5255" s="152"/>
      <c r="PSQ5255" s="152"/>
      <c r="PSR5255" s="152"/>
      <c r="PSS5255" s="152"/>
      <c r="PST5255" s="152"/>
      <c r="PSU5255" s="152"/>
      <c r="PSV5255" s="152"/>
      <c r="PSW5255" s="152"/>
      <c r="PSX5255" s="152"/>
      <c r="PSY5255" s="152"/>
      <c r="PSZ5255" s="152"/>
      <c r="PTA5255" s="152"/>
      <c r="PTB5255" s="152"/>
      <c r="PTC5255" s="152"/>
      <c r="PTD5255" s="152"/>
      <c r="PTE5255" s="152"/>
      <c r="PTF5255" s="152"/>
      <c r="PTG5255" s="152"/>
      <c r="PTH5255" s="152"/>
      <c r="PTI5255" s="152"/>
      <c r="PTJ5255" s="152"/>
      <c r="PTK5255" s="152"/>
      <c r="PTL5255" s="152"/>
      <c r="PTM5255" s="152"/>
      <c r="PTN5255" s="152"/>
      <c r="PTO5255" s="152"/>
      <c r="PTP5255" s="152"/>
      <c r="PTQ5255" s="152"/>
      <c r="PTR5255" s="152"/>
      <c r="PTS5255" s="152"/>
      <c r="PTT5255" s="152"/>
      <c r="PTU5255" s="152"/>
      <c r="PTV5255" s="152"/>
      <c r="PTW5255" s="152"/>
      <c r="PTX5255" s="152"/>
      <c r="PTY5255" s="152"/>
      <c r="PTZ5255" s="152"/>
      <c r="PUA5255" s="152"/>
      <c r="PUB5255" s="152"/>
      <c r="PUC5255" s="152"/>
      <c r="PUD5255" s="152"/>
      <c r="PUE5255" s="152"/>
      <c r="PUF5255" s="152"/>
      <c r="PUG5255" s="152"/>
      <c r="PUH5255" s="152"/>
      <c r="PUI5255" s="152"/>
      <c r="PUJ5255" s="152"/>
      <c r="PUK5255" s="152"/>
      <c r="PUL5255" s="152"/>
      <c r="PUM5255" s="152"/>
      <c r="PUN5255" s="152"/>
      <c r="PUO5255" s="152"/>
      <c r="PUP5255" s="152"/>
      <c r="PUQ5255" s="152"/>
      <c r="PUR5255" s="152"/>
      <c r="PUS5255" s="152"/>
      <c r="PUT5255" s="152"/>
      <c r="PUU5255" s="152"/>
      <c r="PUV5255" s="152"/>
      <c r="PUW5255" s="152"/>
      <c r="PUX5255" s="152"/>
      <c r="PUY5255" s="152"/>
      <c r="PUZ5255" s="152"/>
      <c r="PVA5255" s="152"/>
      <c r="PVB5255" s="152"/>
      <c r="PVC5255" s="152"/>
      <c r="PVD5255" s="152"/>
      <c r="PVE5255" s="152"/>
      <c r="PVF5255" s="152"/>
      <c r="PVG5255" s="152"/>
      <c r="PVH5255" s="152"/>
      <c r="PVI5255" s="152"/>
      <c r="PVJ5255" s="152"/>
      <c r="PVK5255" s="152"/>
      <c r="PVL5255" s="152"/>
      <c r="PVM5255" s="152"/>
      <c r="PVN5255" s="152"/>
      <c r="PVO5255" s="152"/>
      <c r="PVP5255" s="152"/>
      <c r="PVQ5255" s="152"/>
      <c r="PVR5255" s="152"/>
      <c r="PVS5255" s="152"/>
      <c r="PVT5255" s="152"/>
      <c r="PVU5255" s="152"/>
      <c r="PVV5255" s="152"/>
      <c r="PVW5255" s="152"/>
      <c r="PVX5255" s="152"/>
      <c r="PVY5255" s="152"/>
      <c r="PVZ5255" s="152"/>
      <c r="PWA5255" s="152"/>
      <c r="PWB5255" s="152"/>
      <c r="PWC5255" s="152"/>
      <c r="PWD5255" s="152"/>
      <c r="PWE5255" s="152"/>
      <c r="PWF5255" s="152"/>
      <c r="PWG5255" s="152"/>
      <c r="PWH5255" s="152"/>
      <c r="PWI5255" s="152"/>
      <c r="PWJ5255" s="152"/>
      <c r="PWK5255" s="152"/>
      <c r="PWL5255" s="152"/>
      <c r="PWM5255" s="152"/>
      <c r="PWN5255" s="152"/>
      <c r="PWO5255" s="152"/>
      <c r="PWP5255" s="152"/>
      <c r="PWQ5255" s="152"/>
      <c r="PWR5255" s="152"/>
      <c r="PWS5255" s="152"/>
      <c r="PWT5255" s="152"/>
      <c r="PWU5255" s="152"/>
      <c r="PWV5255" s="152"/>
      <c r="PWW5255" s="152"/>
      <c r="PWX5255" s="152"/>
      <c r="PWY5255" s="152"/>
      <c r="PWZ5255" s="152"/>
      <c r="PXA5255" s="152"/>
      <c r="PXB5255" s="152"/>
      <c r="PXC5255" s="152"/>
      <c r="PXD5255" s="152"/>
      <c r="PXE5255" s="152"/>
      <c r="PXF5255" s="152"/>
      <c r="PXG5255" s="152"/>
      <c r="PXH5255" s="152"/>
      <c r="PXI5255" s="152"/>
      <c r="PXJ5255" s="152"/>
      <c r="PXK5255" s="152"/>
      <c r="PXL5255" s="152"/>
      <c r="PXM5255" s="152"/>
      <c r="PXN5255" s="152"/>
      <c r="PXO5255" s="152"/>
      <c r="PXP5255" s="152"/>
      <c r="PXQ5255" s="152"/>
      <c r="PXR5255" s="152"/>
      <c r="PXS5255" s="152"/>
      <c r="PXT5255" s="152"/>
      <c r="PXU5255" s="152"/>
      <c r="PXV5255" s="152"/>
      <c r="PXW5255" s="152"/>
      <c r="PXX5255" s="152"/>
      <c r="PXY5255" s="152"/>
      <c r="PXZ5255" s="152"/>
      <c r="PYA5255" s="152"/>
      <c r="PYB5255" s="152"/>
      <c r="PYC5255" s="152"/>
      <c r="PYD5255" s="152"/>
      <c r="PYE5255" s="152"/>
      <c r="PYF5255" s="152"/>
      <c r="PYG5255" s="152"/>
      <c r="PYH5255" s="152"/>
      <c r="PYI5255" s="152"/>
      <c r="PYJ5255" s="152"/>
      <c r="PYK5255" s="152"/>
      <c r="PYL5255" s="152"/>
      <c r="PYM5255" s="152"/>
      <c r="PYN5255" s="152"/>
      <c r="PYO5255" s="152"/>
      <c r="PYP5255" s="152"/>
      <c r="PYQ5255" s="152"/>
      <c r="PYR5255" s="152"/>
      <c r="PYS5255" s="152"/>
      <c r="PYT5255" s="152"/>
      <c r="PYU5255" s="152"/>
      <c r="PYV5255" s="152"/>
      <c r="PYW5255" s="152"/>
      <c r="PYX5255" s="152"/>
      <c r="PYY5255" s="152"/>
      <c r="PYZ5255" s="152"/>
      <c r="PZA5255" s="152"/>
      <c r="PZB5255" s="152"/>
      <c r="PZC5255" s="152"/>
      <c r="PZD5255" s="152"/>
      <c r="PZE5255" s="152"/>
      <c r="PZF5255" s="152"/>
      <c r="PZG5255" s="152"/>
      <c r="PZH5255" s="152"/>
      <c r="PZI5255" s="152"/>
      <c r="PZJ5255" s="152"/>
      <c r="PZK5255" s="152"/>
      <c r="PZL5255" s="152"/>
      <c r="PZM5255" s="152"/>
      <c r="PZN5255" s="152"/>
      <c r="PZO5255" s="152"/>
      <c r="PZP5255" s="152"/>
      <c r="PZQ5255" s="152"/>
      <c r="PZR5255" s="152"/>
      <c r="PZS5255" s="152"/>
      <c r="PZT5255" s="152"/>
      <c r="PZU5255" s="152"/>
      <c r="PZV5255" s="152"/>
      <c r="PZW5255" s="152"/>
      <c r="PZX5255" s="152"/>
      <c r="PZY5255" s="152"/>
      <c r="PZZ5255" s="152"/>
      <c r="QAA5255" s="152"/>
      <c r="QAB5255" s="152"/>
      <c r="QAC5255" s="152"/>
      <c r="QAD5255" s="152"/>
      <c r="QAE5255" s="152"/>
      <c r="QAF5255" s="152"/>
      <c r="QAG5255" s="152"/>
      <c r="QAH5255" s="152"/>
      <c r="QAI5255" s="152"/>
      <c r="QAJ5255" s="152"/>
      <c r="QAK5255" s="152"/>
      <c r="QAL5255" s="152"/>
      <c r="QAM5255" s="152"/>
      <c r="QAN5255" s="152"/>
      <c r="QAO5255" s="152"/>
      <c r="QAP5255" s="152"/>
      <c r="QAQ5255" s="152"/>
      <c r="QAR5255" s="152"/>
      <c r="QAS5255" s="152"/>
      <c r="QAT5255" s="152"/>
      <c r="QAU5255" s="152"/>
      <c r="QAV5255" s="152"/>
      <c r="QAW5255" s="152"/>
      <c r="QAX5255" s="152"/>
      <c r="QAY5255" s="152"/>
      <c r="QAZ5255" s="152"/>
      <c r="QBA5255" s="152"/>
      <c r="QBB5255" s="152"/>
      <c r="QBC5255" s="152"/>
      <c r="QBD5255" s="152"/>
      <c r="QBE5255" s="152"/>
      <c r="QBF5255" s="152"/>
      <c r="QBG5255" s="152"/>
      <c r="QBH5255" s="152"/>
      <c r="QBI5255" s="152"/>
      <c r="QBJ5255" s="152"/>
      <c r="QBK5255" s="152"/>
      <c r="QBL5255" s="152"/>
      <c r="QBM5255" s="152"/>
      <c r="QBN5255" s="152"/>
      <c r="QBO5255" s="152"/>
      <c r="QBP5255" s="152"/>
      <c r="QBQ5255" s="152"/>
      <c r="QBR5255" s="152"/>
      <c r="QBS5255" s="152"/>
      <c r="QBT5255" s="152"/>
      <c r="QBU5255" s="152"/>
      <c r="QBV5255" s="152"/>
      <c r="QBW5255" s="152"/>
      <c r="QBX5255" s="152"/>
      <c r="QBY5255" s="152"/>
      <c r="QBZ5255" s="152"/>
      <c r="QCA5255" s="152"/>
      <c r="QCB5255" s="152"/>
      <c r="QCC5255" s="152"/>
      <c r="QCD5255" s="152"/>
      <c r="QCE5255" s="152"/>
      <c r="QCF5255" s="152"/>
      <c r="QCG5255" s="152"/>
      <c r="QCH5255" s="152"/>
      <c r="QCI5255" s="152"/>
      <c r="QCJ5255" s="152"/>
      <c r="QCK5255" s="152"/>
      <c r="QCL5255" s="152"/>
      <c r="QCM5255" s="152"/>
      <c r="QCN5255" s="152"/>
      <c r="QCO5255" s="152"/>
      <c r="QCP5255" s="152"/>
      <c r="QCQ5255" s="152"/>
      <c r="QCR5255" s="152"/>
      <c r="QCS5255" s="152"/>
      <c r="QCT5255" s="152"/>
      <c r="QCU5255" s="152"/>
      <c r="QCV5255" s="152"/>
      <c r="QCW5255" s="152"/>
      <c r="QCX5255" s="152"/>
      <c r="QCY5255" s="152"/>
      <c r="QCZ5255" s="152"/>
      <c r="QDA5255" s="152"/>
      <c r="QDB5255" s="152"/>
      <c r="QDC5255" s="152"/>
      <c r="QDD5255" s="152"/>
      <c r="QDE5255" s="152"/>
      <c r="QDF5255" s="152"/>
      <c r="QDG5255" s="152"/>
      <c r="QDH5255" s="152"/>
      <c r="QDI5255" s="152"/>
      <c r="QDJ5255" s="152"/>
      <c r="QDK5255" s="152"/>
      <c r="QDL5255" s="152"/>
      <c r="QDM5255" s="152"/>
      <c r="QDN5255" s="152"/>
      <c r="QDO5255" s="152"/>
      <c r="QDP5255" s="152"/>
      <c r="QDQ5255" s="152"/>
      <c r="QDR5255" s="152"/>
      <c r="QDS5255" s="152"/>
      <c r="QDT5255" s="152"/>
      <c r="QDU5255" s="152"/>
      <c r="QDV5255" s="152"/>
      <c r="QDW5255" s="152"/>
      <c r="QDX5255" s="152"/>
      <c r="QDY5255" s="152"/>
      <c r="QDZ5255" s="152"/>
      <c r="QEA5255" s="152"/>
      <c r="QEB5255" s="152"/>
      <c r="QEC5255" s="152"/>
      <c r="QED5255" s="152"/>
      <c r="QEE5255" s="152"/>
      <c r="QEF5255" s="152"/>
      <c r="QEG5255" s="152"/>
      <c r="QEH5255" s="152"/>
      <c r="QEI5255" s="152"/>
      <c r="QEJ5255" s="152"/>
      <c r="QEK5255" s="152"/>
      <c r="QEL5255" s="152"/>
      <c r="QEM5255" s="152"/>
      <c r="QEN5255" s="152"/>
      <c r="QEO5255" s="152"/>
      <c r="QEP5255" s="152"/>
      <c r="QEQ5255" s="152"/>
      <c r="QER5255" s="152"/>
      <c r="QES5255" s="152"/>
      <c r="QET5255" s="152"/>
      <c r="QEU5255" s="152"/>
      <c r="QEV5255" s="152"/>
      <c r="QEW5255" s="152"/>
      <c r="QEX5255" s="152"/>
      <c r="QEY5255" s="152"/>
      <c r="QEZ5255" s="152"/>
      <c r="QFA5255" s="152"/>
      <c r="QFB5255" s="152"/>
      <c r="QFC5255" s="152"/>
      <c r="QFD5255" s="152"/>
      <c r="QFE5255" s="152"/>
      <c r="QFF5255" s="152"/>
      <c r="QFG5255" s="152"/>
      <c r="QFH5255" s="152"/>
      <c r="QFI5255" s="152"/>
      <c r="QFJ5255" s="152"/>
      <c r="QFK5255" s="152"/>
      <c r="QFL5255" s="152"/>
      <c r="QFM5255" s="152"/>
      <c r="QFN5255" s="152"/>
      <c r="QFO5255" s="152"/>
      <c r="QFP5255" s="152"/>
      <c r="QFQ5255" s="152"/>
      <c r="QFR5255" s="152"/>
      <c r="QFS5255" s="152"/>
      <c r="QFT5255" s="152"/>
      <c r="QFU5255" s="152"/>
      <c r="QFV5255" s="152"/>
      <c r="QFW5255" s="152"/>
      <c r="QFX5255" s="152"/>
      <c r="QFY5255" s="152"/>
      <c r="QFZ5255" s="152"/>
      <c r="QGA5255" s="152"/>
      <c r="QGB5255" s="152"/>
      <c r="QGC5255" s="152"/>
      <c r="QGD5255" s="152"/>
      <c r="QGE5255" s="152"/>
      <c r="QGF5255" s="152"/>
      <c r="QGG5255" s="152"/>
      <c r="QGH5255" s="152"/>
      <c r="QGI5255" s="152"/>
      <c r="QGJ5255" s="152"/>
      <c r="QGK5255" s="152"/>
      <c r="QGL5255" s="152"/>
      <c r="QGM5255" s="152"/>
      <c r="QGN5255" s="152"/>
      <c r="QGO5255" s="152"/>
      <c r="QGP5255" s="152"/>
      <c r="QGQ5255" s="152"/>
      <c r="QGR5255" s="152"/>
      <c r="QGS5255" s="152"/>
      <c r="QGT5255" s="152"/>
      <c r="QGU5255" s="152"/>
      <c r="QGV5255" s="152"/>
      <c r="QGW5255" s="152"/>
      <c r="QGX5255" s="152"/>
      <c r="QGY5255" s="152"/>
      <c r="QGZ5255" s="152"/>
      <c r="QHA5255" s="152"/>
      <c r="QHB5255" s="152"/>
      <c r="QHC5255" s="152"/>
      <c r="QHD5255" s="152"/>
      <c r="QHE5255" s="152"/>
      <c r="QHF5255" s="152"/>
      <c r="QHG5255" s="152"/>
      <c r="QHH5255" s="152"/>
      <c r="QHI5255" s="152"/>
      <c r="QHJ5255" s="152"/>
      <c r="QHK5255" s="152"/>
      <c r="QHL5255" s="152"/>
      <c r="QHM5255" s="152"/>
      <c r="QHN5255" s="152"/>
      <c r="QHO5255" s="152"/>
      <c r="QHP5255" s="152"/>
      <c r="QHQ5255" s="152"/>
      <c r="QHR5255" s="152"/>
      <c r="QHS5255" s="152"/>
      <c r="QHT5255" s="152"/>
      <c r="QHU5255" s="152"/>
      <c r="QHV5255" s="152"/>
      <c r="QHW5255" s="152"/>
      <c r="QHX5255" s="152"/>
      <c r="QHY5255" s="152"/>
      <c r="QHZ5255" s="152"/>
      <c r="QIA5255" s="152"/>
      <c r="QIB5255" s="152"/>
      <c r="QIC5255" s="152"/>
      <c r="QID5255" s="152"/>
      <c r="QIE5255" s="152"/>
      <c r="QIF5255" s="152"/>
      <c r="QIG5255" s="152"/>
      <c r="QIH5255" s="152"/>
      <c r="QII5255" s="152"/>
      <c r="QIJ5255" s="152"/>
      <c r="QIK5255" s="152"/>
      <c r="QIL5255" s="152"/>
      <c r="QIM5255" s="152"/>
      <c r="QIN5255" s="152"/>
      <c r="QIO5255" s="152"/>
      <c r="QIP5255" s="152"/>
      <c r="QIQ5255" s="152"/>
      <c r="QIR5255" s="152"/>
      <c r="QIS5255" s="152"/>
      <c r="QIT5255" s="152"/>
      <c r="QIU5255" s="152"/>
      <c r="QIV5255" s="152"/>
      <c r="QIW5255" s="152"/>
      <c r="QIX5255" s="152"/>
      <c r="QIY5255" s="152"/>
      <c r="QIZ5255" s="152"/>
      <c r="QJA5255" s="152"/>
      <c r="QJB5255" s="152"/>
      <c r="QJC5255" s="152"/>
      <c r="QJD5255" s="152"/>
      <c r="QJE5255" s="152"/>
      <c r="QJF5255" s="152"/>
      <c r="QJG5255" s="152"/>
      <c r="QJH5255" s="152"/>
      <c r="QJI5255" s="152"/>
      <c r="QJJ5255" s="152"/>
      <c r="QJK5255" s="152"/>
      <c r="QJL5255" s="152"/>
      <c r="QJM5255" s="152"/>
      <c r="QJN5255" s="152"/>
      <c r="QJO5255" s="152"/>
      <c r="QJP5255" s="152"/>
      <c r="QJQ5255" s="152"/>
      <c r="QJR5255" s="152"/>
      <c r="QJS5255" s="152"/>
      <c r="QJT5255" s="152"/>
      <c r="QJU5255" s="152"/>
      <c r="QJV5255" s="152"/>
      <c r="QJW5255" s="152"/>
      <c r="QJX5255" s="152"/>
      <c r="QJY5255" s="152"/>
      <c r="QJZ5255" s="152"/>
      <c r="QKA5255" s="152"/>
      <c r="QKB5255" s="152"/>
      <c r="QKC5255" s="152"/>
      <c r="QKD5255" s="152"/>
      <c r="QKE5255" s="152"/>
      <c r="QKF5255" s="152"/>
      <c r="QKG5255" s="152"/>
      <c r="QKH5255" s="152"/>
      <c r="QKI5255" s="152"/>
      <c r="QKJ5255" s="152"/>
      <c r="QKK5255" s="152"/>
      <c r="QKL5255" s="152"/>
      <c r="QKM5255" s="152"/>
      <c r="QKN5255" s="152"/>
      <c r="QKO5255" s="152"/>
      <c r="QKP5255" s="152"/>
      <c r="QKQ5255" s="152"/>
      <c r="QKR5255" s="152"/>
      <c r="QKS5255" s="152"/>
      <c r="QKT5255" s="152"/>
      <c r="QKU5255" s="152"/>
      <c r="QKV5255" s="152"/>
      <c r="QKW5255" s="152"/>
      <c r="QKX5255" s="152"/>
      <c r="QKY5255" s="152"/>
      <c r="QKZ5255" s="152"/>
      <c r="QLA5255" s="152"/>
      <c r="QLB5255" s="152"/>
      <c r="QLC5255" s="152"/>
      <c r="QLD5255" s="152"/>
      <c r="QLE5255" s="152"/>
      <c r="QLF5255" s="152"/>
      <c r="QLG5255" s="152"/>
      <c r="QLH5255" s="152"/>
      <c r="QLI5255" s="152"/>
      <c r="QLJ5255" s="152"/>
      <c r="QLK5255" s="152"/>
      <c r="QLL5255" s="152"/>
      <c r="QLM5255" s="152"/>
      <c r="QLN5255" s="152"/>
      <c r="QLO5255" s="152"/>
      <c r="QLP5255" s="152"/>
      <c r="QLQ5255" s="152"/>
      <c r="QLR5255" s="152"/>
      <c r="QLS5255" s="152"/>
      <c r="QLT5255" s="152"/>
      <c r="QLU5255" s="152"/>
      <c r="QLV5255" s="152"/>
      <c r="QLW5255" s="152"/>
      <c r="QLX5255" s="152"/>
      <c r="QLY5255" s="152"/>
      <c r="QLZ5255" s="152"/>
      <c r="QMA5255" s="152"/>
      <c r="QMB5255" s="152"/>
      <c r="QMC5255" s="152"/>
      <c r="QMD5255" s="152"/>
      <c r="QME5255" s="152"/>
      <c r="QMF5255" s="152"/>
      <c r="QMG5255" s="152"/>
      <c r="QMH5255" s="152"/>
      <c r="QMI5255" s="152"/>
      <c r="QMJ5255" s="152"/>
      <c r="QMK5255" s="152"/>
      <c r="QML5255" s="152"/>
      <c r="QMM5255" s="152"/>
      <c r="QMN5255" s="152"/>
      <c r="QMO5255" s="152"/>
      <c r="QMP5255" s="152"/>
      <c r="QMQ5255" s="152"/>
      <c r="QMR5255" s="152"/>
      <c r="QMS5255" s="152"/>
      <c r="QMT5255" s="152"/>
      <c r="QMU5255" s="152"/>
      <c r="QMV5255" s="152"/>
      <c r="QMW5255" s="152"/>
      <c r="QMX5255" s="152"/>
      <c r="QMY5255" s="152"/>
      <c r="QMZ5255" s="152"/>
      <c r="QNA5255" s="152"/>
      <c r="QNB5255" s="152"/>
      <c r="QNC5255" s="152"/>
      <c r="QND5255" s="152"/>
      <c r="QNE5255" s="152"/>
      <c r="QNF5255" s="152"/>
      <c r="QNG5255" s="152"/>
      <c r="QNH5255" s="152"/>
      <c r="QNI5255" s="152"/>
      <c r="QNJ5255" s="152"/>
      <c r="QNK5255" s="152"/>
      <c r="QNL5255" s="152"/>
      <c r="QNM5255" s="152"/>
      <c r="QNN5255" s="152"/>
      <c r="QNO5255" s="152"/>
      <c r="QNP5255" s="152"/>
      <c r="QNQ5255" s="152"/>
      <c r="QNR5255" s="152"/>
      <c r="QNS5255" s="152"/>
      <c r="QNT5255" s="152"/>
      <c r="QNU5255" s="152"/>
      <c r="QNV5255" s="152"/>
      <c r="QNW5255" s="152"/>
      <c r="QNX5255" s="152"/>
      <c r="QNY5255" s="152"/>
      <c r="QNZ5255" s="152"/>
      <c r="QOA5255" s="152"/>
      <c r="QOB5255" s="152"/>
      <c r="QOC5255" s="152"/>
      <c r="QOD5255" s="152"/>
      <c r="QOE5255" s="152"/>
      <c r="QOF5255" s="152"/>
      <c r="QOG5255" s="152"/>
      <c r="QOH5255" s="152"/>
      <c r="QOI5255" s="152"/>
      <c r="QOJ5255" s="152"/>
      <c r="QOK5255" s="152"/>
      <c r="QOL5255" s="152"/>
      <c r="QOM5255" s="152"/>
      <c r="QON5255" s="152"/>
      <c r="QOO5255" s="152"/>
      <c r="QOP5255" s="152"/>
      <c r="QOQ5255" s="152"/>
      <c r="QOR5255" s="152"/>
      <c r="QOS5255" s="152"/>
      <c r="QOT5255" s="152"/>
      <c r="QOU5255" s="152"/>
      <c r="QOV5255" s="152"/>
      <c r="QOW5255" s="152"/>
      <c r="QOX5255" s="152"/>
      <c r="QOY5255" s="152"/>
      <c r="QOZ5255" s="152"/>
      <c r="QPA5255" s="152"/>
      <c r="QPB5255" s="152"/>
      <c r="QPC5255" s="152"/>
      <c r="QPD5255" s="152"/>
      <c r="QPE5255" s="152"/>
      <c r="QPF5255" s="152"/>
      <c r="QPG5255" s="152"/>
      <c r="QPH5255" s="152"/>
      <c r="QPI5255" s="152"/>
      <c r="QPJ5255" s="152"/>
      <c r="QPK5255" s="152"/>
      <c r="QPL5255" s="152"/>
      <c r="QPM5255" s="152"/>
      <c r="QPN5255" s="152"/>
      <c r="QPO5255" s="152"/>
      <c r="QPP5255" s="152"/>
      <c r="QPQ5255" s="152"/>
      <c r="QPR5255" s="152"/>
      <c r="QPS5255" s="152"/>
      <c r="QPT5255" s="152"/>
      <c r="QPU5255" s="152"/>
      <c r="QPV5255" s="152"/>
      <c r="QPW5255" s="152"/>
      <c r="QPX5255" s="152"/>
      <c r="QPY5255" s="152"/>
      <c r="QPZ5255" s="152"/>
      <c r="QQA5255" s="152"/>
      <c r="QQB5255" s="152"/>
      <c r="QQC5255" s="152"/>
      <c r="QQD5255" s="152"/>
      <c r="QQE5255" s="152"/>
      <c r="QQF5255" s="152"/>
      <c r="QQG5255" s="152"/>
      <c r="QQH5255" s="152"/>
      <c r="QQI5255" s="152"/>
      <c r="QQJ5255" s="152"/>
      <c r="QQK5255" s="152"/>
      <c r="QQL5255" s="152"/>
      <c r="QQM5255" s="152"/>
      <c r="QQN5255" s="152"/>
      <c r="QQO5255" s="152"/>
      <c r="QQP5255" s="152"/>
      <c r="QQQ5255" s="152"/>
      <c r="QQR5255" s="152"/>
      <c r="QQS5255" s="152"/>
      <c r="QQT5255" s="152"/>
      <c r="QQU5255" s="152"/>
      <c r="QQV5255" s="152"/>
      <c r="QQW5255" s="152"/>
      <c r="QQX5255" s="152"/>
      <c r="QQY5255" s="152"/>
      <c r="QQZ5255" s="152"/>
      <c r="QRA5255" s="152"/>
      <c r="QRB5255" s="152"/>
      <c r="QRC5255" s="152"/>
      <c r="QRD5255" s="152"/>
      <c r="QRE5255" s="152"/>
      <c r="QRF5255" s="152"/>
      <c r="QRG5255" s="152"/>
      <c r="QRH5255" s="152"/>
      <c r="QRI5255" s="152"/>
      <c r="QRJ5255" s="152"/>
      <c r="QRK5255" s="152"/>
      <c r="QRL5255" s="152"/>
      <c r="QRM5255" s="152"/>
      <c r="QRN5255" s="152"/>
      <c r="QRO5255" s="152"/>
      <c r="QRP5255" s="152"/>
      <c r="QRQ5255" s="152"/>
      <c r="QRR5255" s="152"/>
      <c r="QRS5255" s="152"/>
      <c r="QRT5255" s="152"/>
      <c r="QRU5255" s="152"/>
      <c r="QRV5255" s="152"/>
      <c r="QRW5255" s="152"/>
      <c r="QRX5255" s="152"/>
      <c r="QRY5255" s="152"/>
      <c r="QRZ5255" s="152"/>
      <c r="QSA5255" s="152"/>
      <c r="QSB5255" s="152"/>
      <c r="QSC5255" s="152"/>
      <c r="QSD5255" s="152"/>
      <c r="QSE5255" s="152"/>
      <c r="QSF5255" s="152"/>
      <c r="QSG5255" s="152"/>
      <c r="QSH5255" s="152"/>
      <c r="QSI5255" s="152"/>
      <c r="QSJ5255" s="152"/>
      <c r="QSK5255" s="152"/>
      <c r="QSL5255" s="152"/>
      <c r="QSM5255" s="152"/>
      <c r="QSN5255" s="152"/>
      <c r="QSO5255" s="152"/>
      <c r="QSP5255" s="152"/>
      <c r="QSQ5255" s="152"/>
      <c r="QSR5255" s="152"/>
      <c r="QSS5255" s="152"/>
      <c r="QST5255" s="152"/>
      <c r="QSU5255" s="152"/>
      <c r="QSV5255" s="152"/>
      <c r="QSW5255" s="152"/>
      <c r="QSX5255" s="152"/>
      <c r="QSY5255" s="152"/>
      <c r="QSZ5255" s="152"/>
      <c r="QTA5255" s="152"/>
      <c r="QTB5255" s="152"/>
      <c r="QTC5255" s="152"/>
      <c r="QTD5255" s="152"/>
      <c r="QTE5255" s="152"/>
      <c r="QTF5255" s="152"/>
      <c r="QTG5255" s="152"/>
      <c r="QTH5255" s="152"/>
      <c r="QTI5255" s="152"/>
      <c r="QTJ5255" s="152"/>
      <c r="QTK5255" s="152"/>
      <c r="QTL5255" s="152"/>
      <c r="QTM5255" s="152"/>
      <c r="QTN5255" s="152"/>
      <c r="QTO5255" s="152"/>
      <c r="QTP5255" s="152"/>
      <c r="QTQ5255" s="152"/>
      <c r="QTR5255" s="152"/>
      <c r="QTS5255" s="152"/>
      <c r="QTT5255" s="152"/>
      <c r="QTU5255" s="152"/>
      <c r="QTV5255" s="152"/>
      <c r="QTW5255" s="152"/>
      <c r="QTX5255" s="152"/>
      <c r="QTY5255" s="152"/>
      <c r="QTZ5255" s="152"/>
      <c r="QUA5255" s="152"/>
      <c r="QUB5255" s="152"/>
      <c r="QUC5255" s="152"/>
      <c r="QUD5255" s="152"/>
      <c r="QUE5255" s="152"/>
      <c r="QUF5255" s="152"/>
      <c r="QUG5255" s="152"/>
      <c r="QUH5255" s="152"/>
      <c r="QUI5255" s="152"/>
      <c r="QUJ5255" s="152"/>
      <c r="QUK5255" s="152"/>
      <c r="QUL5255" s="152"/>
      <c r="QUM5255" s="152"/>
      <c r="QUN5255" s="152"/>
      <c r="QUO5255" s="152"/>
      <c r="QUP5255" s="152"/>
      <c r="QUQ5255" s="152"/>
      <c r="QUR5255" s="152"/>
      <c r="QUS5255" s="152"/>
      <c r="QUT5255" s="152"/>
      <c r="QUU5255" s="152"/>
      <c r="QUV5255" s="152"/>
      <c r="QUW5255" s="152"/>
      <c r="QUX5255" s="152"/>
      <c r="QUY5255" s="152"/>
      <c r="QUZ5255" s="152"/>
      <c r="QVA5255" s="152"/>
      <c r="QVB5255" s="152"/>
      <c r="QVC5255" s="152"/>
      <c r="QVD5255" s="152"/>
      <c r="QVE5255" s="152"/>
      <c r="QVF5255" s="152"/>
      <c r="QVG5255" s="152"/>
      <c r="QVH5255" s="152"/>
      <c r="QVI5255" s="152"/>
      <c r="QVJ5255" s="152"/>
      <c r="QVK5255" s="152"/>
      <c r="QVL5255" s="152"/>
      <c r="QVM5255" s="152"/>
      <c r="QVN5255" s="152"/>
      <c r="QVO5255" s="152"/>
      <c r="QVP5255" s="152"/>
      <c r="QVQ5255" s="152"/>
      <c r="QVR5255" s="152"/>
      <c r="QVS5255" s="152"/>
      <c r="QVT5255" s="152"/>
      <c r="QVU5255" s="152"/>
      <c r="QVV5255" s="152"/>
      <c r="QVW5255" s="152"/>
      <c r="QVX5255" s="152"/>
      <c r="QVY5255" s="152"/>
      <c r="QVZ5255" s="152"/>
      <c r="QWA5255" s="152"/>
      <c r="QWB5255" s="152"/>
      <c r="QWC5255" s="152"/>
      <c r="QWD5255" s="152"/>
      <c r="QWE5255" s="152"/>
      <c r="QWF5255" s="152"/>
      <c r="QWG5255" s="152"/>
      <c r="QWH5255" s="152"/>
      <c r="QWI5255" s="152"/>
      <c r="QWJ5255" s="152"/>
      <c r="QWK5255" s="152"/>
      <c r="QWL5255" s="152"/>
      <c r="QWM5255" s="152"/>
      <c r="QWN5255" s="152"/>
      <c r="QWO5255" s="152"/>
      <c r="QWP5255" s="152"/>
      <c r="QWQ5255" s="152"/>
      <c r="QWR5255" s="152"/>
      <c r="QWS5255" s="152"/>
      <c r="QWT5255" s="152"/>
      <c r="QWU5255" s="152"/>
      <c r="QWV5255" s="152"/>
      <c r="QWW5255" s="152"/>
      <c r="QWX5255" s="152"/>
      <c r="QWY5255" s="152"/>
      <c r="QWZ5255" s="152"/>
      <c r="QXA5255" s="152"/>
      <c r="QXB5255" s="152"/>
      <c r="QXC5255" s="152"/>
      <c r="QXD5255" s="152"/>
      <c r="QXE5255" s="152"/>
      <c r="QXF5255" s="152"/>
      <c r="QXG5255" s="152"/>
      <c r="QXH5255" s="152"/>
      <c r="QXI5255" s="152"/>
      <c r="QXJ5255" s="152"/>
      <c r="QXK5255" s="152"/>
      <c r="QXL5255" s="152"/>
      <c r="QXM5255" s="152"/>
      <c r="QXN5255" s="152"/>
      <c r="QXO5255" s="152"/>
      <c r="QXP5255" s="152"/>
      <c r="QXQ5255" s="152"/>
      <c r="QXR5255" s="152"/>
      <c r="QXS5255" s="152"/>
      <c r="QXT5255" s="152"/>
      <c r="QXU5255" s="152"/>
      <c r="QXV5255" s="152"/>
      <c r="QXW5255" s="152"/>
      <c r="QXX5255" s="152"/>
      <c r="QXY5255" s="152"/>
      <c r="QXZ5255" s="152"/>
      <c r="QYA5255" s="152"/>
      <c r="QYB5255" s="152"/>
      <c r="QYC5255" s="152"/>
      <c r="QYD5255" s="152"/>
      <c r="QYE5255" s="152"/>
      <c r="QYF5255" s="152"/>
      <c r="QYG5255" s="152"/>
      <c r="QYH5255" s="152"/>
      <c r="QYI5255" s="152"/>
      <c r="QYJ5255" s="152"/>
      <c r="QYK5255" s="152"/>
      <c r="QYL5255" s="152"/>
      <c r="QYM5255" s="152"/>
      <c r="QYN5255" s="152"/>
      <c r="QYO5255" s="152"/>
      <c r="QYP5255" s="152"/>
      <c r="QYQ5255" s="152"/>
      <c r="QYR5255" s="152"/>
      <c r="QYS5255" s="152"/>
      <c r="QYT5255" s="152"/>
      <c r="QYU5255" s="152"/>
      <c r="QYV5255" s="152"/>
      <c r="QYW5255" s="152"/>
      <c r="QYX5255" s="152"/>
      <c r="QYY5255" s="152"/>
      <c r="QYZ5255" s="152"/>
      <c r="QZA5255" s="152"/>
      <c r="QZB5255" s="152"/>
      <c r="QZC5255" s="152"/>
      <c r="QZD5255" s="152"/>
      <c r="QZE5255" s="152"/>
      <c r="QZF5255" s="152"/>
      <c r="QZG5255" s="152"/>
      <c r="QZH5255" s="152"/>
      <c r="QZI5255" s="152"/>
      <c r="QZJ5255" s="152"/>
      <c r="QZK5255" s="152"/>
      <c r="QZL5255" s="152"/>
      <c r="QZM5255" s="152"/>
      <c r="QZN5255" s="152"/>
      <c r="QZO5255" s="152"/>
      <c r="QZP5255" s="152"/>
      <c r="QZQ5255" s="152"/>
      <c r="QZR5255" s="152"/>
      <c r="QZS5255" s="152"/>
      <c r="QZT5255" s="152"/>
      <c r="QZU5255" s="152"/>
      <c r="QZV5255" s="152"/>
      <c r="QZW5255" s="152"/>
      <c r="QZX5255" s="152"/>
      <c r="QZY5255" s="152"/>
      <c r="QZZ5255" s="152"/>
      <c r="RAA5255" s="152"/>
      <c r="RAB5255" s="152"/>
      <c r="RAC5255" s="152"/>
      <c r="RAD5255" s="152"/>
      <c r="RAE5255" s="152"/>
      <c r="RAF5255" s="152"/>
      <c r="RAG5255" s="152"/>
      <c r="RAH5255" s="152"/>
      <c r="RAI5255" s="152"/>
      <c r="RAJ5255" s="152"/>
      <c r="RAK5255" s="152"/>
      <c r="RAL5255" s="152"/>
      <c r="RAM5255" s="152"/>
      <c r="RAN5255" s="152"/>
      <c r="RAO5255" s="152"/>
      <c r="RAP5255" s="152"/>
      <c r="RAQ5255" s="152"/>
      <c r="RAR5255" s="152"/>
      <c r="RAS5255" s="152"/>
      <c r="RAT5255" s="152"/>
      <c r="RAU5255" s="152"/>
      <c r="RAV5255" s="152"/>
      <c r="RAW5255" s="152"/>
      <c r="RAX5255" s="152"/>
      <c r="RAY5255" s="152"/>
      <c r="RAZ5255" s="152"/>
      <c r="RBA5255" s="152"/>
      <c r="RBB5255" s="152"/>
      <c r="RBC5255" s="152"/>
      <c r="RBD5255" s="152"/>
      <c r="RBE5255" s="152"/>
      <c r="RBF5255" s="152"/>
      <c r="RBG5255" s="152"/>
      <c r="RBH5255" s="152"/>
      <c r="RBI5255" s="152"/>
      <c r="RBJ5255" s="152"/>
      <c r="RBK5255" s="152"/>
      <c r="RBL5255" s="152"/>
      <c r="RBM5255" s="152"/>
      <c r="RBN5255" s="152"/>
      <c r="RBO5255" s="152"/>
      <c r="RBP5255" s="152"/>
      <c r="RBQ5255" s="152"/>
      <c r="RBR5255" s="152"/>
      <c r="RBS5255" s="152"/>
      <c r="RBT5255" s="152"/>
      <c r="RBU5255" s="152"/>
      <c r="RBV5255" s="152"/>
      <c r="RBW5255" s="152"/>
      <c r="RBX5255" s="152"/>
      <c r="RBY5255" s="152"/>
      <c r="RBZ5255" s="152"/>
      <c r="RCA5255" s="152"/>
      <c r="RCB5255" s="152"/>
      <c r="RCC5255" s="152"/>
      <c r="RCD5255" s="152"/>
      <c r="RCE5255" s="152"/>
      <c r="RCF5255" s="152"/>
      <c r="RCG5255" s="152"/>
      <c r="RCH5255" s="152"/>
      <c r="RCI5255" s="152"/>
      <c r="RCJ5255" s="152"/>
      <c r="RCK5255" s="152"/>
      <c r="RCL5255" s="152"/>
      <c r="RCM5255" s="152"/>
      <c r="RCN5255" s="152"/>
      <c r="RCO5255" s="152"/>
      <c r="RCP5255" s="152"/>
      <c r="RCQ5255" s="152"/>
      <c r="RCR5255" s="152"/>
      <c r="RCS5255" s="152"/>
      <c r="RCT5255" s="152"/>
      <c r="RCU5255" s="152"/>
      <c r="RCV5255" s="152"/>
      <c r="RCW5255" s="152"/>
      <c r="RCX5255" s="152"/>
      <c r="RCY5255" s="152"/>
      <c r="RCZ5255" s="152"/>
      <c r="RDA5255" s="152"/>
      <c r="RDB5255" s="152"/>
      <c r="RDC5255" s="152"/>
      <c r="RDD5255" s="152"/>
      <c r="RDE5255" s="152"/>
      <c r="RDF5255" s="152"/>
      <c r="RDG5255" s="152"/>
      <c r="RDH5255" s="152"/>
      <c r="RDI5255" s="152"/>
      <c r="RDJ5255" s="152"/>
      <c r="RDK5255" s="152"/>
      <c r="RDL5255" s="152"/>
      <c r="RDM5255" s="152"/>
      <c r="RDN5255" s="152"/>
      <c r="RDO5255" s="152"/>
      <c r="RDP5255" s="152"/>
      <c r="RDQ5255" s="152"/>
      <c r="RDR5255" s="152"/>
      <c r="RDS5255" s="152"/>
      <c r="RDT5255" s="152"/>
      <c r="RDU5255" s="152"/>
      <c r="RDV5255" s="152"/>
      <c r="RDW5255" s="152"/>
      <c r="RDX5255" s="152"/>
      <c r="RDY5255" s="152"/>
      <c r="RDZ5255" s="152"/>
      <c r="REA5255" s="152"/>
      <c r="REB5255" s="152"/>
      <c r="REC5255" s="152"/>
      <c r="RED5255" s="152"/>
      <c r="REE5255" s="152"/>
      <c r="REF5255" s="152"/>
      <c r="REG5255" s="152"/>
      <c r="REH5255" s="152"/>
      <c r="REI5255" s="152"/>
      <c r="REJ5255" s="152"/>
      <c r="REK5255" s="152"/>
      <c r="REL5255" s="152"/>
      <c r="REM5255" s="152"/>
      <c r="REN5255" s="152"/>
      <c r="REO5255" s="152"/>
      <c r="REP5255" s="152"/>
      <c r="REQ5255" s="152"/>
      <c r="RER5255" s="152"/>
      <c r="RES5255" s="152"/>
      <c r="RET5255" s="152"/>
      <c r="REU5255" s="152"/>
      <c r="REV5255" s="152"/>
      <c r="REW5255" s="152"/>
      <c r="REX5255" s="152"/>
      <c r="REY5255" s="152"/>
      <c r="REZ5255" s="152"/>
      <c r="RFA5255" s="152"/>
      <c r="RFB5255" s="152"/>
      <c r="RFC5255" s="152"/>
      <c r="RFD5255" s="152"/>
      <c r="RFE5255" s="152"/>
      <c r="RFF5255" s="152"/>
      <c r="RFG5255" s="152"/>
      <c r="RFH5255" s="152"/>
      <c r="RFI5255" s="152"/>
      <c r="RFJ5255" s="152"/>
      <c r="RFK5255" s="152"/>
      <c r="RFL5255" s="152"/>
      <c r="RFM5255" s="152"/>
      <c r="RFN5255" s="152"/>
      <c r="RFO5255" s="152"/>
      <c r="RFP5255" s="152"/>
      <c r="RFQ5255" s="152"/>
      <c r="RFR5255" s="152"/>
      <c r="RFS5255" s="152"/>
      <c r="RFT5255" s="152"/>
      <c r="RFU5255" s="152"/>
      <c r="RFV5255" s="152"/>
      <c r="RFW5255" s="152"/>
      <c r="RFX5255" s="152"/>
      <c r="RFY5255" s="152"/>
      <c r="RFZ5255" s="152"/>
      <c r="RGA5255" s="152"/>
      <c r="RGB5255" s="152"/>
      <c r="RGC5255" s="152"/>
      <c r="RGD5255" s="152"/>
      <c r="RGE5255" s="152"/>
      <c r="RGF5255" s="152"/>
      <c r="RGG5255" s="152"/>
      <c r="RGH5255" s="152"/>
      <c r="RGI5255" s="152"/>
      <c r="RGJ5255" s="152"/>
      <c r="RGK5255" s="152"/>
      <c r="RGL5255" s="152"/>
      <c r="RGM5255" s="152"/>
      <c r="RGN5255" s="152"/>
      <c r="RGO5255" s="152"/>
      <c r="RGP5255" s="152"/>
      <c r="RGQ5255" s="152"/>
      <c r="RGR5255" s="152"/>
      <c r="RGS5255" s="152"/>
      <c r="RGT5255" s="152"/>
      <c r="RGU5255" s="152"/>
      <c r="RGV5255" s="152"/>
      <c r="RGW5255" s="152"/>
      <c r="RGX5255" s="152"/>
      <c r="RGY5255" s="152"/>
      <c r="RGZ5255" s="152"/>
      <c r="RHA5255" s="152"/>
      <c r="RHB5255" s="152"/>
      <c r="RHC5255" s="152"/>
      <c r="RHD5255" s="152"/>
      <c r="RHE5255" s="152"/>
      <c r="RHF5255" s="152"/>
      <c r="RHG5255" s="152"/>
      <c r="RHH5255" s="152"/>
      <c r="RHI5255" s="152"/>
      <c r="RHJ5255" s="152"/>
      <c r="RHK5255" s="152"/>
      <c r="RHL5255" s="152"/>
      <c r="RHM5255" s="152"/>
      <c r="RHN5255" s="152"/>
      <c r="RHO5255" s="152"/>
      <c r="RHP5255" s="152"/>
      <c r="RHQ5255" s="152"/>
      <c r="RHR5255" s="152"/>
      <c r="RHS5255" s="152"/>
      <c r="RHT5255" s="152"/>
      <c r="RHU5255" s="152"/>
      <c r="RHV5255" s="152"/>
      <c r="RHW5255" s="152"/>
      <c r="RHX5255" s="152"/>
      <c r="RHY5255" s="152"/>
      <c r="RHZ5255" s="152"/>
      <c r="RIA5255" s="152"/>
      <c r="RIB5255" s="152"/>
      <c r="RIC5255" s="152"/>
      <c r="RID5255" s="152"/>
      <c r="RIE5255" s="152"/>
      <c r="RIF5255" s="152"/>
      <c r="RIG5255" s="152"/>
      <c r="RIH5255" s="152"/>
      <c r="RII5255" s="152"/>
      <c r="RIJ5255" s="152"/>
      <c r="RIK5255" s="152"/>
      <c r="RIL5255" s="152"/>
      <c r="RIM5255" s="152"/>
      <c r="RIN5255" s="152"/>
      <c r="RIO5255" s="152"/>
      <c r="RIP5255" s="152"/>
      <c r="RIQ5255" s="152"/>
      <c r="RIR5255" s="152"/>
      <c r="RIS5255" s="152"/>
      <c r="RIT5255" s="152"/>
      <c r="RIU5255" s="152"/>
      <c r="RIV5255" s="152"/>
      <c r="RIW5255" s="152"/>
      <c r="RIX5255" s="152"/>
      <c r="RIY5255" s="152"/>
      <c r="RIZ5255" s="152"/>
      <c r="RJA5255" s="152"/>
      <c r="RJB5255" s="152"/>
      <c r="RJC5255" s="152"/>
      <c r="RJD5255" s="152"/>
      <c r="RJE5255" s="152"/>
      <c r="RJF5255" s="152"/>
      <c r="RJG5255" s="152"/>
      <c r="RJH5255" s="152"/>
      <c r="RJI5255" s="152"/>
      <c r="RJJ5255" s="152"/>
      <c r="RJK5255" s="152"/>
      <c r="RJL5255" s="152"/>
      <c r="RJM5255" s="152"/>
      <c r="RJN5255" s="152"/>
      <c r="RJO5255" s="152"/>
      <c r="RJP5255" s="152"/>
      <c r="RJQ5255" s="152"/>
      <c r="RJR5255" s="152"/>
      <c r="RJS5255" s="152"/>
      <c r="RJT5255" s="152"/>
      <c r="RJU5255" s="152"/>
      <c r="RJV5255" s="152"/>
      <c r="RJW5255" s="152"/>
      <c r="RJX5255" s="152"/>
      <c r="RJY5255" s="152"/>
      <c r="RJZ5255" s="152"/>
      <c r="RKA5255" s="152"/>
      <c r="RKB5255" s="152"/>
      <c r="RKC5255" s="152"/>
      <c r="RKD5255" s="152"/>
      <c r="RKE5255" s="152"/>
      <c r="RKF5255" s="152"/>
      <c r="RKG5255" s="152"/>
      <c r="RKH5255" s="152"/>
      <c r="RKI5255" s="152"/>
      <c r="RKJ5255" s="152"/>
      <c r="RKK5255" s="152"/>
      <c r="RKL5255" s="152"/>
      <c r="RKM5255" s="152"/>
      <c r="RKN5255" s="152"/>
      <c r="RKO5255" s="152"/>
      <c r="RKP5255" s="152"/>
      <c r="RKQ5255" s="152"/>
      <c r="RKR5255" s="152"/>
      <c r="RKS5255" s="152"/>
      <c r="RKT5255" s="152"/>
      <c r="RKU5255" s="152"/>
      <c r="RKV5255" s="152"/>
      <c r="RKW5255" s="152"/>
      <c r="RKX5255" s="152"/>
      <c r="RKY5255" s="152"/>
      <c r="RKZ5255" s="152"/>
      <c r="RLA5255" s="152"/>
      <c r="RLB5255" s="152"/>
      <c r="RLC5255" s="152"/>
      <c r="RLD5255" s="152"/>
      <c r="RLE5255" s="152"/>
      <c r="RLF5255" s="152"/>
      <c r="RLG5255" s="152"/>
      <c r="RLH5255" s="152"/>
      <c r="RLI5255" s="152"/>
      <c r="RLJ5255" s="152"/>
      <c r="RLK5255" s="152"/>
      <c r="RLL5255" s="152"/>
      <c r="RLM5255" s="152"/>
      <c r="RLN5255" s="152"/>
      <c r="RLO5255" s="152"/>
      <c r="RLP5255" s="152"/>
      <c r="RLQ5255" s="152"/>
      <c r="RLR5255" s="152"/>
      <c r="RLS5255" s="152"/>
      <c r="RLT5255" s="152"/>
      <c r="RLU5255" s="152"/>
      <c r="RLV5255" s="152"/>
      <c r="RLW5255" s="152"/>
      <c r="RLX5255" s="152"/>
      <c r="RLY5255" s="152"/>
      <c r="RLZ5255" s="152"/>
      <c r="RMA5255" s="152"/>
      <c r="RMB5255" s="152"/>
      <c r="RMC5255" s="152"/>
      <c r="RMD5255" s="152"/>
      <c r="RME5255" s="152"/>
      <c r="RMF5255" s="152"/>
      <c r="RMG5255" s="152"/>
      <c r="RMH5255" s="152"/>
      <c r="RMI5255" s="152"/>
      <c r="RMJ5255" s="152"/>
      <c r="RMK5255" s="152"/>
      <c r="RML5255" s="152"/>
      <c r="RMM5255" s="152"/>
      <c r="RMN5255" s="152"/>
      <c r="RMO5255" s="152"/>
      <c r="RMP5255" s="152"/>
      <c r="RMQ5255" s="152"/>
      <c r="RMR5255" s="152"/>
      <c r="RMS5255" s="152"/>
      <c r="RMT5255" s="152"/>
      <c r="RMU5255" s="152"/>
      <c r="RMV5255" s="152"/>
      <c r="RMW5255" s="152"/>
      <c r="RMX5255" s="152"/>
      <c r="RMY5255" s="152"/>
      <c r="RMZ5255" s="152"/>
      <c r="RNA5255" s="152"/>
      <c r="RNB5255" s="152"/>
      <c r="RNC5255" s="152"/>
      <c r="RND5255" s="152"/>
      <c r="RNE5255" s="152"/>
      <c r="RNF5255" s="152"/>
      <c r="RNG5255" s="152"/>
      <c r="RNH5255" s="152"/>
      <c r="RNI5255" s="152"/>
      <c r="RNJ5255" s="152"/>
      <c r="RNK5255" s="152"/>
      <c r="RNL5255" s="152"/>
      <c r="RNM5255" s="152"/>
      <c r="RNN5255" s="152"/>
      <c r="RNO5255" s="152"/>
      <c r="RNP5255" s="152"/>
      <c r="RNQ5255" s="152"/>
      <c r="RNR5255" s="152"/>
      <c r="RNS5255" s="152"/>
      <c r="RNT5255" s="152"/>
      <c r="RNU5255" s="152"/>
      <c r="RNV5255" s="152"/>
      <c r="RNW5255" s="152"/>
      <c r="RNX5255" s="152"/>
      <c r="RNY5255" s="152"/>
      <c r="RNZ5255" s="152"/>
      <c r="ROA5255" s="152"/>
      <c r="ROB5255" s="152"/>
      <c r="ROC5255" s="152"/>
      <c r="ROD5255" s="152"/>
      <c r="ROE5255" s="152"/>
      <c r="ROF5255" s="152"/>
      <c r="ROG5255" s="152"/>
      <c r="ROH5255" s="152"/>
      <c r="ROI5255" s="152"/>
      <c r="ROJ5255" s="152"/>
      <c r="ROK5255" s="152"/>
      <c r="ROL5255" s="152"/>
      <c r="ROM5255" s="152"/>
      <c r="RON5255" s="152"/>
      <c r="ROO5255" s="152"/>
      <c r="ROP5255" s="152"/>
      <c r="ROQ5255" s="152"/>
      <c r="ROR5255" s="152"/>
      <c r="ROS5255" s="152"/>
      <c r="ROT5255" s="152"/>
      <c r="ROU5255" s="152"/>
      <c r="ROV5255" s="152"/>
      <c r="ROW5255" s="152"/>
      <c r="ROX5255" s="152"/>
      <c r="ROY5255" s="152"/>
      <c r="ROZ5255" s="152"/>
      <c r="RPA5255" s="152"/>
      <c r="RPB5255" s="152"/>
      <c r="RPC5255" s="152"/>
      <c r="RPD5255" s="152"/>
      <c r="RPE5255" s="152"/>
      <c r="RPF5255" s="152"/>
      <c r="RPG5255" s="152"/>
      <c r="RPH5255" s="152"/>
      <c r="RPI5255" s="152"/>
      <c r="RPJ5255" s="152"/>
      <c r="RPK5255" s="152"/>
      <c r="RPL5255" s="152"/>
      <c r="RPM5255" s="152"/>
      <c r="RPN5255" s="152"/>
      <c r="RPO5255" s="152"/>
      <c r="RPP5255" s="152"/>
      <c r="RPQ5255" s="152"/>
      <c r="RPR5255" s="152"/>
      <c r="RPS5255" s="152"/>
      <c r="RPT5255" s="152"/>
      <c r="RPU5255" s="152"/>
      <c r="RPV5255" s="152"/>
      <c r="RPW5255" s="152"/>
      <c r="RPX5255" s="152"/>
      <c r="RPY5255" s="152"/>
      <c r="RPZ5255" s="152"/>
      <c r="RQA5255" s="152"/>
      <c r="RQB5255" s="152"/>
      <c r="RQC5255" s="152"/>
      <c r="RQD5255" s="152"/>
      <c r="RQE5255" s="152"/>
      <c r="RQF5255" s="152"/>
      <c r="RQG5255" s="152"/>
      <c r="RQH5255" s="152"/>
      <c r="RQI5255" s="152"/>
      <c r="RQJ5255" s="152"/>
      <c r="RQK5255" s="152"/>
      <c r="RQL5255" s="152"/>
      <c r="RQM5255" s="152"/>
      <c r="RQN5255" s="152"/>
      <c r="RQO5255" s="152"/>
      <c r="RQP5255" s="152"/>
      <c r="RQQ5255" s="152"/>
      <c r="RQR5255" s="152"/>
      <c r="RQS5255" s="152"/>
      <c r="RQT5255" s="152"/>
      <c r="RQU5255" s="152"/>
      <c r="RQV5255" s="152"/>
      <c r="RQW5255" s="152"/>
      <c r="RQX5255" s="152"/>
      <c r="RQY5255" s="152"/>
      <c r="RQZ5255" s="152"/>
      <c r="RRA5255" s="152"/>
      <c r="RRB5255" s="152"/>
      <c r="RRC5255" s="152"/>
      <c r="RRD5255" s="152"/>
      <c r="RRE5255" s="152"/>
      <c r="RRF5255" s="152"/>
      <c r="RRG5255" s="152"/>
      <c r="RRH5255" s="152"/>
      <c r="RRI5255" s="152"/>
      <c r="RRJ5255" s="152"/>
      <c r="RRK5255" s="152"/>
      <c r="RRL5255" s="152"/>
      <c r="RRM5255" s="152"/>
      <c r="RRN5255" s="152"/>
      <c r="RRO5255" s="152"/>
      <c r="RRP5255" s="152"/>
      <c r="RRQ5255" s="152"/>
      <c r="RRR5255" s="152"/>
      <c r="RRS5255" s="152"/>
      <c r="RRT5255" s="152"/>
      <c r="RRU5255" s="152"/>
      <c r="RRV5255" s="152"/>
      <c r="RRW5255" s="152"/>
      <c r="RRX5255" s="152"/>
      <c r="RRY5255" s="152"/>
      <c r="RRZ5255" s="152"/>
      <c r="RSA5255" s="152"/>
      <c r="RSB5255" s="152"/>
      <c r="RSC5255" s="152"/>
      <c r="RSD5255" s="152"/>
      <c r="RSE5255" s="152"/>
      <c r="RSF5255" s="152"/>
      <c r="RSG5255" s="152"/>
      <c r="RSH5255" s="152"/>
      <c r="RSI5255" s="152"/>
      <c r="RSJ5255" s="152"/>
      <c r="RSK5255" s="152"/>
      <c r="RSL5255" s="152"/>
      <c r="RSM5255" s="152"/>
      <c r="RSN5255" s="152"/>
      <c r="RSO5255" s="152"/>
      <c r="RSP5255" s="152"/>
      <c r="RSQ5255" s="152"/>
      <c r="RSR5255" s="152"/>
      <c r="RSS5255" s="152"/>
      <c r="RST5255" s="152"/>
      <c r="RSU5255" s="152"/>
      <c r="RSV5255" s="152"/>
      <c r="RSW5255" s="152"/>
      <c r="RSX5255" s="152"/>
      <c r="RSY5255" s="152"/>
      <c r="RSZ5255" s="152"/>
      <c r="RTA5255" s="152"/>
      <c r="RTB5255" s="152"/>
      <c r="RTC5255" s="152"/>
      <c r="RTD5255" s="152"/>
      <c r="RTE5255" s="152"/>
      <c r="RTF5255" s="152"/>
      <c r="RTG5255" s="152"/>
      <c r="RTH5255" s="152"/>
      <c r="RTI5255" s="152"/>
      <c r="RTJ5255" s="152"/>
      <c r="RTK5255" s="152"/>
      <c r="RTL5255" s="152"/>
      <c r="RTM5255" s="152"/>
      <c r="RTN5255" s="152"/>
      <c r="RTO5255" s="152"/>
      <c r="RTP5255" s="152"/>
      <c r="RTQ5255" s="152"/>
      <c r="RTR5255" s="152"/>
      <c r="RTS5255" s="152"/>
      <c r="RTT5255" s="152"/>
      <c r="RTU5255" s="152"/>
      <c r="RTV5255" s="152"/>
      <c r="RTW5255" s="152"/>
      <c r="RTX5255" s="152"/>
      <c r="RTY5255" s="152"/>
      <c r="RTZ5255" s="152"/>
      <c r="RUA5255" s="152"/>
      <c r="RUB5255" s="152"/>
      <c r="RUC5255" s="152"/>
      <c r="RUD5255" s="152"/>
      <c r="RUE5255" s="152"/>
      <c r="RUF5255" s="152"/>
      <c r="RUG5255" s="152"/>
      <c r="RUH5255" s="152"/>
      <c r="RUI5255" s="152"/>
      <c r="RUJ5255" s="152"/>
      <c r="RUK5255" s="152"/>
      <c r="RUL5255" s="152"/>
      <c r="RUM5255" s="152"/>
      <c r="RUN5255" s="152"/>
      <c r="RUO5255" s="152"/>
      <c r="RUP5255" s="152"/>
      <c r="RUQ5255" s="152"/>
      <c r="RUR5255" s="152"/>
      <c r="RUS5255" s="152"/>
      <c r="RUT5255" s="152"/>
      <c r="RUU5255" s="152"/>
      <c r="RUV5255" s="152"/>
      <c r="RUW5255" s="152"/>
      <c r="RUX5255" s="152"/>
      <c r="RUY5255" s="152"/>
      <c r="RUZ5255" s="152"/>
      <c r="RVA5255" s="152"/>
      <c r="RVB5255" s="152"/>
      <c r="RVC5255" s="152"/>
      <c r="RVD5255" s="152"/>
      <c r="RVE5255" s="152"/>
      <c r="RVF5255" s="152"/>
      <c r="RVG5255" s="152"/>
      <c r="RVH5255" s="152"/>
      <c r="RVI5255" s="152"/>
      <c r="RVJ5255" s="152"/>
      <c r="RVK5255" s="152"/>
      <c r="RVL5255" s="152"/>
      <c r="RVM5255" s="152"/>
      <c r="RVN5255" s="152"/>
      <c r="RVO5255" s="152"/>
      <c r="RVP5255" s="152"/>
      <c r="RVQ5255" s="152"/>
      <c r="RVR5255" s="152"/>
      <c r="RVS5255" s="152"/>
      <c r="RVT5255" s="152"/>
      <c r="RVU5255" s="152"/>
      <c r="RVV5255" s="152"/>
      <c r="RVW5255" s="152"/>
      <c r="RVX5255" s="152"/>
      <c r="RVY5255" s="152"/>
      <c r="RVZ5255" s="152"/>
      <c r="RWA5255" s="152"/>
      <c r="RWB5255" s="152"/>
      <c r="RWC5255" s="152"/>
      <c r="RWD5255" s="152"/>
      <c r="RWE5255" s="152"/>
      <c r="RWF5255" s="152"/>
      <c r="RWG5255" s="152"/>
      <c r="RWH5255" s="152"/>
      <c r="RWI5255" s="152"/>
      <c r="RWJ5255" s="152"/>
      <c r="RWK5255" s="152"/>
      <c r="RWL5255" s="152"/>
      <c r="RWM5255" s="152"/>
      <c r="RWN5255" s="152"/>
      <c r="RWO5255" s="152"/>
      <c r="RWP5255" s="152"/>
      <c r="RWQ5255" s="152"/>
      <c r="RWR5255" s="152"/>
      <c r="RWS5255" s="152"/>
      <c r="RWT5255" s="152"/>
      <c r="RWU5255" s="152"/>
      <c r="RWV5255" s="152"/>
      <c r="RWW5255" s="152"/>
      <c r="RWX5255" s="152"/>
      <c r="RWY5255" s="152"/>
      <c r="RWZ5255" s="152"/>
      <c r="RXA5255" s="152"/>
      <c r="RXB5255" s="152"/>
      <c r="RXC5255" s="152"/>
      <c r="RXD5255" s="152"/>
      <c r="RXE5255" s="152"/>
      <c r="RXF5255" s="152"/>
      <c r="RXG5255" s="152"/>
      <c r="RXH5255" s="152"/>
      <c r="RXI5255" s="152"/>
      <c r="RXJ5255" s="152"/>
      <c r="RXK5255" s="152"/>
      <c r="RXL5255" s="152"/>
      <c r="RXM5255" s="152"/>
      <c r="RXN5255" s="152"/>
      <c r="RXO5255" s="152"/>
      <c r="RXP5255" s="152"/>
      <c r="RXQ5255" s="152"/>
      <c r="RXR5255" s="152"/>
      <c r="RXS5255" s="152"/>
      <c r="RXT5255" s="152"/>
      <c r="RXU5255" s="152"/>
      <c r="RXV5255" s="152"/>
      <c r="RXW5255" s="152"/>
      <c r="RXX5255" s="152"/>
      <c r="RXY5255" s="152"/>
      <c r="RXZ5255" s="152"/>
      <c r="RYA5255" s="152"/>
      <c r="RYB5255" s="152"/>
      <c r="RYC5255" s="152"/>
      <c r="RYD5255" s="152"/>
      <c r="RYE5255" s="152"/>
      <c r="RYF5255" s="152"/>
      <c r="RYG5255" s="152"/>
      <c r="RYH5255" s="152"/>
      <c r="RYI5255" s="152"/>
      <c r="RYJ5255" s="152"/>
      <c r="RYK5255" s="152"/>
      <c r="RYL5255" s="152"/>
      <c r="RYM5255" s="152"/>
      <c r="RYN5255" s="152"/>
      <c r="RYO5255" s="152"/>
      <c r="RYP5255" s="152"/>
      <c r="RYQ5255" s="152"/>
      <c r="RYR5255" s="152"/>
      <c r="RYS5255" s="152"/>
      <c r="RYT5255" s="152"/>
      <c r="RYU5255" s="152"/>
      <c r="RYV5255" s="152"/>
      <c r="RYW5255" s="152"/>
      <c r="RYX5255" s="152"/>
      <c r="RYY5255" s="152"/>
      <c r="RYZ5255" s="152"/>
      <c r="RZA5255" s="152"/>
      <c r="RZB5255" s="152"/>
      <c r="RZC5255" s="152"/>
      <c r="RZD5255" s="152"/>
      <c r="RZE5255" s="152"/>
      <c r="RZF5255" s="152"/>
      <c r="RZG5255" s="152"/>
      <c r="RZH5255" s="152"/>
      <c r="RZI5255" s="152"/>
      <c r="RZJ5255" s="152"/>
      <c r="RZK5255" s="152"/>
      <c r="RZL5255" s="152"/>
      <c r="RZM5255" s="152"/>
      <c r="RZN5255" s="152"/>
      <c r="RZO5255" s="152"/>
      <c r="RZP5255" s="152"/>
      <c r="RZQ5255" s="152"/>
      <c r="RZR5255" s="152"/>
      <c r="RZS5255" s="152"/>
      <c r="RZT5255" s="152"/>
      <c r="RZU5255" s="152"/>
      <c r="RZV5255" s="152"/>
      <c r="RZW5255" s="152"/>
      <c r="RZX5255" s="152"/>
      <c r="RZY5255" s="152"/>
      <c r="RZZ5255" s="152"/>
      <c r="SAA5255" s="152"/>
      <c r="SAB5255" s="152"/>
      <c r="SAC5255" s="152"/>
      <c r="SAD5255" s="152"/>
      <c r="SAE5255" s="152"/>
      <c r="SAF5255" s="152"/>
      <c r="SAG5255" s="152"/>
      <c r="SAH5255" s="152"/>
      <c r="SAI5255" s="152"/>
      <c r="SAJ5255" s="152"/>
      <c r="SAK5255" s="152"/>
      <c r="SAL5255" s="152"/>
      <c r="SAM5255" s="152"/>
      <c r="SAN5255" s="152"/>
      <c r="SAO5255" s="152"/>
      <c r="SAP5255" s="152"/>
      <c r="SAQ5255" s="152"/>
      <c r="SAR5255" s="152"/>
      <c r="SAS5255" s="152"/>
      <c r="SAT5255" s="152"/>
      <c r="SAU5255" s="152"/>
      <c r="SAV5255" s="152"/>
      <c r="SAW5255" s="152"/>
      <c r="SAX5255" s="152"/>
      <c r="SAY5255" s="152"/>
      <c r="SAZ5255" s="152"/>
      <c r="SBA5255" s="152"/>
      <c r="SBB5255" s="152"/>
      <c r="SBC5255" s="152"/>
      <c r="SBD5255" s="152"/>
      <c r="SBE5255" s="152"/>
      <c r="SBF5255" s="152"/>
      <c r="SBG5255" s="152"/>
      <c r="SBH5255" s="152"/>
      <c r="SBI5255" s="152"/>
      <c r="SBJ5255" s="152"/>
      <c r="SBK5255" s="152"/>
      <c r="SBL5255" s="152"/>
      <c r="SBM5255" s="152"/>
      <c r="SBN5255" s="152"/>
      <c r="SBO5255" s="152"/>
      <c r="SBP5255" s="152"/>
      <c r="SBQ5255" s="152"/>
      <c r="SBR5255" s="152"/>
      <c r="SBS5255" s="152"/>
      <c r="SBT5255" s="152"/>
      <c r="SBU5255" s="152"/>
      <c r="SBV5255" s="152"/>
      <c r="SBW5255" s="152"/>
      <c r="SBX5255" s="152"/>
      <c r="SBY5255" s="152"/>
      <c r="SBZ5255" s="152"/>
      <c r="SCA5255" s="152"/>
      <c r="SCB5255" s="152"/>
      <c r="SCC5255" s="152"/>
      <c r="SCD5255" s="152"/>
      <c r="SCE5255" s="152"/>
      <c r="SCF5255" s="152"/>
      <c r="SCG5255" s="152"/>
      <c r="SCH5255" s="152"/>
      <c r="SCI5255" s="152"/>
      <c r="SCJ5255" s="152"/>
      <c r="SCK5255" s="152"/>
      <c r="SCL5255" s="152"/>
      <c r="SCM5255" s="152"/>
      <c r="SCN5255" s="152"/>
      <c r="SCO5255" s="152"/>
      <c r="SCP5255" s="152"/>
      <c r="SCQ5255" s="152"/>
      <c r="SCR5255" s="152"/>
      <c r="SCS5255" s="152"/>
      <c r="SCT5255" s="152"/>
      <c r="SCU5255" s="152"/>
      <c r="SCV5255" s="152"/>
      <c r="SCW5255" s="152"/>
      <c r="SCX5255" s="152"/>
      <c r="SCY5255" s="152"/>
      <c r="SCZ5255" s="152"/>
      <c r="SDA5255" s="152"/>
      <c r="SDB5255" s="152"/>
      <c r="SDC5255" s="152"/>
      <c r="SDD5255" s="152"/>
      <c r="SDE5255" s="152"/>
      <c r="SDF5255" s="152"/>
      <c r="SDG5255" s="152"/>
      <c r="SDH5255" s="152"/>
      <c r="SDI5255" s="152"/>
      <c r="SDJ5255" s="152"/>
      <c r="SDK5255" s="152"/>
      <c r="SDL5255" s="152"/>
      <c r="SDM5255" s="152"/>
      <c r="SDN5255" s="152"/>
      <c r="SDO5255" s="152"/>
      <c r="SDP5255" s="152"/>
      <c r="SDQ5255" s="152"/>
      <c r="SDR5255" s="152"/>
      <c r="SDS5255" s="152"/>
      <c r="SDT5255" s="152"/>
      <c r="SDU5255" s="152"/>
      <c r="SDV5255" s="152"/>
      <c r="SDW5255" s="152"/>
      <c r="SDX5255" s="152"/>
      <c r="SDY5255" s="152"/>
      <c r="SDZ5255" s="152"/>
      <c r="SEA5255" s="152"/>
      <c r="SEB5255" s="152"/>
      <c r="SEC5255" s="152"/>
      <c r="SED5255" s="152"/>
      <c r="SEE5255" s="152"/>
      <c r="SEF5255" s="152"/>
      <c r="SEG5255" s="152"/>
      <c r="SEH5255" s="152"/>
      <c r="SEI5255" s="152"/>
      <c r="SEJ5255" s="152"/>
      <c r="SEK5255" s="152"/>
      <c r="SEL5255" s="152"/>
      <c r="SEM5255" s="152"/>
      <c r="SEN5255" s="152"/>
      <c r="SEO5255" s="152"/>
      <c r="SEP5255" s="152"/>
      <c r="SEQ5255" s="152"/>
      <c r="SER5255" s="152"/>
      <c r="SES5255" s="152"/>
      <c r="SET5255" s="152"/>
      <c r="SEU5255" s="152"/>
      <c r="SEV5255" s="152"/>
      <c r="SEW5255" s="152"/>
      <c r="SEX5255" s="152"/>
      <c r="SEY5255" s="152"/>
      <c r="SEZ5255" s="152"/>
      <c r="SFA5255" s="152"/>
      <c r="SFB5255" s="152"/>
      <c r="SFC5255" s="152"/>
      <c r="SFD5255" s="152"/>
      <c r="SFE5255" s="152"/>
      <c r="SFF5255" s="152"/>
      <c r="SFG5255" s="152"/>
      <c r="SFH5255" s="152"/>
      <c r="SFI5255" s="152"/>
      <c r="SFJ5255" s="152"/>
      <c r="SFK5255" s="152"/>
      <c r="SFL5255" s="152"/>
      <c r="SFM5255" s="152"/>
      <c r="SFN5255" s="152"/>
      <c r="SFO5255" s="152"/>
      <c r="SFP5255" s="152"/>
      <c r="SFQ5255" s="152"/>
      <c r="SFR5255" s="152"/>
      <c r="SFS5255" s="152"/>
      <c r="SFT5255" s="152"/>
      <c r="SFU5255" s="152"/>
      <c r="SFV5255" s="152"/>
      <c r="SFW5255" s="152"/>
      <c r="SFX5255" s="152"/>
      <c r="SFY5255" s="152"/>
      <c r="SFZ5255" s="152"/>
      <c r="SGA5255" s="152"/>
      <c r="SGB5255" s="152"/>
      <c r="SGC5255" s="152"/>
      <c r="SGD5255" s="152"/>
      <c r="SGE5255" s="152"/>
      <c r="SGF5255" s="152"/>
      <c r="SGG5255" s="152"/>
      <c r="SGH5255" s="152"/>
      <c r="SGI5255" s="152"/>
      <c r="SGJ5255" s="152"/>
      <c r="SGK5255" s="152"/>
      <c r="SGL5255" s="152"/>
      <c r="SGM5255" s="152"/>
      <c r="SGN5255" s="152"/>
      <c r="SGO5255" s="152"/>
      <c r="SGP5255" s="152"/>
      <c r="SGQ5255" s="152"/>
      <c r="SGR5255" s="152"/>
      <c r="SGS5255" s="152"/>
      <c r="SGT5255" s="152"/>
      <c r="SGU5255" s="152"/>
      <c r="SGV5255" s="152"/>
      <c r="SGW5255" s="152"/>
      <c r="SGX5255" s="152"/>
      <c r="SGY5255" s="152"/>
      <c r="SGZ5255" s="152"/>
      <c r="SHA5255" s="152"/>
      <c r="SHB5255" s="152"/>
      <c r="SHC5255" s="152"/>
      <c r="SHD5255" s="152"/>
      <c r="SHE5255" s="152"/>
      <c r="SHF5255" s="152"/>
      <c r="SHG5255" s="152"/>
      <c r="SHH5255" s="152"/>
      <c r="SHI5255" s="152"/>
      <c r="SHJ5255" s="152"/>
      <c r="SHK5255" s="152"/>
      <c r="SHL5255" s="152"/>
      <c r="SHM5255" s="152"/>
      <c r="SHN5255" s="152"/>
      <c r="SHO5255" s="152"/>
      <c r="SHP5255" s="152"/>
      <c r="SHQ5255" s="152"/>
      <c r="SHR5255" s="152"/>
      <c r="SHS5255" s="152"/>
      <c r="SHT5255" s="152"/>
      <c r="SHU5255" s="152"/>
      <c r="SHV5255" s="152"/>
      <c r="SHW5255" s="152"/>
      <c r="SHX5255" s="152"/>
      <c r="SHY5255" s="152"/>
      <c r="SHZ5255" s="152"/>
      <c r="SIA5255" s="152"/>
      <c r="SIB5255" s="152"/>
      <c r="SIC5255" s="152"/>
      <c r="SID5255" s="152"/>
      <c r="SIE5255" s="152"/>
      <c r="SIF5255" s="152"/>
      <c r="SIG5255" s="152"/>
      <c r="SIH5255" s="152"/>
      <c r="SII5255" s="152"/>
      <c r="SIJ5255" s="152"/>
      <c r="SIK5255" s="152"/>
      <c r="SIL5255" s="152"/>
      <c r="SIM5255" s="152"/>
      <c r="SIN5255" s="152"/>
      <c r="SIO5255" s="152"/>
      <c r="SIP5255" s="152"/>
      <c r="SIQ5255" s="152"/>
      <c r="SIR5255" s="152"/>
      <c r="SIS5255" s="152"/>
      <c r="SIT5255" s="152"/>
      <c r="SIU5255" s="152"/>
      <c r="SIV5255" s="152"/>
      <c r="SIW5255" s="152"/>
      <c r="SIX5255" s="152"/>
      <c r="SIY5255" s="152"/>
      <c r="SIZ5255" s="152"/>
      <c r="SJA5255" s="152"/>
      <c r="SJB5255" s="152"/>
      <c r="SJC5255" s="152"/>
      <c r="SJD5255" s="152"/>
      <c r="SJE5255" s="152"/>
      <c r="SJF5255" s="152"/>
      <c r="SJG5255" s="152"/>
      <c r="SJH5255" s="152"/>
      <c r="SJI5255" s="152"/>
      <c r="SJJ5255" s="152"/>
      <c r="SJK5255" s="152"/>
      <c r="SJL5255" s="152"/>
      <c r="SJM5255" s="152"/>
      <c r="SJN5255" s="152"/>
      <c r="SJO5255" s="152"/>
      <c r="SJP5255" s="152"/>
      <c r="SJQ5255" s="152"/>
      <c r="SJR5255" s="152"/>
      <c r="SJS5255" s="152"/>
      <c r="SJT5255" s="152"/>
      <c r="SJU5255" s="152"/>
      <c r="SJV5255" s="152"/>
      <c r="SJW5255" s="152"/>
      <c r="SJX5255" s="152"/>
      <c r="SJY5255" s="152"/>
      <c r="SJZ5255" s="152"/>
      <c r="SKA5255" s="152"/>
      <c r="SKB5255" s="152"/>
      <c r="SKC5255" s="152"/>
      <c r="SKD5255" s="152"/>
      <c r="SKE5255" s="152"/>
      <c r="SKF5255" s="152"/>
      <c r="SKG5255" s="152"/>
      <c r="SKH5255" s="152"/>
      <c r="SKI5255" s="152"/>
      <c r="SKJ5255" s="152"/>
      <c r="SKK5255" s="152"/>
      <c r="SKL5255" s="152"/>
      <c r="SKM5255" s="152"/>
      <c r="SKN5255" s="152"/>
      <c r="SKO5255" s="152"/>
      <c r="SKP5255" s="152"/>
      <c r="SKQ5255" s="152"/>
      <c r="SKR5255" s="152"/>
      <c r="SKS5255" s="152"/>
      <c r="SKT5255" s="152"/>
      <c r="SKU5255" s="152"/>
      <c r="SKV5255" s="152"/>
      <c r="SKW5255" s="152"/>
      <c r="SKX5255" s="152"/>
      <c r="SKY5255" s="152"/>
      <c r="SKZ5255" s="152"/>
      <c r="SLA5255" s="152"/>
      <c r="SLB5255" s="152"/>
      <c r="SLC5255" s="152"/>
      <c r="SLD5255" s="152"/>
      <c r="SLE5255" s="152"/>
      <c r="SLF5255" s="152"/>
      <c r="SLG5255" s="152"/>
      <c r="SLH5255" s="152"/>
      <c r="SLI5255" s="152"/>
      <c r="SLJ5255" s="152"/>
      <c r="SLK5255" s="152"/>
      <c r="SLL5255" s="152"/>
      <c r="SLM5255" s="152"/>
      <c r="SLN5255" s="152"/>
      <c r="SLO5255" s="152"/>
      <c r="SLP5255" s="152"/>
      <c r="SLQ5255" s="152"/>
      <c r="SLR5255" s="152"/>
      <c r="SLS5255" s="152"/>
      <c r="SLT5255" s="152"/>
      <c r="SLU5255" s="152"/>
      <c r="SLV5255" s="152"/>
      <c r="SLW5255" s="152"/>
      <c r="SLX5255" s="152"/>
      <c r="SLY5255" s="152"/>
      <c r="SLZ5255" s="152"/>
      <c r="SMA5255" s="152"/>
      <c r="SMB5255" s="152"/>
      <c r="SMC5255" s="152"/>
      <c r="SMD5255" s="152"/>
      <c r="SME5255" s="152"/>
      <c r="SMF5255" s="152"/>
      <c r="SMG5255" s="152"/>
      <c r="SMH5255" s="152"/>
      <c r="SMI5255" s="152"/>
      <c r="SMJ5255" s="152"/>
      <c r="SMK5255" s="152"/>
      <c r="SML5255" s="152"/>
      <c r="SMM5255" s="152"/>
      <c r="SMN5255" s="152"/>
      <c r="SMO5255" s="152"/>
      <c r="SMP5255" s="152"/>
      <c r="SMQ5255" s="152"/>
      <c r="SMR5255" s="152"/>
      <c r="SMS5255" s="152"/>
      <c r="SMT5255" s="152"/>
      <c r="SMU5255" s="152"/>
      <c r="SMV5255" s="152"/>
      <c r="SMW5255" s="152"/>
      <c r="SMX5255" s="152"/>
      <c r="SMY5255" s="152"/>
      <c r="SMZ5255" s="152"/>
      <c r="SNA5255" s="152"/>
      <c r="SNB5255" s="152"/>
      <c r="SNC5255" s="152"/>
      <c r="SND5255" s="152"/>
      <c r="SNE5255" s="152"/>
      <c r="SNF5255" s="152"/>
      <c r="SNG5255" s="152"/>
      <c r="SNH5255" s="152"/>
      <c r="SNI5255" s="152"/>
      <c r="SNJ5255" s="152"/>
      <c r="SNK5255" s="152"/>
      <c r="SNL5255" s="152"/>
      <c r="SNM5255" s="152"/>
      <c r="SNN5255" s="152"/>
      <c r="SNO5255" s="152"/>
      <c r="SNP5255" s="152"/>
      <c r="SNQ5255" s="152"/>
      <c r="SNR5255" s="152"/>
      <c r="SNS5255" s="152"/>
      <c r="SNT5255" s="152"/>
      <c r="SNU5255" s="152"/>
      <c r="SNV5255" s="152"/>
      <c r="SNW5255" s="152"/>
      <c r="SNX5255" s="152"/>
      <c r="SNY5255" s="152"/>
      <c r="SNZ5255" s="152"/>
      <c r="SOA5255" s="152"/>
      <c r="SOB5255" s="152"/>
      <c r="SOC5255" s="152"/>
      <c r="SOD5255" s="152"/>
      <c r="SOE5255" s="152"/>
      <c r="SOF5255" s="152"/>
      <c r="SOG5255" s="152"/>
      <c r="SOH5255" s="152"/>
      <c r="SOI5255" s="152"/>
      <c r="SOJ5255" s="152"/>
      <c r="SOK5255" s="152"/>
      <c r="SOL5255" s="152"/>
      <c r="SOM5255" s="152"/>
      <c r="SON5255" s="152"/>
      <c r="SOO5255" s="152"/>
      <c r="SOP5255" s="152"/>
      <c r="SOQ5255" s="152"/>
      <c r="SOR5255" s="152"/>
      <c r="SOS5255" s="152"/>
      <c r="SOT5255" s="152"/>
      <c r="SOU5255" s="152"/>
      <c r="SOV5255" s="152"/>
      <c r="SOW5255" s="152"/>
      <c r="SOX5255" s="152"/>
      <c r="SOY5255" s="152"/>
      <c r="SOZ5255" s="152"/>
      <c r="SPA5255" s="152"/>
      <c r="SPB5255" s="152"/>
      <c r="SPC5255" s="152"/>
      <c r="SPD5255" s="152"/>
      <c r="SPE5255" s="152"/>
      <c r="SPF5255" s="152"/>
      <c r="SPG5255" s="152"/>
      <c r="SPH5255" s="152"/>
      <c r="SPI5255" s="152"/>
      <c r="SPJ5255" s="152"/>
      <c r="SPK5255" s="152"/>
      <c r="SPL5255" s="152"/>
      <c r="SPM5255" s="152"/>
      <c r="SPN5255" s="152"/>
      <c r="SPO5255" s="152"/>
      <c r="SPP5255" s="152"/>
      <c r="SPQ5255" s="152"/>
      <c r="SPR5255" s="152"/>
      <c r="SPS5255" s="152"/>
      <c r="SPT5255" s="152"/>
      <c r="SPU5255" s="152"/>
      <c r="SPV5255" s="152"/>
      <c r="SPW5255" s="152"/>
      <c r="SPX5255" s="152"/>
      <c r="SPY5255" s="152"/>
      <c r="SPZ5255" s="152"/>
      <c r="SQA5255" s="152"/>
      <c r="SQB5255" s="152"/>
      <c r="SQC5255" s="152"/>
      <c r="SQD5255" s="152"/>
      <c r="SQE5255" s="152"/>
      <c r="SQF5255" s="152"/>
      <c r="SQG5255" s="152"/>
      <c r="SQH5255" s="152"/>
      <c r="SQI5255" s="152"/>
      <c r="SQJ5255" s="152"/>
      <c r="SQK5255" s="152"/>
      <c r="SQL5255" s="152"/>
      <c r="SQM5255" s="152"/>
      <c r="SQN5255" s="152"/>
      <c r="SQO5255" s="152"/>
      <c r="SQP5255" s="152"/>
      <c r="SQQ5255" s="152"/>
      <c r="SQR5255" s="152"/>
      <c r="SQS5255" s="152"/>
      <c r="SQT5255" s="152"/>
      <c r="SQU5255" s="152"/>
      <c r="SQV5255" s="152"/>
      <c r="SQW5255" s="152"/>
      <c r="SQX5255" s="152"/>
      <c r="SQY5255" s="152"/>
      <c r="SQZ5255" s="152"/>
      <c r="SRA5255" s="152"/>
      <c r="SRB5255" s="152"/>
      <c r="SRC5255" s="152"/>
      <c r="SRD5255" s="152"/>
      <c r="SRE5255" s="152"/>
      <c r="SRF5255" s="152"/>
      <c r="SRG5255" s="152"/>
      <c r="SRH5255" s="152"/>
      <c r="SRI5255" s="152"/>
      <c r="SRJ5255" s="152"/>
      <c r="SRK5255" s="152"/>
      <c r="SRL5255" s="152"/>
      <c r="SRM5255" s="152"/>
      <c r="SRN5255" s="152"/>
      <c r="SRO5255" s="152"/>
      <c r="SRP5255" s="152"/>
      <c r="SRQ5255" s="152"/>
      <c r="SRR5255" s="152"/>
      <c r="SRS5255" s="152"/>
      <c r="SRT5255" s="152"/>
      <c r="SRU5255" s="152"/>
      <c r="SRV5255" s="152"/>
      <c r="SRW5255" s="152"/>
      <c r="SRX5255" s="152"/>
      <c r="SRY5255" s="152"/>
      <c r="SRZ5255" s="152"/>
      <c r="SSA5255" s="152"/>
      <c r="SSB5255" s="152"/>
      <c r="SSC5255" s="152"/>
      <c r="SSD5255" s="152"/>
      <c r="SSE5255" s="152"/>
      <c r="SSF5255" s="152"/>
      <c r="SSG5255" s="152"/>
      <c r="SSH5255" s="152"/>
      <c r="SSI5255" s="152"/>
      <c r="SSJ5255" s="152"/>
      <c r="SSK5255" s="152"/>
      <c r="SSL5255" s="152"/>
      <c r="SSM5255" s="152"/>
      <c r="SSN5255" s="152"/>
      <c r="SSO5255" s="152"/>
      <c r="SSP5255" s="152"/>
      <c r="SSQ5255" s="152"/>
      <c r="SSR5255" s="152"/>
      <c r="SSS5255" s="152"/>
      <c r="SST5255" s="152"/>
      <c r="SSU5255" s="152"/>
      <c r="SSV5255" s="152"/>
      <c r="SSW5255" s="152"/>
      <c r="SSX5255" s="152"/>
      <c r="SSY5255" s="152"/>
      <c r="SSZ5255" s="152"/>
      <c r="STA5255" s="152"/>
      <c r="STB5255" s="152"/>
      <c r="STC5255" s="152"/>
      <c r="STD5255" s="152"/>
      <c r="STE5255" s="152"/>
      <c r="STF5255" s="152"/>
      <c r="STG5255" s="152"/>
      <c r="STH5255" s="152"/>
      <c r="STI5255" s="152"/>
      <c r="STJ5255" s="152"/>
      <c r="STK5255" s="152"/>
      <c r="STL5255" s="152"/>
      <c r="STM5255" s="152"/>
      <c r="STN5255" s="152"/>
      <c r="STO5255" s="152"/>
      <c r="STP5255" s="152"/>
      <c r="STQ5255" s="152"/>
      <c r="STR5255" s="152"/>
      <c r="STS5255" s="152"/>
      <c r="STT5255" s="152"/>
      <c r="STU5255" s="152"/>
      <c r="STV5255" s="152"/>
      <c r="STW5255" s="152"/>
      <c r="STX5255" s="152"/>
      <c r="STY5255" s="152"/>
      <c r="STZ5255" s="152"/>
      <c r="SUA5255" s="152"/>
      <c r="SUB5255" s="152"/>
      <c r="SUC5255" s="152"/>
      <c r="SUD5255" s="152"/>
      <c r="SUE5255" s="152"/>
      <c r="SUF5255" s="152"/>
      <c r="SUG5255" s="152"/>
      <c r="SUH5255" s="152"/>
      <c r="SUI5255" s="152"/>
      <c r="SUJ5255" s="152"/>
      <c r="SUK5255" s="152"/>
      <c r="SUL5255" s="152"/>
      <c r="SUM5255" s="152"/>
      <c r="SUN5255" s="152"/>
      <c r="SUO5255" s="152"/>
      <c r="SUP5255" s="152"/>
      <c r="SUQ5255" s="152"/>
      <c r="SUR5255" s="152"/>
      <c r="SUS5255" s="152"/>
      <c r="SUT5255" s="152"/>
      <c r="SUU5255" s="152"/>
      <c r="SUV5255" s="152"/>
      <c r="SUW5255" s="152"/>
      <c r="SUX5255" s="152"/>
      <c r="SUY5255" s="152"/>
      <c r="SUZ5255" s="152"/>
      <c r="SVA5255" s="152"/>
      <c r="SVB5255" s="152"/>
      <c r="SVC5255" s="152"/>
      <c r="SVD5255" s="152"/>
      <c r="SVE5255" s="152"/>
      <c r="SVF5255" s="152"/>
      <c r="SVG5255" s="152"/>
      <c r="SVH5255" s="152"/>
      <c r="SVI5255" s="152"/>
      <c r="SVJ5255" s="152"/>
      <c r="SVK5255" s="152"/>
      <c r="SVL5255" s="152"/>
      <c r="SVM5255" s="152"/>
      <c r="SVN5255" s="152"/>
      <c r="SVO5255" s="152"/>
      <c r="SVP5255" s="152"/>
      <c r="SVQ5255" s="152"/>
      <c r="SVR5255" s="152"/>
      <c r="SVS5255" s="152"/>
      <c r="SVT5255" s="152"/>
      <c r="SVU5255" s="152"/>
      <c r="SVV5255" s="152"/>
      <c r="SVW5255" s="152"/>
      <c r="SVX5255" s="152"/>
      <c r="SVY5255" s="152"/>
      <c r="SVZ5255" s="152"/>
      <c r="SWA5255" s="152"/>
      <c r="SWB5255" s="152"/>
      <c r="SWC5255" s="152"/>
      <c r="SWD5255" s="152"/>
      <c r="SWE5255" s="152"/>
      <c r="SWF5255" s="152"/>
      <c r="SWG5255" s="152"/>
      <c r="SWH5255" s="152"/>
      <c r="SWI5255" s="152"/>
      <c r="SWJ5255" s="152"/>
      <c r="SWK5255" s="152"/>
      <c r="SWL5255" s="152"/>
      <c r="SWM5255" s="152"/>
      <c r="SWN5255" s="152"/>
      <c r="SWO5255" s="152"/>
      <c r="SWP5255" s="152"/>
      <c r="SWQ5255" s="152"/>
      <c r="SWR5255" s="152"/>
      <c r="SWS5255" s="152"/>
      <c r="SWT5255" s="152"/>
      <c r="SWU5255" s="152"/>
      <c r="SWV5255" s="152"/>
      <c r="SWW5255" s="152"/>
      <c r="SWX5255" s="152"/>
      <c r="SWY5255" s="152"/>
      <c r="SWZ5255" s="152"/>
      <c r="SXA5255" s="152"/>
      <c r="SXB5255" s="152"/>
      <c r="SXC5255" s="152"/>
      <c r="SXD5255" s="152"/>
      <c r="SXE5255" s="152"/>
      <c r="SXF5255" s="152"/>
      <c r="SXG5255" s="152"/>
      <c r="SXH5255" s="152"/>
      <c r="SXI5255" s="152"/>
      <c r="SXJ5255" s="152"/>
      <c r="SXK5255" s="152"/>
      <c r="SXL5255" s="152"/>
      <c r="SXM5255" s="152"/>
      <c r="SXN5255" s="152"/>
      <c r="SXO5255" s="152"/>
      <c r="SXP5255" s="152"/>
      <c r="SXQ5255" s="152"/>
      <c r="SXR5255" s="152"/>
      <c r="SXS5255" s="152"/>
      <c r="SXT5255" s="152"/>
      <c r="SXU5255" s="152"/>
      <c r="SXV5255" s="152"/>
      <c r="SXW5255" s="152"/>
      <c r="SXX5255" s="152"/>
      <c r="SXY5255" s="152"/>
      <c r="SXZ5255" s="152"/>
      <c r="SYA5255" s="152"/>
      <c r="SYB5255" s="152"/>
      <c r="SYC5255" s="152"/>
      <c r="SYD5255" s="152"/>
      <c r="SYE5255" s="152"/>
      <c r="SYF5255" s="152"/>
      <c r="SYG5255" s="152"/>
      <c r="SYH5255" s="152"/>
      <c r="SYI5255" s="152"/>
      <c r="SYJ5255" s="152"/>
      <c r="SYK5255" s="152"/>
      <c r="SYL5255" s="152"/>
      <c r="SYM5255" s="152"/>
      <c r="SYN5255" s="152"/>
      <c r="SYO5255" s="152"/>
      <c r="SYP5255" s="152"/>
      <c r="SYQ5255" s="152"/>
      <c r="SYR5255" s="152"/>
      <c r="SYS5255" s="152"/>
      <c r="SYT5255" s="152"/>
      <c r="SYU5255" s="152"/>
      <c r="SYV5255" s="152"/>
      <c r="SYW5255" s="152"/>
      <c r="SYX5255" s="152"/>
      <c r="SYY5255" s="152"/>
      <c r="SYZ5255" s="152"/>
      <c r="SZA5255" s="152"/>
      <c r="SZB5255" s="152"/>
      <c r="SZC5255" s="152"/>
      <c r="SZD5255" s="152"/>
      <c r="SZE5255" s="152"/>
      <c r="SZF5255" s="152"/>
      <c r="SZG5255" s="152"/>
      <c r="SZH5255" s="152"/>
      <c r="SZI5255" s="152"/>
      <c r="SZJ5255" s="152"/>
      <c r="SZK5255" s="152"/>
      <c r="SZL5255" s="152"/>
      <c r="SZM5255" s="152"/>
      <c r="SZN5255" s="152"/>
      <c r="SZO5255" s="152"/>
      <c r="SZP5255" s="152"/>
      <c r="SZQ5255" s="152"/>
      <c r="SZR5255" s="152"/>
      <c r="SZS5255" s="152"/>
      <c r="SZT5255" s="152"/>
      <c r="SZU5255" s="152"/>
      <c r="SZV5255" s="152"/>
      <c r="SZW5255" s="152"/>
      <c r="SZX5255" s="152"/>
      <c r="SZY5255" s="152"/>
      <c r="SZZ5255" s="152"/>
      <c r="TAA5255" s="152"/>
      <c r="TAB5255" s="152"/>
      <c r="TAC5255" s="152"/>
      <c r="TAD5255" s="152"/>
      <c r="TAE5255" s="152"/>
      <c r="TAF5255" s="152"/>
      <c r="TAG5255" s="152"/>
      <c r="TAH5255" s="152"/>
      <c r="TAI5255" s="152"/>
      <c r="TAJ5255" s="152"/>
      <c r="TAK5255" s="152"/>
      <c r="TAL5255" s="152"/>
      <c r="TAM5255" s="152"/>
      <c r="TAN5255" s="152"/>
      <c r="TAO5255" s="152"/>
      <c r="TAP5255" s="152"/>
      <c r="TAQ5255" s="152"/>
      <c r="TAR5255" s="152"/>
      <c r="TAS5255" s="152"/>
      <c r="TAT5255" s="152"/>
      <c r="TAU5255" s="152"/>
      <c r="TAV5255" s="152"/>
      <c r="TAW5255" s="152"/>
      <c r="TAX5255" s="152"/>
      <c r="TAY5255" s="152"/>
      <c r="TAZ5255" s="152"/>
      <c r="TBA5255" s="152"/>
      <c r="TBB5255" s="152"/>
      <c r="TBC5255" s="152"/>
      <c r="TBD5255" s="152"/>
      <c r="TBE5255" s="152"/>
      <c r="TBF5255" s="152"/>
      <c r="TBG5255" s="152"/>
      <c r="TBH5255" s="152"/>
      <c r="TBI5255" s="152"/>
      <c r="TBJ5255" s="152"/>
      <c r="TBK5255" s="152"/>
      <c r="TBL5255" s="152"/>
      <c r="TBM5255" s="152"/>
      <c r="TBN5255" s="152"/>
      <c r="TBO5255" s="152"/>
      <c r="TBP5255" s="152"/>
      <c r="TBQ5255" s="152"/>
      <c r="TBR5255" s="152"/>
      <c r="TBS5255" s="152"/>
      <c r="TBT5255" s="152"/>
      <c r="TBU5255" s="152"/>
      <c r="TBV5255" s="152"/>
      <c r="TBW5255" s="152"/>
      <c r="TBX5255" s="152"/>
      <c r="TBY5255" s="152"/>
      <c r="TBZ5255" s="152"/>
      <c r="TCA5255" s="152"/>
      <c r="TCB5255" s="152"/>
      <c r="TCC5255" s="152"/>
      <c r="TCD5255" s="152"/>
      <c r="TCE5255" s="152"/>
      <c r="TCF5255" s="152"/>
      <c r="TCG5255" s="152"/>
      <c r="TCH5255" s="152"/>
      <c r="TCI5255" s="152"/>
      <c r="TCJ5255" s="152"/>
      <c r="TCK5255" s="152"/>
      <c r="TCL5255" s="152"/>
      <c r="TCM5255" s="152"/>
      <c r="TCN5255" s="152"/>
      <c r="TCO5255" s="152"/>
      <c r="TCP5255" s="152"/>
      <c r="TCQ5255" s="152"/>
      <c r="TCR5255" s="152"/>
      <c r="TCS5255" s="152"/>
      <c r="TCT5255" s="152"/>
      <c r="TCU5255" s="152"/>
      <c r="TCV5255" s="152"/>
      <c r="TCW5255" s="152"/>
      <c r="TCX5255" s="152"/>
      <c r="TCY5255" s="152"/>
      <c r="TCZ5255" s="152"/>
      <c r="TDA5255" s="152"/>
      <c r="TDB5255" s="152"/>
      <c r="TDC5255" s="152"/>
      <c r="TDD5255" s="152"/>
      <c r="TDE5255" s="152"/>
      <c r="TDF5255" s="152"/>
      <c r="TDG5255" s="152"/>
      <c r="TDH5255" s="152"/>
      <c r="TDI5255" s="152"/>
      <c r="TDJ5255" s="152"/>
      <c r="TDK5255" s="152"/>
      <c r="TDL5255" s="152"/>
      <c r="TDM5255" s="152"/>
      <c r="TDN5255" s="152"/>
      <c r="TDO5255" s="152"/>
      <c r="TDP5255" s="152"/>
      <c r="TDQ5255" s="152"/>
      <c r="TDR5255" s="152"/>
      <c r="TDS5255" s="152"/>
      <c r="TDT5255" s="152"/>
      <c r="TDU5255" s="152"/>
      <c r="TDV5255" s="152"/>
      <c r="TDW5255" s="152"/>
      <c r="TDX5255" s="152"/>
      <c r="TDY5255" s="152"/>
      <c r="TDZ5255" s="152"/>
      <c r="TEA5255" s="152"/>
      <c r="TEB5255" s="152"/>
      <c r="TEC5255" s="152"/>
      <c r="TED5255" s="152"/>
      <c r="TEE5255" s="152"/>
      <c r="TEF5255" s="152"/>
      <c r="TEG5255" s="152"/>
      <c r="TEH5255" s="152"/>
      <c r="TEI5255" s="152"/>
      <c r="TEJ5255" s="152"/>
      <c r="TEK5255" s="152"/>
      <c r="TEL5255" s="152"/>
      <c r="TEM5255" s="152"/>
      <c r="TEN5255" s="152"/>
      <c r="TEO5255" s="152"/>
      <c r="TEP5255" s="152"/>
      <c r="TEQ5255" s="152"/>
      <c r="TER5255" s="152"/>
      <c r="TES5255" s="152"/>
      <c r="TET5255" s="152"/>
      <c r="TEU5255" s="152"/>
      <c r="TEV5255" s="152"/>
      <c r="TEW5255" s="152"/>
      <c r="TEX5255" s="152"/>
      <c r="TEY5255" s="152"/>
      <c r="TEZ5255" s="152"/>
      <c r="TFA5255" s="152"/>
      <c r="TFB5255" s="152"/>
      <c r="TFC5255" s="152"/>
      <c r="TFD5255" s="152"/>
      <c r="TFE5255" s="152"/>
      <c r="TFF5255" s="152"/>
      <c r="TFG5255" s="152"/>
      <c r="TFH5255" s="152"/>
      <c r="TFI5255" s="152"/>
      <c r="TFJ5255" s="152"/>
      <c r="TFK5255" s="152"/>
      <c r="TFL5255" s="152"/>
      <c r="TFM5255" s="152"/>
      <c r="TFN5255" s="152"/>
      <c r="TFO5255" s="152"/>
      <c r="TFP5255" s="152"/>
      <c r="TFQ5255" s="152"/>
      <c r="TFR5255" s="152"/>
      <c r="TFS5255" s="152"/>
      <c r="TFT5255" s="152"/>
      <c r="TFU5255" s="152"/>
      <c r="TFV5255" s="152"/>
      <c r="TFW5255" s="152"/>
      <c r="TFX5255" s="152"/>
      <c r="TFY5255" s="152"/>
      <c r="TFZ5255" s="152"/>
      <c r="TGA5255" s="152"/>
      <c r="TGB5255" s="152"/>
      <c r="TGC5255" s="152"/>
      <c r="TGD5255" s="152"/>
      <c r="TGE5255" s="152"/>
      <c r="TGF5255" s="152"/>
      <c r="TGG5255" s="152"/>
      <c r="TGH5255" s="152"/>
      <c r="TGI5255" s="152"/>
      <c r="TGJ5255" s="152"/>
      <c r="TGK5255" s="152"/>
      <c r="TGL5255" s="152"/>
      <c r="TGM5255" s="152"/>
      <c r="TGN5255" s="152"/>
      <c r="TGO5255" s="152"/>
      <c r="TGP5255" s="152"/>
      <c r="TGQ5255" s="152"/>
      <c r="TGR5255" s="152"/>
      <c r="TGS5255" s="152"/>
      <c r="TGT5255" s="152"/>
      <c r="TGU5255" s="152"/>
      <c r="TGV5255" s="152"/>
      <c r="TGW5255" s="152"/>
      <c r="TGX5255" s="152"/>
      <c r="TGY5255" s="152"/>
      <c r="TGZ5255" s="152"/>
      <c r="THA5255" s="152"/>
      <c r="THB5255" s="152"/>
      <c r="THC5255" s="152"/>
      <c r="THD5255" s="152"/>
      <c r="THE5255" s="152"/>
      <c r="THF5255" s="152"/>
      <c r="THG5255" s="152"/>
      <c r="THH5255" s="152"/>
      <c r="THI5255" s="152"/>
      <c r="THJ5255" s="152"/>
      <c r="THK5255" s="152"/>
      <c r="THL5255" s="152"/>
      <c r="THM5255" s="152"/>
      <c r="THN5255" s="152"/>
      <c r="THO5255" s="152"/>
      <c r="THP5255" s="152"/>
      <c r="THQ5255" s="152"/>
      <c r="THR5255" s="152"/>
      <c r="THS5255" s="152"/>
      <c r="THT5255" s="152"/>
      <c r="THU5255" s="152"/>
      <c r="THV5255" s="152"/>
      <c r="THW5255" s="152"/>
      <c r="THX5255" s="152"/>
      <c r="THY5255" s="152"/>
      <c r="THZ5255" s="152"/>
      <c r="TIA5255" s="152"/>
      <c r="TIB5255" s="152"/>
      <c r="TIC5255" s="152"/>
      <c r="TID5255" s="152"/>
      <c r="TIE5255" s="152"/>
      <c r="TIF5255" s="152"/>
      <c r="TIG5255" s="152"/>
      <c r="TIH5255" s="152"/>
      <c r="TII5255" s="152"/>
      <c r="TIJ5255" s="152"/>
      <c r="TIK5255" s="152"/>
      <c r="TIL5255" s="152"/>
      <c r="TIM5255" s="152"/>
      <c r="TIN5255" s="152"/>
      <c r="TIO5255" s="152"/>
      <c r="TIP5255" s="152"/>
      <c r="TIQ5255" s="152"/>
      <c r="TIR5255" s="152"/>
      <c r="TIS5255" s="152"/>
      <c r="TIT5255" s="152"/>
      <c r="TIU5255" s="152"/>
      <c r="TIV5255" s="152"/>
      <c r="TIW5255" s="152"/>
      <c r="TIX5255" s="152"/>
      <c r="TIY5255" s="152"/>
      <c r="TIZ5255" s="152"/>
      <c r="TJA5255" s="152"/>
      <c r="TJB5255" s="152"/>
      <c r="TJC5255" s="152"/>
      <c r="TJD5255" s="152"/>
      <c r="TJE5255" s="152"/>
      <c r="TJF5255" s="152"/>
      <c r="TJG5255" s="152"/>
      <c r="TJH5255" s="152"/>
      <c r="TJI5255" s="152"/>
      <c r="TJJ5255" s="152"/>
      <c r="TJK5255" s="152"/>
      <c r="TJL5255" s="152"/>
      <c r="TJM5255" s="152"/>
      <c r="TJN5255" s="152"/>
      <c r="TJO5255" s="152"/>
      <c r="TJP5255" s="152"/>
      <c r="TJQ5255" s="152"/>
      <c r="TJR5255" s="152"/>
      <c r="TJS5255" s="152"/>
      <c r="TJT5255" s="152"/>
      <c r="TJU5255" s="152"/>
      <c r="TJV5255" s="152"/>
      <c r="TJW5255" s="152"/>
      <c r="TJX5255" s="152"/>
      <c r="TJY5255" s="152"/>
      <c r="TJZ5255" s="152"/>
      <c r="TKA5255" s="152"/>
      <c r="TKB5255" s="152"/>
      <c r="TKC5255" s="152"/>
      <c r="TKD5255" s="152"/>
      <c r="TKE5255" s="152"/>
      <c r="TKF5255" s="152"/>
      <c r="TKG5255" s="152"/>
      <c r="TKH5255" s="152"/>
      <c r="TKI5255" s="152"/>
      <c r="TKJ5255" s="152"/>
      <c r="TKK5255" s="152"/>
      <c r="TKL5255" s="152"/>
      <c r="TKM5255" s="152"/>
      <c r="TKN5255" s="152"/>
      <c r="TKO5255" s="152"/>
      <c r="TKP5255" s="152"/>
      <c r="TKQ5255" s="152"/>
      <c r="TKR5255" s="152"/>
      <c r="TKS5255" s="152"/>
      <c r="TKT5255" s="152"/>
      <c r="TKU5255" s="152"/>
      <c r="TKV5255" s="152"/>
      <c r="TKW5255" s="152"/>
      <c r="TKX5255" s="152"/>
      <c r="TKY5255" s="152"/>
      <c r="TKZ5255" s="152"/>
      <c r="TLA5255" s="152"/>
      <c r="TLB5255" s="152"/>
      <c r="TLC5255" s="152"/>
      <c r="TLD5255" s="152"/>
      <c r="TLE5255" s="152"/>
      <c r="TLF5255" s="152"/>
      <c r="TLG5255" s="152"/>
      <c r="TLH5255" s="152"/>
      <c r="TLI5255" s="152"/>
      <c r="TLJ5255" s="152"/>
      <c r="TLK5255" s="152"/>
      <c r="TLL5255" s="152"/>
      <c r="TLM5255" s="152"/>
      <c r="TLN5255" s="152"/>
      <c r="TLO5255" s="152"/>
      <c r="TLP5255" s="152"/>
      <c r="TLQ5255" s="152"/>
      <c r="TLR5255" s="152"/>
      <c r="TLS5255" s="152"/>
      <c r="TLT5255" s="152"/>
      <c r="TLU5255" s="152"/>
      <c r="TLV5255" s="152"/>
      <c r="TLW5255" s="152"/>
      <c r="TLX5255" s="152"/>
      <c r="TLY5255" s="152"/>
      <c r="TLZ5255" s="152"/>
      <c r="TMA5255" s="152"/>
      <c r="TMB5255" s="152"/>
      <c r="TMC5255" s="152"/>
      <c r="TMD5255" s="152"/>
      <c r="TME5255" s="152"/>
      <c r="TMF5255" s="152"/>
      <c r="TMG5255" s="152"/>
      <c r="TMH5255" s="152"/>
      <c r="TMI5255" s="152"/>
      <c r="TMJ5255" s="152"/>
      <c r="TMK5255" s="152"/>
      <c r="TML5255" s="152"/>
      <c r="TMM5255" s="152"/>
      <c r="TMN5255" s="152"/>
      <c r="TMO5255" s="152"/>
      <c r="TMP5255" s="152"/>
      <c r="TMQ5255" s="152"/>
      <c r="TMR5255" s="152"/>
      <c r="TMS5255" s="152"/>
      <c r="TMT5255" s="152"/>
      <c r="TMU5255" s="152"/>
      <c r="TMV5255" s="152"/>
      <c r="TMW5255" s="152"/>
      <c r="TMX5255" s="152"/>
      <c r="TMY5255" s="152"/>
      <c r="TMZ5255" s="152"/>
      <c r="TNA5255" s="152"/>
      <c r="TNB5255" s="152"/>
      <c r="TNC5255" s="152"/>
      <c r="TND5255" s="152"/>
      <c r="TNE5255" s="152"/>
      <c r="TNF5255" s="152"/>
      <c r="TNG5255" s="152"/>
      <c r="TNH5255" s="152"/>
      <c r="TNI5255" s="152"/>
      <c r="TNJ5255" s="152"/>
      <c r="TNK5255" s="152"/>
      <c r="TNL5255" s="152"/>
      <c r="TNM5255" s="152"/>
      <c r="TNN5255" s="152"/>
      <c r="TNO5255" s="152"/>
      <c r="TNP5255" s="152"/>
      <c r="TNQ5255" s="152"/>
      <c r="TNR5255" s="152"/>
      <c r="TNS5255" s="152"/>
      <c r="TNT5255" s="152"/>
      <c r="TNU5255" s="152"/>
      <c r="TNV5255" s="152"/>
      <c r="TNW5255" s="152"/>
      <c r="TNX5255" s="152"/>
      <c r="TNY5255" s="152"/>
      <c r="TNZ5255" s="152"/>
      <c r="TOA5255" s="152"/>
      <c r="TOB5255" s="152"/>
      <c r="TOC5255" s="152"/>
      <c r="TOD5255" s="152"/>
      <c r="TOE5255" s="152"/>
      <c r="TOF5255" s="152"/>
      <c r="TOG5255" s="152"/>
      <c r="TOH5255" s="152"/>
      <c r="TOI5255" s="152"/>
      <c r="TOJ5255" s="152"/>
      <c r="TOK5255" s="152"/>
      <c r="TOL5255" s="152"/>
      <c r="TOM5255" s="152"/>
      <c r="TON5255" s="152"/>
      <c r="TOO5255" s="152"/>
      <c r="TOP5255" s="152"/>
      <c r="TOQ5255" s="152"/>
      <c r="TOR5255" s="152"/>
      <c r="TOS5255" s="152"/>
      <c r="TOT5255" s="152"/>
      <c r="TOU5255" s="152"/>
      <c r="TOV5255" s="152"/>
      <c r="TOW5255" s="152"/>
      <c r="TOX5255" s="152"/>
      <c r="TOY5255" s="152"/>
      <c r="TOZ5255" s="152"/>
      <c r="TPA5255" s="152"/>
      <c r="TPB5255" s="152"/>
      <c r="TPC5255" s="152"/>
      <c r="TPD5255" s="152"/>
      <c r="TPE5255" s="152"/>
      <c r="TPF5255" s="152"/>
      <c r="TPG5255" s="152"/>
      <c r="TPH5255" s="152"/>
      <c r="TPI5255" s="152"/>
      <c r="TPJ5255" s="152"/>
      <c r="TPK5255" s="152"/>
      <c r="TPL5255" s="152"/>
      <c r="TPM5255" s="152"/>
      <c r="TPN5255" s="152"/>
      <c r="TPO5255" s="152"/>
      <c r="TPP5255" s="152"/>
      <c r="TPQ5255" s="152"/>
      <c r="TPR5255" s="152"/>
      <c r="TPS5255" s="152"/>
      <c r="TPT5255" s="152"/>
      <c r="TPU5255" s="152"/>
      <c r="TPV5255" s="152"/>
      <c r="TPW5255" s="152"/>
      <c r="TPX5255" s="152"/>
      <c r="TPY5255" s="152"/>
      <c r="TPZ5255" s="152"/>
      <c r="TQA5255" s="152"/>
      <c r="TQB5255" s="152"/>
      <c r="TQC5255" s="152"/>
      <c r="TQD5255" s="152"/>
      <c r="TQE5255" s="152"/>
      <c r="TQF5255" s="152"/>
      <c r="TQG5255" s="152"/>
      <c r="TQH5255" s="152"/>
      <c r="TQI5255" s="152"/>
      <c r="TQJ5255" s="152"/>
      <c r="TQK5255" s="152"/>
      <c r="TQL5255" s="152"/>
      <c r="TQM5255" s="152"/>
      <c r="TQN5255" s="152"/>
      <c r="TQO5255" s="152"/>
      <c r="TQP5255" s="152"/>
      <c r="TQQ5255" s="152"/>
      <c r="TQR5255" s="152"/>
      <c r="TQS5255" s="152"/>
      <c r="TQT5255" s="152"/>
      <c r="TQU5255" s="152"/>
      <c r="TQV5255" s="152"/>
      <c r="TQW5255" s="152"/>
      <c r="TQX5255" s="152"/>
      <c r="TQY5255" s="152"/>
      <c r="TQZ5255" s="152"/>
      <c r="TRA5255" s="152"/>
      <c r="TRB5255" s="152"/>
      <c r="TRC5255" s="152"/>
      <c r="TRD5255" s="152"/>
      <c r="TRE5255" s="152"/>
      <c r="TRF5255" s="152"/>
      <c r="TRG5255" s="152"/>
      <c r="TRH5255" s="152"/>
      <c r="TRI5255" s="152"/>
      <c r="TRJ5255" s="152"/>
      <c r="TRK5255" s="152"/>
      <c r="TRL5255" s="152"/>
      <c r="TRM5255" s="152"/>
      <c r="TRN5255" s="152"/>
      <c r="TRO5255" s="152"/>
      <c r="TRP5255" s="152"/>
      <c r="TRQ5255" s="152"/>
      <c r="TRR5255" s="152"/>
      <c r="TRS5255" s="152"/>
      <c r="TRT5255" s="152"/>
      <c r="TRU5255" s="152"/>
      <c r="TRV5255" s="152"/>
      <c r="TRW5255" s="152"/>
      <c r="TRX5255" s="152"/>
      <c r="TRY5255" s="152"/>
      <c r="TRZ5255" s="152"/>
      <c r="TSA5255" s="152"/>
      <c r="TSB5255" s="152"/>
      <c r="TSC5255" s="152"/>
      <c r="TSD5255" s="152"/>
      <c r="TSE5255" s="152"/>
      <c r="TSF5255" s="152"/>
      <c r="TSG5255" s="152"/>
      <c r="TSH5255" s="152"/>
      <c r="TSI5255" s="152"/>
      <c r="TSJ5255" s="152"/>
      <c r="TSK5255" s="152"/>
      <c r="TSL5255" s="152"/>
      <c r="TSM5255" s="152"/>
      <c r="TSN5255" s="152"/>
      <c r="TSO5255" s="152"/>
      <c r="TSP5255" s="152"/>
      <c r="TSQ5255" s="152"/>
      <c r="TSR5255" s="152"/>
      <c r="TSS5255" s="152"/>
      <c r="TST5255" s="152"/>
      <c r="TSU5255" s="152"/>
      <c r="TSV5255" s="152"/>
      <c r="TSW5255" s="152"/>
      <c r="TSX5255" s="152"/>
      <c r="TSY5255" s="152"/>
      <c r="TSZ5255" s="152"/>
      <c r="TTA5255" s="152"/>
      <c r="TTB5255" s="152"/>
      <c r="TTC5255" s="152"/>
      <c r="TTD5255" s="152"/>
      <c r="TTE5255" s="152"/>
      <c r="TTF5255" s="152"/>
      <c r="TTG5255" s="152"/>
      <c r="TTH5255" s="152"/>
      <c r="TTI5255" s="152"/>
      <c r="TTJ5255" s="152"/>
      <c r="TTK5255" s="152"/>
      <c r="TTL5255" s="152"/>
      <c r="TTM5255" s="152"/>
      <c r="TTN5255" s="152"/>
      <c r="TTO5255" s="152"/>
      <c r="TTP5255" s="152"/>
      <c r="TTQ5255" s="152"/>
      <c r="TTR5255" s="152"/>
      <c r="TTS5255" s="152"/>
      <c r="TTT5255" s="152"/>
      <c r="TTU5255" s="152"/>
      <c r="TTV5255" s="152"/>
      <c r="TTW5255" s="152"/>
      <c r="TTX5255" s="152"/>
      <c r="TTY5255" s="152"/>
      <c r="TTZ5255" s="152"/>
      <c r="TUA5255" s="152"/>
      <c r="TUB5255" s="152"/>
      <c r="TUC5255" s="152"/>
      <c r="TUD5255" s="152"/>
      <c r="TUE5255" s="152"/>
      <c r="TUF5255" s="152"/>
      <c r="TUG5255" s="152"/>
      <c r="TUH5255" s="152"/>
      <c r="TUI5255" s="152"/>
      <c r="TUJ5255" s="152"/>
      <c r="TUK5255" s="152"/>
      <c r="TUL5255" s="152"/>
      <c r="TUM5255" s="152"/>
      <c r="TUN5255" s="152"/>
      <c r="TUO5255" s="152"/>
      <c r="TUP5255" s="152"/>
      <c r="TUQ5255" s="152"/>
      <c r="TUR5255" s="152"/>
      <c r="TUS5255" s="152"/>
      <c r="TUT5255" s="152"/>
      <c r="TUU5255" s="152"/>
      <c r="TUV5255" s="152"/>
      <c r="TUW5255" s="152"/>
      <c r="TUX5255" s="152"/>
      <c r="TUY5255" s="152"/>
      <c r="TUZ5255" s="152"/>
      <c r="TVA5255" s="152"/>
      <c r="TVB5255" s="152"/>
      <c r="TVC5255" s="152"/>
      <c r="TVD5255" s="152"/>
      <c r="TVE5255" s="152"/>
      <c r="TVF5255" s="152"/>
      <c r="TVG5255" s="152"/>
      <c r="TVH5255" s="152"/>
      <c r="TVI5255" s="152"/>
      <c r="TVJ5255" s="152"/>
      <c r="TVK5255" s="152"/>
      <c r="TVL5255" s="152"/>
      <c r="TVM5255" s="152"/>
      <c r="TVN5255" s="152"/>
      <c r="TVO5255" s="152"/>
      <c r="TVP5255" s="152"/>
      <c r="TVQ5255" s="152"/>
      <c r="TVR5255" s="152"/>
      <c r="TVS5255" s="152"/>
      <c r="TVT5255" s="152"/>
      <c r="TVU5255" s="152"/>
      <c r="TVV5255" s="152"/>
      <c r="TVW5255" s="152"/>
      <c r="TVX5255" s="152"/>
      <c r="TVY5255" s="152"/>
      <c r="TVZ5255" s="152"/>
      <c r="TWA5255" s="152"/>
      <c r="TWB5255" s="152"/>
      <c r="TWC5255" s="152"/>
      <c r="TWD5255" s="152"/>
      <c r="TWE5255" s="152"/>
      <c r="TWF5255" s="152"/>
      <c r="TWG5255" s="152"/>
      <c r="TWH5255" s="152"/>
      <c r="TWI5255" s="152"/>
      <c r="TWJ5255" s="152"/>
      <c r="TWK5255" s="152"/>
      <c r="TWL5255" s="152"/>
      <c r="TWM5255" s="152"/>
      <c r="TWN5255" s="152"/>
      <c r="TWO5255" s="152"/>
      <c r="TWP5255" s="152"/>
      <c r="TWQ5255" s="152"/>
      <c r="TWR5255" s="152"/>
      <c r="TWS5255" s="152"/>
      <c r="TWT5255" s="152"/>
      <c r="TWU5255" s="152"/>
      <c r="TWV5255" s="152"/>
      <c r="TWW5255" s="152"/>
      <c r="TWX5255" s="152"/>
      <c r="TWY5255" s="152"/>
      <c r="TWZ5255" s="152"/>
      <c r="TXA5255" s="152"/>
      <c r="TXB5255" s="152"/>
      <c r="TXC5255" s="152"/>
      <c r="TXD5255" s="152"/>
      <c r="TXE5255" s="152"/>
      <c r="TXF5255" s="152"/>
      <c r="TXG5255" s="152"/>
      <c r="TXH5255" s="152"/>
      <c r="TXI5255" s="152"/>
      <c r="TXJ5255" s="152"/>
      <c r="TXK5255" s="152"/>
      <c r="TXL5255" s="152"/>
      <c r="TXM5255" s="152"/>
      <c r="TXN5255" s="152"/>
      <c r="TXO5255" s="152"/>
      <c r="TXP5255" s="152"/>
      <c r="TXQ5255" s="152"/>
      <c r="TXR5255" s="152"/>
      <c r="TXS5255" s="152"/>
      <c r="TXT5255" s="152"/>
      <c r="TXU5255" s="152"/>
      <c r="TXV5255" s="152"/>
      <c r="TXW5255" s="152"/>
      <c r="TXX5255" s="152"/>
      <c r="TXY5255" s="152"/>
      <c r="TXZ5255" s="152"/>
      <c r="TYA5255" s="152"/>
      <c r="TYB5255" s="152"/>
      <c r="TYC5255" s="152"/>
      <c r="TYD5255" s="152"/>
      <c r="TYE5255" s="152"/>
      <c r="TYF5255" s="152"/>
      <c r="TYG5255" s="152"/>
      <c r="TYH5255" s="152"/>
      <c r="TYI5255" s="152"/>
      <c r="TYJ5255" s="152"/>
      <c r="TYK5255" s="152"/>
      <c r="TYL5255" s="152"/>
      <c r="TYM5255" s="152"/>
      <c r="TYN5255" s="152"/>
      <c r="TYO5255" s="152"/>
      <c r="TYP5255" s="152"/>
      <c r="TYQ5255" s="152"/>
      <c r="TYR5255" s="152"/>
      <c r="TYS5255" s="152"/>
      <c r="TYT5255" s="152"/>
      <c r="TYU5255" s="152"/>
      <c r="TYV5255" s="152"/>
      <c r="TYW5255" s="152"/>
      <c r="TYX5255" s="152"/>
      <c r="TYY5255" s="152"/>
      <c r="TYZ5255" s="152"/>
      <c r="TZA5255" s="152"/>
      <c r="TZB5255" s="152"/>
      <c r="TZC5255" s="152"/>
      <c r="TZD5255" s="152"/>
      <c r="TZE5255" s="152"/>
      <c r="TZF5255" s="152"/>
      <c r="TZG5255" s="152"/>
      <c r="TZH5255" s="152"/>
      <c r="TZI5255" s="152"/>
      <c r="TZJ5255" s="152"/>
      <c r="TZK5255" s="152"/>
      <c r="TZL5255" s="152"/>
      <c r="TZM5255" s="152"/>
      <c r="TZN5255" s="152"/>
      <c r="TZO5255" s="152"/>
      <c r="TZP5255" s="152"/>
      <c r="TZQ5255" s="152"/>
      <c r="TZR5255" s="152"/>
      <c r="TZS5255" s="152"/>
      <c r="TZT5255" s="152"/>
      <c r="TZU5255" s="152"/>
      <c r="TZV5255" s="152"/>
      <c r="TZW5255" s="152"/>
      <c r="TZX5255" s="152"/>
      <c r="TZY5255" s="152"/>
      <c r="TZZ5255" s="152"/>
      <c r="UAA5255" s="152"/>
      <c r="UAB5255" s="152"/>
      <c r="UAC5255" s="152"/>
      <c r="UAD5255" s="152"/>
      <c r="UAE5255" s="152"/>
      <c r="UAF5255" s="152"/>
      <c r="UAG5255" s="152"/>
      <c r="UAH5255" s="152"/>
      <c r="UAI5255" s="152"/>
      <c r="UAJ5255" s="152"/>
      <c r="UAK5255" s="152"/>
      <c r="UAL5255" s="152"/>
      <c r="UAM5255" s="152"/>
      <c r="UAN5255" s="152"/>
      <c r="UAO5255" s="152"/>
      <c r="UAP5255" s="152"/>
      <c r="UAQ5255" s="152"/>
      <c r="UAR5255" s="152"/>
      <c r="UAS5255" s="152"/>
      <c r="UAT5255" s="152"/>
      <c r="UAU5255" s="152"/>
      <c r="UAV5255" s="152"/>
      <c r="UAW5255" s="152"/>
      <c r="UAX5255" s="152"/>
      <c r="UAY5255" s="152"/>
      <c r="UAZ5255" s="152"/>
      <c r="UBA5255" s="152"/>
      <c r="UBB5255" s="152"/>
      <c r="UBC5255" s="152"/>
      <c r="UBD5255" s="152"/>
      <c r="UBE5255" s="152"/>
      <c r="UBF5255" s="152"/>
      <c r="UBG5255" s="152"/>
      <c r="UBH5255" s="152"/>
      <c r="UBI5255" s="152"/>
      <c r="UBJ5255" s="152"/>
      <c r="UBK5255" s="152"/>
      <c r="UBL5255" s="152"/>
      <c r="UBM5255" s="152"/>
      <c r="UBN5255" s="152"/>
      <c r="UBO5255" s="152"/>
      <c r="UBP5255" s="152"/>
      <c r="UBQ5255" s="152"/>
      <c r="UBR5255" s="152"/>
      <c r="UBS5255" s="152"/>
      <c r="UBT5255" s="152"/>
      <c r="UBU5255" s="152"/>
      <c r="UBV5255" s="152"/>
      <c r="UBW5255" s="152"/>
      <c r="UBX5255" s="152"/>
      <c r="UBY5255" s="152"/>
      <c r="UBZ5255" s="152"/>
      <c r="UCA5255" s="152"/>
      <c r="UCB5255" s="152"/>
      <c r="UCC5255" s="152"/>
      <c r="UCD5255" s="152"/>
      <c r="UCE5255" s="152"/>
      <c r="UCF5255" s="152"/>
      <c r="UCG5255" s="152"/>
      <c r="UCH5255" s="152"/>
      <c r="UCI5255" s="152"/>
      <c r="UCJ5255" s="152"/>
      <c r="UCK5255" s="152"/>
      <c r="UCL5255" s="152"/>
      <c r="UCM5255" s="152"/>
      <c r="UCN5255" s="152"/>
      <c r="UCO5255" s="152"/>
      <c r="UCP5255" s="152"/>
      <c r="UCQ5255" s="152"/>
      <c r="UCR5255" s="152"/>
      <c r="UCS5255" s="152"/>
      <c r="UCT5255" s="152"/>
      <c r="UCU5255" s="152"/>
      <c r="UCV5255" s="152"/>
      <c r="UCW5255" s="152"/>
      <c r="UCX5255" s="152"/>
      <c r="UCY5255" s="152"/>
      <c r="UCZ5255" s="152"/>
      <c r="UDA5255" s="152"/>
      <c r="UDB5255" s="152"/>
      <c r="UDC5255" s="152"/>
      <c r="UDD5255" s="152"/>
      <c r="UDE5255" s="152"/>
      <c r="UDF5255" s="152"/>
      <c r="UDG5255" s="152"/>
      <c r="UDH5255" s="152"/>
      <c r="UDI5255" s="152"/>
      <c r="UDJ5255" s="152"/>
      <c r="UDK5255" s="152"/>
      <c r="UDL5255" s="152"/>
      <c r="UDM5255" s="152"/>
      <c r="UDN5255" s="152"/>
      <c r="UDO5255" s="152"/>
      <c r="UDP5255" s="152"/>
      <c r="UDQ5255" s="152"/>
      <c r="UDR5255" s="152"/>
      <c r="UDS5255" s="152"/>
      <c r="UDT5255" s="152"/>
      <c r="UDU5255" s="152"/>
      <c r="UDV5255" s="152"/>
      <c r="UDW5255" s="152"/>
      <c r="UDX5255" s="152"/>
      <c r="UDY5255" s="152"/>
      <c r="UDZ5255" s="152"/>
      <c r="UEA5255" s="152"/>
      <c r="UEB5255" s="152"/>
      <c r="UEC5255" s="152"/>
      <c r="UED5255" s="152"/>
      <c r="UEE5255" s="152"/>
      <c r="UEF5255" s="152"/>
      <c r="UEG5255" s="152"/>
      <c r="UEH5255" s="152"/>
      <c r="UEI5255" s="152"/>
      <c r="UEJ5255" s="152"/>
      <c r="UEK5255" s="152"/>
      <c r="UEL5255" s="152"/>
      <c r="UEM5255" s="152"/>
      <c r="UEN5255" s="152"/>
      <c r="UEO5255" s="152"/>
      <c r="UEP5255" s="152"/>
      <c r="UEQ5255" s="152"/>
      <c r="UER5255" s="152"/>
      <c r="UES5255" s="152"/>
      <c r="UET5255" s="152"/>
      <c r="UEU5255" s="152"/>
      <c r="UEV5255" s="152"/>
      <c r="UEW5255" s="152"/>
      <c r="UEX5255" s="152"/>
      <c r="UEY5255" s="152"/>
      <c r="UEZ5255" s="152"/>
      <c r="UFA5255" s="152"/>
      <c r="UFB5255" s="152"/>
      <c r="UFC5255" s="152"/>
      <c r="UFD5255" s="152"/>
      <c r="UFE5255" s="152"/>
      <c r="UFF5255" s="152"/>
      <c r="UFG5255" s="152"/>
      <c r="UFH5255" s="152"/>
      <c r="UFI5255" s="152"/>
      <c r="UFJ5255" s="152"/>
      <c r="UFK5255" s="152"/>
      <c r="UFL5255" s="152"/>
      <c r="UFM5255" s="152"/>
      <c r="UFN5255" s="152"/>
      <c r="UFO5255" s="152"/>
      <c r="UFP5255" s="152"/>
      <c r="UFQ5255" s="152"/>
      <c r="UFR5255" s="152"/>
      <c r="UFS5255" s="152"/>
      <c r="UFT5255" s="152"/>
      <c r="UFU5255" s="152"/>
      <c r="UFV5255" s="152"/>
      <c r="UFW5255" s="152"/>
      <c r="UFX5255" s="152"/>
      <c r="UFY5255" s="152"/>
      <c r="UFZ5255" s="152"/>
      <c r="UGA5255" s="152"/>
      <c r="UGB5255" s="152"/>
      <c r="UGC5255" s="152"/>
      <c r="UGD5255" s="152"/>
      <c r="UGE5255" s="152"/>
      <c r="UGF5255" s="152"/>
      <c r="UGG5255" s="152"/>
      <c r="UGH5255" s="152"/>
      <c r="UGI5255" s="152"/>
      <c r="UGJ5255" s="152"/>
      <c r="UGK5255" s="152"/>
      <c r="UGL5255" s="152"/>
      <c r="UGM5255" s="152"/>
      <c r="UGN5255" s="152"/>
      <c r="UGO5255" s="152"/>
      <c r="UGP5255" s="152"/>
      <c r="UGQ5255" s="152"/>
      <c r="UGR5255" s="152"/>
      <c r="UGS5255" s="152"/>
      <c r="UGT5255" s="152"/>
      <c r="UGU5255" s="152"/>
      <c r="UGV5255" s="152"/>
      <c r="UGW5255" s="152"/>
      <c r="UGX5255" s="152"/>
      <c r="UGY5255" s="152"/>
      <c r="UGZ5255" s="152"/>
      <c r="UHA5255" s="152"/>
      <c r="UHB5255" s="152"/>
      <c r="UHC5255" s="152"/>
      <c r="UHD5255" s="152"/>
      <c r="UHE5255" s="152"/>
      <c r="UHF5255" s="152"/>
      <c r="UHG5255" s="152"/>
      <c r="UHH5255" s="152"/>
      <c r="UHI5255" s="152"/>
      <c r="UHJ5255" s="152"/>
      <c r="UHK5255" s="152"/>
      <c r="UHL5255" s="152"/>
      <c r="UHM5255" s="152"/>
      <c r="UHN5255" s="152"/>
      <c r="UHO5255" s="152"/>
      <c r="UHP5255" s="152"/>
      <c r="UHQ5255" s="152"/>
      <c r="UHR5255" s="152"/>
      <c r="UHS5255" s="152"/>
      <c r="UHT5255" s="152"/>
      <c r="UHU5255" s="152"/>
      <c r="UHV5255" s="152"/>
      <c r="UHW5255" s="152"/>
      <c r="UHX5255" s="152"/>
      <c r="UHY5255" s="152"/>
      <c r="UHZ5255" s="152"/>
      <c r="UIA5255" s="152"/>
      <c r="UIB5255" s="152"/>
      <c r="UIC5255" s="152"/>
      <c r="UID5255" s="152"/>
      <c r="UIE5255" s="152"/>
      <c r="UIF5255" s="152"/>
      <c r="UIG5255" s="152"/>
      <c r="UIH5255" s="152"/>
      <c r="UII5255" s="152"/>
      <c r="UIJ5255" s="152"/>
      <c r="UIK5255" s="152"/>
      <c r="UIL5255" s="152"/>
      <c r="UIM5255" s="152"/>
      <c r="UIN5255" s="152"/>
      <c r="UIO5255" s="152"/>
      <c r="UIP5255" s="152"/>
      <c r="UIQ5255" s="152"/>
      <c r="UIR5255" s="152"/>
      <c r="UIS5255" s="152"/>
      <c r="UIT5255" s="152"/>
      <c r="UIU5255" s="152"/>
      <c r="UIV5255" s="152"/>
      <c r="UIW5255" s="152"/>
      <c r="UIX5255" s="152"/>
      <c r="UIY5255" s="152"/>
      <c r="UIZ5255" s="152"/>
      <c r="UJA5255" s="152"/>
      <c r="UJB5255" s="152"/>
      <c r="UJC5255" s="152"/>
      <c r="UJD5255" s="152"/>
      <c r="UJE5255" s="152"/>
      <c r="UJF5255" s="152"/>
      <c r="UJG5255" s="152"/>
      <c r="UJH5255" s="152"/>
      <c r="UJI5255" s="152"/>
      <c r="UJJ5255" s="152"/>
      <c r="UJK5255" s="152"/>
      <c r="UJL5255" s="152"/>
      <c r="UJM5255" s="152"/>
      <c r="UJN5255" s="152"/>
      <c r="UJO5255" s="152"/>
      <c r="UJP5255" s="152"/>
      <c r="UJQ5255" s="152"/>
      <c r="UJR5255" s="152"/>
      <c r="UJS5255" s="152"/>
      <c r="UJT5255" s="152"/>
      <c r="UJU5255" s="152"/>
      <c r="UJV5255" s="152"/>
      <c r="UJW5255" s="152"/>
      <c r="UJX5255" s="152"/>
      <c r="UJY5255" s="152"/>
      <c r="UJZ5255" s="152"/>
      <c r="UKA5255" s="152"/>
      <c r="UKB5255" s="152"/>
      <c r="UKC5255" s="152"/>
      <c r="UKD5255" s="152"/>
      <c r="UKE5255" s="152"/>
      <c r="UKF5255" s="152"/>
      <c r="UKG5255" s="152"/>
      <c r="UKH5255" s="152"/>
      <c r="UKI5255" s="152"/>
      <c r="UKJ5255" s="152"/>
      <c r="UKK5255" s="152"/>
      <c r="UKL5255" s="152"/>
      <c r="UKM5255" s="152"/>
      <c r="UKN5255" s="152"/>
      <c r="UKO5255" s="152"/>
      <c r="UKP5255" s="152"/>
      <c r="UKQ5255" s="152"/>
      <c r="UKR5255" s="152"/>
      <c r="UKS5255" s="152"/>
      <c r="UKT5255" s="152"/>
      <c r="UKU5255" s="152"/>
      <c r="UKV5255" s="152"/>
      <c r="UKW5255" s="152"/>
      <c r="UKX5255" s="152"/>
      <c r="UKY5255" s="152"/>
      <c r="UKZ5255" s="152"/>
      <c r="ULA5255" s="152"/>
      <c r="ULB5255" s="152"/>
      <c r="ULC5255" s="152"/>
      <c r="ULD5255" s="152"/>
      <c r="ULE5255" s="152"/>
      <c r="ULF5255" s="152"/>
      <c r="ULG5255" s="152"/>
      <c r="ULH5255" s="152"/>
      <c r="ULI5255" s="152"/>
      <c r="ULJ5255" s="152"/>
      <c r="ULK5255" s="152"/>
      <c r="ULL5255" s="152"/>
      <c r="ULM5255" s="152"/>
      <c r="ULN5255" s="152"/>
      <c r="ULO5255" s="152"/>
      <c r="ULP5255" s="152"/>
      <c r="ULQ5255" s="152"/>
      <c r="ULR5255" s="152"/>
      <c r="ULS5255" s="152"/>
      <c r="ULT5255" s="152"/>
      <c r="ULU5255" s="152"/>
      <c r="ULV5255" s="152"/>
      <c r="ULW5255" s="152"/>
      <c r="ULX5255" s="152"/>
      <c r="ULY5255" s="152"/>
      <c r="ULZ5255" s="152"/>
      <c r="UMA5255" s="152"/>
      <c r="UMB5255" s="152"/>
      <c r="UMC5255" s="152"/>
      <c r="UMD5255" s="152"/>
      <c r="UME5255" s="152"/>
      <c r="UMF5255" s="152"/>
      <c r="UMG5255" s="152"/>
      <c r="UMH5255" s="152"/>
      <c r="UMI5255" s="152"/>
      <c r="UMJ5255" s="152"/>
      <c r="UMK5255" s="152"/>
      <c r="UML5255" s="152"/>
      <c r="UMM5255" s="152"/>
      <c r="UMN5255" s="152"/>
      <c r="UMO5255" s="152"/>
      <c r="UMP5255" s="152"/>
      <c r="UMQ5255" s="152"/>
      <c r="UMR5255" s="152"/>
      <c r="UMS5255" s="152"/>
      <c r="UMT5255" s="152"/>
      <c r="UMU5255" s="152"/>
      <c r="UMV5255" s="152"/>
      <c r="UMW5255" s="152"/>
      <c r="UMX5255" s="152"/>
      <c r="UMY5255" s="152"/>
      <c r="UMZ5255" s="152"/>
      <c r="UNA5255" s="152"/>
      <c r="UNB5255" s="152"/>
      <c r="UNC5255" s="152"/>
      <c r="UND5255" s="152"/>
      <c r="UNE5255" s="152"/>
      <c r="UNF5255" s="152"/>
      <c r="UNG5255" s="152"/>
      <c r="UNH5255" s="152"/>
      <c r="UNI5255" s="152"/>
      <c r="UNJ5255" s="152"/>
      <c r="UNK5255" s="152"/>
      <c r="UNL5255" s="152"/>
      <c r="UNM5255" s="152"/>
      <c r="UNN5255" s="152"/>
      <c r="UNO5255" s="152"/>
      <c r="UNP5255" s="152"/>
      <c r="UNQ5255" s="152"/>
      <c r="UNR5255" s="152"/>
      <c r="UNS5255" s="152"/>
      <c r="UNT5255" s="152"/>
      <c r="UNU5255" s="152"/>
      <c r="UNV5255" s="152"/>
      <c r="UNW5255" s="152"/>
      <c r="UNX5255" s="152"/>
      <c r="UNY5255" s="152"/>
      <c r="UNZ5255" s="152"/>
      <c r="UOA5255" s="152"/>
      <c r="UOB5255" s="152"/>
      <c r="UOC5255" s="152"/>
      <c r="UOD5255" s="152"/>
      <c r="UOE5255" s="152"/>
      <c r="UOF5255" s="152"/>
      <c r="UOG5255" s="152"/>
      <c r="UOH5255" s="152"/>
      <c r="UOI5255" s="152"/>
      <c r="UOJ5255" s="152"/>
      <c r="UOK5255" s="152"/>
      <c r="UOL5255" s="152"/>
      <c r="UOM5255" s="152"/>
      <c r="UON5255" s="152"/>
      <c r="UOO5255" s="152"/>
      <c r="UOP5255" s="152"/>
      <c r="UOQ5255" s="152"/>
      <c r="UOR5255" s="152"/>
      <c r="UOS5255" s="152"/>
      <c r="UOT5255" s="152"/>
      <c r="UOU5255" s="152"/>
      <c r="UOV5255" s="152"/>
      <c r="UOW5255" s="152"/>
      <c r="UOX5255" s="152"/>
      <c r="UOY5255" s="152"/>
      <c r="UOZ5255" s="152"/>
      <c r="UPA5255" s="152"/>
      <c r="UPB5255" s="152"/>
      <c r="UPC5255" s="152"/>
      <c r="UPD5255" s="152"/>
      <c r="UPE5255" s="152"/>
      <c r="UPF5255" s="152"/>
      <c r="UPG5255" s="152"/>
      <c r="UPH5255" s="152"/>
      <c r="UPI5255" s="152"/>
      <c r="UPJ5255" s="152"/>
      <c r="UPK5255" s="152"/>
      <c r="UPL5255" s="152"/>
      <c r="UPM5255" s="152"/>
      <c r="UPN5255" s="152"/>
      <c r="UPO5255" s="152"/>
      <c r="UPP5255" s="152"/>
      <c r="UPQ5255" s="152"/>
      <c r="UPR5255" s="152"/>
      <c r="UPS5255" s="152"/>
      <c r="UPT5255" s="152"/>
      <c r="UPU5255" s="152"/>
      <c r="UPV5255" s="152"/>
      <c r="UPW5255" s="152"/>
      <c r="UPX5255" s="152"/>
      <c r="UPY5255" s="152"/>
      <c r="UPZ5255" s="152"/>
      <c r="UQA5255" s="152"/>
      <c r="UQB5255" s="152"/>
      <c r="UQC5255" s="152"/>
      <c r="UQD5255" s="152"/>
      <c r="UQE5255" s="152"/>
      <c r="UQF5255" s="152"/>
      <c r="UQG5255" s="152"/>
      <c r="UQH5255" s="152"/>
      <c r="UQI5255" s="152"/>
      <c r="UQJ5255" s="152"/>
      <c r="UQK5255" s="152"/>
      <c r="UQL5255" s="152"/>
      <c r="UQM5255" s="152"/>
      <c r="UQN5255" s="152"/>
      <c r="UQO5255" s="152"/>
      <c r="UQP5255" s="152"/>
      <c r="UQQ5255" s="152"/>
      <c r="UQR5255" s="152"/>
      <c r="UQS5255" s="152"/>
      <c r="UQT5255" s="152"/>
      <c r="UQU5255" s="152"/>
      <c r="UQV5255" s="152"/>
      <c r="UQW5255" s="152"/>
      <c r="UQX5255" s="152"/>
      <c r="UQY5255" s="152"/>
      <c r="UQZ5255" s="152"/>
      <c r="URA5255" s="152"/>
      <c r="URB5255" s="152"/>
      <c r="URC5255" s="152"/>
      <c r="URD5255" s="152"/>
      <c r="URE5255" s="152"/>
      <c r="URF5255" s="152"/>
      <c r="URG5255" s="152"/>
      <c r="URH5255" s="152"/>
      <c r="URI5255" s="152"/>
      <c r="URJ5255" s="152"/>
      <c r="URK5255" s="152"/>
      <c r="URL5255" s="152"/>
      <c r="URM5255" s="152"/>
      <c r="URN5255" s="152"/>
      <c r="URO5255" s="152"/>
      <c r="URP5255" s="152"/>
      <c r="URQ5255" s="152"/>
      <c r="URR5255" s="152"/>
      <c r="URS5255" s="152"/>
      <c r="URT5255" s="152"/>
      <c r="URU5255" s="152"/>
      <c r="URV5255" s="152"/>
      <c r="URW5255" s="152"/>
      <c r="URX5255" s="152"/>
      <c r="URY5255" s="152"/>
      <c r="URZ5255" s="152"/>
      <c r="USA5255" s="152"/>
      <c r="USB5255" s="152"/>
      <c r="USC5255" s="152"/>
      <c r="USD5255" s="152"/>
      <c r="USE5255" s="152"/>
      <c r="USF5255" s="152"/>
      <c r="USG5255" s="152"/>
      <c r="USH5255" s="152"/>
      <c r="USI5255" s="152"/>
      <c r="USJ5255" s="152"/>
      <c r="USK5255" s="152"/>
      <c r="USL5255" s="152"/>
      <c r="USM5255" s="152"/>
      <c r="USN5255" s="152"/>
      <c r="USO5255" s="152"/>
      <c r="USP5255" s="152"/>
      <c r="USQ5255" s="152"/>
      <c r="USR5255" s="152"/>
      <c r="USS5255" s="152"/>
      <c r="UST5255" s="152"/>
      <c r="USU5255" s="152"/>
      <c r="USV5255" s="152"/>
      <c r="USW5255" s="152"/>
      <c r="USX5255" s="152"/>
      <c r="USY5255" s="152"/>
      <c r="USZ5255" s="152"/>
      <c r="UTA5255" s="152"/>
      <c r="UTB5255" s="152"/>
      <c r="UTC5255" s="152"/>
      <c r="UTD5255" s="152"/>
      <c r="UTE5255" s="152"/>
      <c r="UTF5255" s="152"/>
      <c r="UTG5255" s="152"/>
      <c r="UTH5255" s="152"/>
      <c r="UTI5255" s="152"/>
      <c r="UTJ5255" s="152"/>
      <c r="UTK5255" s="152"/>
      <c r="UTL5255" s="152"/>
      <c r="UTM5255" s="152"/>
      <c r="UTN5255" s="152"/>
      <c r="UTO5255" s="152"/>
      <c r="UTP5255" s="152"/>
      <c r="UTQ5255" s="152"/>
      <c r="UTR5255" s="152"/>
      <c r="UTS5255" s="152"/>
      <c r="UTT5255" s="152"/>
      <c r="UTU5255" s="152"/>
      <c r="UTV5255" s="152"/>
      <c r="UTW5255" s="152"/>
      <c r="UTX5255" s="152"/>
      <c r="UTY5255" s="152"/>
      <c r="UTZ5255" s="152"/>
      <c r="UUA5255" s="152"/>
      <c r="UUB5255" s="152"/>
      <c r="UUC5255" s="152"/>
      <c r="UUD5255" s="152"/>
      <c r="UUE5255" s="152"/>
      <c r="UUF5255" s="152"/>
      <c r="UUG5255" s="152"/>
      <c r="UUH5255" s="152"/>
      <c r="UUI5255" s="152"/>
      <c r="UUJ5255" s="152"/>
      <c r="UUK5255" s="152"/>
      <c r="UUL5255" s="152"/>
      <c r="UUM5255" s="152"/>
      <c r="UUN5255" s="152"/>
      <c r="UUO5255" s="152"/>
      <c r="UUP5255" s="152"/>
      <c r="UUQ5255" s="152"/>
      <c r="UUR5255" s="152"/>
      <c r="UUS5255" s="152"/>
      <c r="UUT5255" s="152"/>
      <c r="UUU5255" s="152"/>
      <c r="UUV5255" s="152"/>
      <c r="UUW5255" s="152"/>
      <c r="UUX5255" s="152"/>
      <c r="UUY5255" s="152"/>
      <c r="UUZ5255" s="152"/>
      <c r="UVA5255" s="152"/>
      <c r="UVB5255" s="152"/>
      <c r="UVC5255" s="152"/>
      <c r="UVD5255" s="152"/>
      <c r="UVE5255" s="152"/>
      <c r="UVF5255" s="152"/>
      <c r="UVG5255" s="152"/>
      <c r="UVH5255" s="152"/>
      <c r="UVI5255" s="152"/>
      <c r="UVJ5255" s="152"/>
      <c r="UVK5255" s="152"/>
      <c r="UVL5255" s="152"/>
      <c r="UVM5255" s="152"/>
      <c r="UVN5255" s="152"/>
      <c r="UVO5255" s="152"/>
      <c r="UVP5255" s="152"/>
      <c r="UVQ5255" s="152"/>
      <c r="UVR5255" s="152"/>
      <c r="UVS5255" s="152"/>
      <c r="UVT5255" s="152"/>
      <c r="UVU5255" s="152"/>
      <c r="UVV5255" s="152"/>
      <c r="UVW5255" s="152"/>
      <c r="UVX5255" s="152"/>
      <c r="UVY5255" s="152"/>
      <c r="UVZ5255" s="152"/>
      <c r="UWA5255" s="152"/>
      <c r="UWB5255" s="152"/>
      <c r="UWC5255" s="152"/>
      <c r="UWD5255" s="152"/>
      <c r="UWE5255" s="152"/>
      <c r="UWF5255" s="152"/>
      <c r="UWG5255" s="152"/>
      <c r="UWH5255" s="152"/>
      <c r="UWI5255" s="152"/>
      <c r="UWJ5255" s="152"/>
      <c r="UWK5255" s="152"/>
      <c r="UWL5255" s="152"/>
      <c r="UWM5255" s="152"/>
      <c r="UWN5255" s="152"/>
      <c r="UWO5255" s="152"/>
      <c r="UWP5255" s="152"/>
      <c r="UWQ5255" s="152"/>
      <c r="UWR5255" s="152"/>
      <c r="UWS5255" s="152"/>
      <c r="UWT5255" s="152"/>
      <c r="UWU5255" s="152"/>
      <c r="UWV5255" s="152"/>
      <c r="UWW5255" s="152"/>
      <c r="UWX5255" s="152"/>
      <c r="UWY5255" s="152"/>
      <c r="UWZ5255" s="152"/>
      <c r="UXA5255" s="152"/>
      <c r="UXB5255" s="152"/>
      <c r="UXC5255" s="152"/>
      <c r="UXD5255" s="152"/>
      <c r="UXE5255" s="152"/>
      <c r="UXF5255" s="152"/>
      <c r="UXG5255" s="152"/>
      <c r="UXH5255" s="152"/>
      <c r="UXI5255" s="152"/>
      <c r="UXJ5255" s="152"/>
      <c r="UXK5255" s="152"/>
      <c r="UXL5255" s="152"/>
      <c r="UXM5255" s="152"/>
      <c r="UXN5255" s="152"/>
      <c r="UXO5255" s="152"/>
      <c r="UXP5255" s="152"/>
      <c r="UXQ5255" s="152"/>
      <c r="UXR5255" s="152"/>
      <c r="UXS5255" s="152"/>
      <c r="UXT5255" s="152"/>
      <c r="UXU5255" s="152"/>
      <c r="UXV5255" s="152"/>
      <c r="UXW5255" s="152"/>
      <c r="UXX5255" s="152"/>
      <c r="UXY5255" s="152"/>
      <c r="UXZ5255" s="152"/>
      <c r="UYA5255" s="152"/>
      <c r="UYB5255" s="152"/>
      <c r="UYC5255" s="152"/>
      <c r="UYD5255" s="152"/>
      <c r="UYE5255" s="152"/>
      <c r="UYF5255" s="152"/>
      <c r="UYG5255" s="152"/>
      <c r="UYH5255" s="152"/>
      <c r="UYI5255" s="152"/>
      <c r="UYJ5255" s="152"/>
      <c r="UYK5255" s="152"/>
      <c r="UYL5255" s="152"/>
      <c r="UYM5255" s="152"/>
      <c r="UYN5255" s="152"/>
      <c r="UYO5255" s="152"/>
      <c r="UYP5255" s="152"/>
      <c r="UYQ5255" s="152"/>
      <c r="UYR5255" s="152"/>
      <c r="UYS5255" s="152"/>
      <c r="UYT5255" s="152"/>
      <c r="UYU5255" s="152"/>
      <c r="UYV5255" s="152"/>
      <c r="UYW5255" s="152"/>
      <c r="UYX5255" s="152"/>
      <c r="UYY5255" s="152"/>
      <c r="UYZ5255" s="152"/>
      <c r="UZA5255" s="152"/>
      <c r="UZB5255" s="152"/>
      <c r="UZC5255" s="152"/>
      <c r="UZD5255" s="152"/>
      <c r="UZE5255" s="152"/>
      <c r="UZF5255" s="152"/>
      <c r="UZG5255" s="152"/>
      <c r="UZH5255" s="152"/>
      <c r="UZI5255" s="152"/>
      <c r="UZJ5255" s="152"/>
      <c r="UZK5255" s="152"/>
      <c r="UZL5255" s="152"/>
      <c r="UZM5255" s="152"/>
      <c r="UZN5255" s="152"/>
      <c r="UZO5255" s="152"/>
      <c r="UZP5255" s="152"/>
      <c r="UZQ5255" s="152"/>
      <c r="UZR5255" s="152"/>
      <c r="UZS5255" s="152"/>
      <c r="UZT5255" s="152"/>
      <c r="UZU5255" s="152"/>
      <c r="UZV5255" s="152"/>
      <c r="UZW5255" s="152"/>
      <c r="UZX5255" s="152"/>
      <c r="UZY5255" s="152"/>
      <c r="UZZ5255" s="152"/>
      <c r="VAA5255" s="152"/>
      <c r="VAB5255" s="152"/>
      <c r="VAC5255" s="152"/>
      <c r="VAD5255" s="152"/>
      <c r="VAE5255" s="152"/>
      <c r="VAF5255" s="152"/>
      <c r="VAG5255" s="152"/>
      <c r="VAH5255" s="152"/>
      <c r="VAI5255" s="152"/>
      <c r="VAJ5255" s="152"/>
      <c r="VAK5255" s="152"/>
      <c r="VAL5255" s="152"/>
      <c r="VAM5255" s="152"/>
      <c r="VAN5255" s="152"/>
      <c r="VAO5255" s="152"/>
      <c r="VAP5255" s="152"/>
      <c r="VAQ5255" s="152"/>
      <c r="VAR5255" s="152"/>
      <c r="VAS5255" s="152"/>
      <c r="VAT5255" s="152"/>
      <c r="VAU5255" s="152"/>
      <c r="VAV5255" s="152"/>
      <c r="VAW5255" s="152"/>
      <c r="VAX5255" s="152"/>
      <c r="VAY5255" s="152"/>
      <c r="VAZ5255" s="152"/>
      <c r="VBA5255" s="152"/>
      <c r="VBB5255" s="152"/>
      <c r="VBC5255" s="152"/>
      <c r="VBD5255" s="152"/>
      <c r="VBE5255" s="152"/>
      <c r="VBF5255" s="152"/>
      <c r="VBG5255" s="152"/>
      <c r="VBH5255" s="152"/>
      <c r="VBI5255" s="152"/>
      <c r="VBJ5255" s="152"/>
      <c r="VBK5255" s="152"/>
      <c r="VBL5255" s="152"/>
      <c r="VBM5255" s="152"/>
      <c r="VBN5255" s="152"/>
      <c r="VBO5255" s="152"/>
      <c r="VBP5255" s="152"/>
      <c r="VBQ5255" s="152"/>
      <c r="VBR5255" s="152"/>
      <c r="VBS5255" s="152"/>
      <c r="VBT5255" s="152"/>
      <c r="VBU5255" s="152"/>
      <c r="VBV5255" s="152"/>
      <c r="VBW5255" s="152"/>
      <c r="VBX5255" s="152"/>
      <c r="VBY5255" s="152"/>
      <c r="VBZ5255" s="152"/>
      <c r="VCA5255" s="152"/>
      <c r="VCB5255" s="152"/>
      <c r="VCC5255" s="152"/>
      <c r="VCD5255" s="152"/>
      <c r="VCE5255" s="152"/>
      <c r="VCF5255" s="152"/>
      <c r="VCG5255" s="152"/>
      <c r="VCH5255" s="152"/>
      <c r="VCI5255" s="152"/>
      <c r="VCJ5255" s="152"/>
      <c r="VCK5255" s="152"/>
      <c r="VCL5255" s="152"/>
      <c r="VCM5255" s="152"/>
      <c r="VCN5255" s="152"/>
      <c r="VCO5255" s="152"/>
      <c r="VCP5255" s="152"/>
      <c r="VCQ5255" s="152"/>
      <c r="VCR5255" s="152"/>
      <c r="VCS5255" s="152"/>
      <c r="VCT5255" s="152"/>
      <c r="VCU5255" s="152"/>
      <c r="VCV5255" s="152"/>
      <c r="VCW5255" s="152"/>
      <c r="VCX5255" s="152"/>
      <c r="VCY5255" s="152"/>
      <c r="VCZ5255" s="152"/>
      <c r="VDA5255" s="152"/>
      <c r="VDB5255" s="152"/>
      <c r="VDC5255" s="152"/>
      <c r="VDD5255" s="152"/>
      <c r="VDE5255" s="152"/>
      <c r="VDF5255" s="152"/>
      <c r="VDG5255" s="152"/>
      <c r="VDH5255" s="152"/>
      <c r="VDI5255" s="152"/>
      <c r="VDJ5255" s="152"/>
      <c r="VDK5255" s="152"/>
      <c r="VDL5255" s="152"/>
      <c r="VDM5255" s="152"/>
      <c r="VDN5255" s="152"/>
      <c r="VDO5255" s="152"/>
      <c r="VDP5255" s="152"/>
      <c r="VDQ5255" s="152"/>
      <c r="VDR5255" s="152"/>
      <c r="VDS5255" s="152"/>
      <c r="VDT5255" s="152"/>
      <c r="VDU5255" s="152"/>
      <c r="VDV5255" s="152"/>
      <c r="VDW5255" s="152"/>
      <c r="VDX5255" s="152"/>
      <c r="VDY5255" s="152"/>
      <c r="VDZ5255" s="152"/>
      <c r="VEA5255" s="152"/>
      <c r="VEB5255" s="152"/>
      <c r="VEC5255" s="152"/>
      <c r="VED5255" s="152"/>
      <c r="VEE5255" s="152"/>
      <c r="VEF5255" s="152"/>
      <c r="VEG5255" s="152"/>
      <c r="VEH5255" s="152"/>
      <c r="VEI5255" s="152"/>
      <c r="VEJ5255" s="152"/>
      <c r="VEK5255" s="152"/>
      <c r="VEL5255" s="152"/>
      <c r="VEM5255" s="152"/>
      <c r="VEN5255" s="152"/>
      <c r="VEO5255" s="152"/>
      <c r="VEP5255" s="152"/>
      <c r="VEQ5255" s="152"/>
      <c r="VER5255" s="152"/>
      <c r="VES5255" s="152"/>
      <c r="VET5255" s="152"/>
      <c r="VEU5255" s="152"/>
      <c r="VEV5255" s="152"/>
      <c r="VEW5255" s="152"/>
      <c r="VEX5255" s="152"/>
      <c r="VEY5255" s="152"/>
      <c r="VEZ5255" s="152"/>
      <c r="VFA5255" s="152"/>
      <c r="VFB5255" s="152"/>
      <c r="VFC5255" s="152"/>
      <c r="VFD5255" s="152"/>
      <c r="VFE5255" s="152"/>
      <c r="VFF5255" s="152"/>
      <c r="VFG5255" s="152"/>
      <c r="VFH5255" s="152"/>
      <c r="VFI5255" s="152"/>
      <c r="VFJ5255" s="152"/>
      <c r="VFK5255" s="152"/>
      <c r="VFL5255" s="152"/>
      <c r="VFM5255" s="152"/>
      <c r="VFN5255" s="152"/>
      <c r="VFO5255" s="152"/>
      <c r="VFP5255" s="152"/>
      <c r="VFQ5255" s="152"/>
      <c r="VFR5255" s="152"/>
      <c r="VFS5255" s="152"/>
      <c r="VFT5255" s="152"/>
      <c r="VFU5255" s="152"/>
      <c r="VFV5255" s="152"/>
      <c r="VFW5255" s="152"/>
      <c r="VFX5255" s="152"/>
      <c r="VFY5255" s="152"/>
      <c r="VFZ5255" s="152"/>
      <c r="VGA5255" s="152"/>
      <c r="VGB5255" s="152"/>
      <c r="VGC5255" s="152"/>
      <c r="VGD5255" s="152"/>
      <c r="VGE5255" s="152"/>
      <c r="VGF5255" s="152"/>
      <c r="VGG5255" s="152"/>
      <c r="VGH5255" s="152"/>
      <c r="VGI5255" s="152"/>
      <c r="VGJ5255" s="152"/>
      <c r="VGK5255" s="152"/>
      <c r="VGL5255" s="152"/>
      <c r="VGM5255" s="152"/>
      <c r="VGN5255" s="152"/>
      <c r="VGO5255" s="152"/>
      <c r="VGP5255" s="152"/>
      <c r="VGQ5255" s="152"/>
      <c r="VGR5255" s="152"/>
      <c r="VGS5255" s="152"/>
      <c r="VGT5255" s="152"/>
      <c r="VGU5255" s="152"/>
      <c r="VGV5255" s="152"/>
      <c r="VGW5255" s="152"/>
      <c r="VGX5255" s="152"/>
      <c r="VGY5255" s="152"/>
      <c r="VGZ5255" s="152"/>
      <c r="VHA5255" s="152"/>
      <c r="VHB5255" s="152"/>
      <c r="VHC5255" s="152"/>
      <c r="VHD5255" s="152"/>
      <c r="VHE5255" s="152"/>
      <c r="VHF5255" s="152"/>
      <c r="VHG5255" s="152"/>
      <c r="VHH5255" s="152"/>
      <c r="VHI5255" s="152"/>
      <c r="VHJ5255" s="152"/>
      <c r="VHK5255" s="152"/>
      <c r="VHL5255" s="152"/>
      <c r="VHM5255" s="152"/>
      <c r="VHN5255" s="152"/>
      <c r="VHO5255" s="152"/>
      <c r="VHP5255" s="152"/>
      <c r="VHQ5255" s="152"/>
      <c r="VHR5255" s="152"/>
      <c r="VHS5255" s="152"/>
      <c r="VHT5255" s="152"/>
      <c r="VHU5255" s="152"/>
      <c r="VHV5255" s="152"/>
      <c r="VHW5255" s="152"/>
      <c r="VHX5255" s="152"/>
      <c r="VHY5255" s="152"/>
      <c r="VHZ5255" s="152"/>
      <c r="VIA5255" s="152"/>
      <c r="VIB5255" s="152"/>
      <c r="VIC5255" s="152"/>
      <c r="VID5255" s="152"/>
      <c r="VIE5255" s="152"/>
      <c r="VIF5255" s="152"/>
      <c r="VIG5255" s="152"/>
      <c r="VIH5255" s="152"/>
      <c r="VII5255" s="152"/>
      <c r="VIJ5255" s="152"/>
      <c r="VIK5255" s="152"/>
      <c r="VIL5255" s="152"/>
      <c r="VIM5255" s="152"/>
      <c r="VIN5255" s="152"/>
      <c r="VIO5255" s="152"/>
      <c r="VIP5255" s="152"/>
      <c r="VIQ5255" s="152"/>
      <c r="VIR5255" s="152"/>
      <c r="VIS5255" s="152"/>
      <c r="VIT5255" s="152"/>
      <c r="VIU5255" s="152"/>
      <c r="VIV5255" s="152"/>
      <c r="VIW5255" s="152"/>
      <c r="VIX5255" s="152"/>
      <c r="VIY5255" s="152"/>
      <c r="VIZ5255" s="152"/>
      <c r="VJA5255" s="152"/>
      <c r="VJB5255" s="152"/>
      <c r="VJC5255" s="152"/>
      <c r="VJD5255" s="152"/>
      <c r="VJE5255" s="152"/>
      <c r="VJF5255" s="152"/>
      <c r="VJG5255" s="152"/>
      <c r="VJH5255" s="152"/>
      <c r="VJI5255" s="152"/>
      <c r="VJJ5255" s="152"/>
      <c r="VJK5255" s="152"/>
      <c r="VJL5255" s="152"/>
      <c r="VJM5255" s="152"/>
      <c r="VJN5255" s="152"/>
      <c r="VJO5255" s="152"/>
      <c r="VJP5255" s="152"/>
      <c r="VJQ5255" s="152"/>
      <c r="VJR5255" s="152"/>
      <c r="VJS5255" s="152"/>
      <c r="VJT5255" s="152"/>
      <c r="VJU5255" s="152"/>
      <c r="VJV5255" s="152"/>
      <c r="VJW5255" s="152"/>
      <c r="VJX5255" s="152"/>
      <c r="VJY5255" s="152"/>
      <c r="VJZ5255" s="152"/>
      <c r="VKA5255" s="152"/>
      <c r="VKB5255" s="152"/>
      <c r="VKC5255" s="152"/>
      <c r="VKD5255" s="152"/>
      <c r="VKE5255" s="152"/>
      <c r="VKF5255" s="152"/>
      <c r="VKG5255" s="152"/>
      <c r="VKH5255" s="152"/>
      <c r="VKI5255" s="152"/>
      <c r="VKJ5255" s="152"/>
      <c r="VKK5255" s="152"/>
      <c r="VKL5255" s="152"/>
      <c r="VKM5255" s="152"/>
      <c r="VKN5255" s="152"/>
      <c r="VKO5255" s="152"/>
      <c r="VKP5255" s="152"/>
      <c r="VKQ5255" s="152"/>
      <c r="VKR5255" s="152"/>
      <c r="VKS5255" s="152"/>
      <c r="VKT5255" s="152"/>
      <c r="VKU5255" s="152"/>
      <c r="VKV5255" s="152"/>
      <c r="VKW5255" s="152"/>
      <c r="VKX5255" s="152"/>
      <c r="VKY5255" s="152"/>
      <c r="VKZ5255" s="152"/>
      <c r="VLA5255" s="152"/>
      <c r="VLB5255" s="152"/>
      <c r="VLC5255" s="152"/>
      <c r="VLD5255" s="152"/>
      <c r="VLE5255" s="152"/>
      <c r="VLF5255" s="152"/>
      <c r="VLG5255" s="152"/>
      <c r="VLH5255" s="152"/>
      <c r="VLI5255" s="152"/>
      <c r="VLJ5255" s="152"/>
      <c r="VLK5255" s="152"/>
      <c r="VLL5255" s="152"/>
      <c r="VLM5255" s="152"/>
      <c r="VLN5255" s="152"/>
      <c r="VLO5255" s="152"/>
      <c r="VLP5255" s="152"/>
      <c r="VLQ5255" s="152"/>
      <c r="VLR5255" s="152"/>
      <c r="VLS5255" s="152"/>
      <c r="VLT5255" s="152"/>
      <c r="VLU5255" s="152"/>
      <c r="VLV5255" s="152"/>
      <c r="VLW5255" s="152"/>
      <c r="VLX5255" s="152"/>
      <c r="VLY5255" s="152"/>
      <c r="VLZ5255" s="152"/>
      <c r="VMA5255" s="152"/>
      <c r="VMB5255" s="152"/>
      <c r="VMC5255" s="152"/>
      <c r="VMD5255" s="152"/>
      <c r="VME5255" s="152"/>
      <c r="VMF5255" s="152"/>
      <c r="VMG5255" s="152"/>
      <c r="VMH5255" s="152"/>
      <c r="VMI5255" s="152"/>
      <c r="VMJ5255" s="152"/>
      <c r="VMK5255" s="152"/>
      <c r="VML5255" s="152"/>
      <c r="VMM5255" s="152"/>
      <c r="VMN5255" s="152"/>
      <c r="VMO5255" s="152"/>
      <c r="VMP5255" s="152"/>
      <c r="VMQ5255" s="152"/>
      <c r="VMR5255" s="152"/>
      <c r="VMS5255" s="152"/>
      <c r="VMT5255" s="152"/>
      <c r="VMU5255" s="152"/>
      <c r="VMV5255" s="152"/>
      <c r="VMW5255" s="152"/>
      <c r="VMX5255" s="152"/>
      <c r="VMY5255" s="152"/>
      <c r="VMZ5255" s="152"/>
      <c r="VNA5255" s="152"/>
      <c r="VNB5255" s="152"/>
      <c r="VNC5255" s="152"/>
      <c r="VND5255" s="152"/>
      <c r="VNE5255" s="152"/>
      <c r="VNF5255" s="152"/>
      <c r="VNG5255" s="152"/>
      <c r="VNH5255" s="152"/>
      <c r="VNI5255" s="152"/>
      <c r="VNJ5255" s="152"/>
      <c r="VNK5255" s="152"/>
      <c r="VNL5255" s="152"/>
      <c r="VNM5255" s="152"/>
      <c r="VNN5255" s="152"/>
      <c r="VNO5255" s="152"/>
      <c r="VNP5255" s="152"/>
      <c r="VNQ5255" s="152"/>
      <c r="VNR5255" s="152"/>
      <c r="VNS5255" s="152"/>
      <c r="VNT5255" s="152"/>
      <c r="VNU5255" s="152"/>
      <c r="VNV5255" s="152"/>
      <c r="VNW5255" s="152"/>
      <c r="VNX5255" s="152"/>
      <c r="VNY5255" s="152"/>
      <c r="VNZ5255" s="152"/>
      <c r="VOA5255" s="152"/>
      <c r="VOB5255" s="152"/>
      <c r="VOC5255" s="152"/>
      <c r="VOD5255" s="152"/>
      <c r="VOE5255" s="152"/>
      <c r="VOF5255" s="152"/>
      <c r="VOG5255" s="152"/>
      <c r="VOH5255" s="152"/>
      <c r="VOI5255" s="152"/>
      <c r="VOJ5255" s="152"/>
      <c r="VOK5255" s="152"/>
      <c r="VOL5255" s="152"/>
      <c r="VOM5255" s="152"/>
      <c r="VON5255" s="152"/>
      <c r="VOO5255" s="152"/>
      <c r="VOP5255" s="152"/>
      <c r="VOQ5255" s="152"/>
      <c r="VOR5255" s="152"/>
      <c r="VOS5255" s="152"/>
      <c r="VOT5255" s="152"/>
      <c r="VOU5255" s="152"/>
      <c r="VOV5255" s="152"/>
      <c r="VOW5255" s="152"/>
      <c r="VOX5255" s="152"/>
      <c r="VOY5255" s="152"/>
      <c r="VOZ5255" s="152"/>
      <c r="VPA5255" s="152"/>
      <c r="VPB5255" s="152"/>
      <c r="VPC5255" s="152"/>
      <c r="VPD5255" s="152"/>
      <c r="VPE5255" s="152"/>
      <c r="VPF5255" s="152"/>
      <c r="VPG5255" s="152"/>
      <c r="VPH5255" s="152"/>
      <c r="VPI5255" s="152"/>
      <c r="VPJ5255" s="152"/>
      <c r="VPK5255" s="152"/>
      <c r="VPL5255" s="152"/>
      <c r="VPM5255" s="152"/>
      <c r="VPN5255" s="152"/>
      <c r="VPO5255" s="152"/>
      <c r="VPP5255" s="152"/>
      <c r="VPQ5255" s="152"/>
      <c r="VPR5255" s="152"/>
      <c r="VPS5255" s="152"/>
      <c r="VPT5255" s="152"/>
      <c r="VPU5255" s="152"/>
      <c r="VPV5255" s="152"/>
      <c r="VPW5255" s="152"/>
      <c r="VPX5255" s="152"/>
      <c r="VPY5255" s="152"/>
      <c r="VPZ5255" s="152"/>
      <c r="VQA5255" s="152"/>
      <c r="VQB5255" s="152"/>
      <c r="VQC5255" s="152"/>
      <c r="VQD5255" s="152"/>
      <c r="VQE5255" s="152"/>
      <c r="VQF5255" s="152"/>
      <c r="VQG5255" s="152"/>
      <c r="VQH5255" s="152"/>
      <c r="VQI5255" s="152"/>
      <c r="VQJ5255" s="152"/>
      <c r="VQK5255" s="152"/>
      <c r="VQL5255" s="152"/>
      <c r="VQM5255" s="152"/>
      <c r="VQN5255" s="152"/>
      <c r="VQO5255" s="152"/>
      <c r="VQP5255" s="152"/>
      <c r="VQQ5255" s="152"/>
      <c r="VQR5255" s="152"/>
      <c r="VQS5255" s="152"/>
      <c r="VQT5255" s="152"/>
      <c r="VQU5255" s="152"/>
      <c r="VQV5255" s="152"/>
      <c r="VQW5255" s="152"/>
      <c r="VQX5255" s="152"/>
      <c r="VQY5255" s="152"/>
      <c r="VQZ5255" s="152"/>
      <c r="VRA5255" s="152"/>
      <c r="VRB5255" s="152"/>
      <c r="VRC5255" s="152"/>
      <c r="VRD5255" s="152"/>
      <c r="VRE5255" s="152"/>
      <c r="VRF5255" s="152"/>
      <c r="VRG5255" s="152"/>
      <c r="VRH5255" s="152"/>
      <c r="VRI5255" s="152"/>
      <c r="VRJ5255" s="152"/>
      <c r="VRK5255" s="152"/>
      <c r="VRL5255" s="152"/>
      <c r="VRM5255" s="152"/>
      <c r="VRN5255" s="152"/>
      <c r="VRO5255" s="152"/>
      <c r="VRP5255" s="152"/>
      <c r="VRQ5255" s="152"/>
      <c r="VRR5255" s="152"/>
      <c r="VRS5255" s="152"/>
      <c r="VRT5255" s="152"/>
      <c r="VRU5255" s="152"/>
      <c r="VRV5255" s="152"/>
      <c r="VRW5255" s="152"/>
      <c r="VRX5255" s="152"/>
      <c r="VRY5255" s="152"/>
      <c r="VRZ5255" s="152"/>
      <c r="VSA5255" s="152"/>
      <c r="VSB5255" s="152"/>
      <c r="VSC5255" s="152"/>
      <c r="VSD5255" s="152"/>
      <c r="VSE5255" s="152"/>
      <c r="VSF5255" s="152"/>
      <c r="VSG5255" s="152"/>
      <c r="VSH5255" s="152"/>
      <c r="VSI5255" s="152"/>
      <c r="VSJ5255" s="152"/>
      <c r="VSK5255" s="152"/>
      <c r="VSL5255" s="152"/>
      <c r="VSM5255" s="152"/>
      <c r="VSN5255" s="152"/>
      <c r="VSO5255" s="152"/>
      <c r="VSP5255" s="152"/>
      <c r="VSQ5255" s="152"/>
      <c r="VSR5255" s="152"/>
      <c r="VSS5255" s="152"/>
      <c r="VST5255" s="152"/>
      <c r="VSU5255" s="152"/>
      <c r="VSV5255" s="152"/>
      <c r="VSW5255" s="152"/>
      <c r="VSX5255" s="152"/>
      <c r="VSY5255" s="152"/>
      <c r="VSZ5255" s="152"/>
      <c r="VTA5255" s="152"/>
      <c r="VTB5255" s="152"/>
      <c r="VTC5255" s="152"/>
      <c r="VTD5255" s="152"/>
      <c r="VTE5255" s="152"/>
      <c r="VTF5255" s="152"/>
      <c r="VTG5255" s="152"/>
      <c r="VTH5255" s="152"/>
      <c r="VTI5255" s="152"/>
      <c r="VTJ5255" s="152"/>
      <c r="VTK5255" s="152"/>
      <c r="VTL5255" s="152"/>
      <c r="VTM5255" s="152"/>
      <c r="VTN5255" s="152"/>
      <c r="VTO5255" s="152"/>
      <c r="VTP5255" s="152"/>
      <c r="VTQ5255" s="152"/>
      <c r="VTR5255" s="152"/>
      <c r="VTS5255" s="152"/>
      <c r="VTT5255" s="152"/>
      <c r="VTU5255" s="152"/>
      <c r="VTV5255" s="152"/>
      <c r="VTW5255" s="152"/>
      <c r="VTX5255" s="152"/>
      <c r="VTY5255" s="152"/>
      <c r="VTZ5255" s="152"/>
      <c r="VUA5255" s="152"/>
      <c r="VUB5255" s="152"/>
      <c r="VUC5255" s="152"/>
      <c r="VUD5255" s="152"/>
      <c r="VUE5255" s="152"/>
      <c r="VUF5255" s="152"/>
      <c r="VUG5255" s="152"/>
      <c r="VUH5255" s="152"/>
      <c r="VUI5255" s="152"/>
      <c r="VUJ5255" s="152"/>
      <c r="VUK5255" s="152"/>
      <c r="VUL5255" s="152"/>
      <c r="VUM5255" s="152"/>
      <c r="VUN5255" s="152"/>
      <c r="VUO5255" s="152"/>
      <c r="VUP5255" s="152"/>
      <c r="VUQ5255" s="152"/>
      <c r="VUR5255" s="152"/>
      <c r="VUS5255" s="152"/>
      <c r="VUT5255" s="152"/>
      <c r="VUU5255" s="152"/>
      <c r="VUV5255" s="152"/>
      <c r="VUW5255" s="152"/>
      <c r="VUX5255" s="152"/>
      <c r="VUY5255" s="152"/>
      <c r="VUZ5255" s="152"/>
      <c r="VVA5255" s="152"/>
      <c r="VVB5255" s="152"/>
      <c r="VVC5255" s="152"/>
      <c r="VVD5255" s="152"/>
      <c r="VVE5255" s="152"/>
      <c r="VVF5255" s="152"/>
      <c r="VVG5255" s="152"/>
      <c r="VVH5255" s="152"/>
      <c r="VVI5255" s="152"/>
      <c r="VVJ5255" s="152"/>
      <c r="VVK5255" s="152"/>
      <c r="VVL5255" s="152"/>
      <c r="VVM5255" s="152"/>
      <c r="VVN5255" s="152"/>
      <c r="VVO5255" s="152"/>
      <c r="VVP5255" s="152"/>
      <c r="VVQ5255" s="152"/>
      <c r="VVR5255" s="152"/>
      <c r="VVS5255" s="152"/>
      <c r="VVT5255" s="152"/>
      <c r="VVU5255" s="152"/>
      <c r="VVV5255" s="152"/>
      <c r="VVW5255" s="152"/>
      <c r="VVX5255" s="152"/>
      <c r="VVY5255" s="152"/>
      <c r="VVZ5255" s="152"/>
      <c r="VWA5255" s="152"/>
      <c r="VWB5255" s="152"/>
      <c r="VWC5255" s="152"/>
      <c r="VWD5255" s="152"/>
      <c r="VWE5255" s="152"/>
      <c r="VWF5255" s="152"/>
      <c r="VWG5255" s="152"/>
      <c r="VWH5255" s="152"/>
      <c r="VWI5255" s="152"/>
      <c r="VWJ5255" s="152"/>
      <c r="VWK5255" s="152"/>
      <c r="VWL5255" s="152"/>
      <c r="VWM5255" s="152"/>
      <c r="VWN5255" s="152"/>
      <c r="VWO5255" s="152"/>
      <c r="VWP5255" s="152"/>
      <c r="VWQ5255" s="152"/>
      <c r="VWR5255" s="152"/>
      <c r="VWS5255" s="152"/>
      <c r="VWT5255" s="152"/>
      <c r="VWU5255" s="152"/>
      <c r="VWV5255" s="152"/>
      <c r="VWW5255" s="152"/>
      <c r="VWX5255" s="152"/>
      <c r="VWY5255" s="152"/>
      <c r="VWZ5255" s="152"/>
      <c r="VXA5255" s="152"/>
      <c r="VXB5255" s="152"/>
      <c r="VXC5255" s="152"/>
      <c r="VXD5255" s="152"/>
      <c r="VXE5255" s="152"/>
      <c r="VXF5255" s="152"/>
      <c r="VXG5255" s="152"/>
      <c r="VXH5255" s="152"/>
      <c r="VXI5255" s="152"/>
      <c r="VXJ5255" s="152"/>
      <c r="VXK5255" s="152"/>
      <c r="VXL5255" s="152"/>
      <c r="VXM5255" s="152"/>
      <c r="VXN5255" s="152"/>
      <c r="VXO5255" s="152"/>
      <c r="VXP5255" s="152"/>
      <c r="VXQ5255" s="152"/>
      <c r="VXR5255" s="152"/>
      <c r="VXS5255" s="152"/>
      <c r="VXT5255" s="152"/>
      <c r="VXU5255" s="152"/>
      <c r="VXV5255" s="152"/>
      <c r="VXW5255" s="152"/>
      <c r="VXX5255" s="152"/>
      <c r="VXY5255" s="152"/>
      <c r="VXZ5255" s="152"/>
      <c r="VYA5255" s="152"/>
      <c r="VYB5255" s="152"/>
      <c r="VYC5255" s="152"/>
      <c r="VYD5255" s="152"/>
      <c r="VYE5255" s="152"/>
      <c r="VYF5255" s="152"/>
      <c r="VYG5255" s="152"/>
      <c r="VYH5255" s="152"/>
      <c r="VYI5255" s="152"/>
      <c r="VYJ5255" s="152"/>
      <c r="VYK5255" s="152"/>
      <c r="VYL5255" s="152"/>
      <c r="VYM5255" s="152"/>
      <c r="VYN5255" s="152"/>
      <c r="VYO5255" s="152"/>
      <c r="VYP5255" s="152"/>
      <c r="VYQ5255" s="152"/>
      <c r="VYR5255" s="152"/>
      <c r="VYS5255" s="152"/>
      <c r="VYT5255" s="152"/>
      <c r="VYU5255" s="152"/>
      <c r="VYV5255" s="152"/>
      <c r="VYW5255" s="152"/>
      <c r="VYX5255" s="152"/>
      <c r="VYY5255" s="152"/>
      <c r="VYZ5255" s="152"/>
      <c r="VZA5255" s="152"/>
      <c r="VZB5255" s="152"/>
      <c r="VZC5255" s="152"/>
      <c r="VZD5255" s="152"/>
      <c r="VZE5255" s="152"/>
      <c r="VZF5255" s="152"/>
      <c r="VZG5255" s="152"/>
      <c r="VZH5255" s="152"/>
      <c r="VZI5255" s="152"/>
      <c r="VZJ5255" s="152"/>
      <c r="VZK5255" s="152"/>
      <c r="VZL5255" s="152"/>
      <c r="VZM5255" s="152"/>
      <c r="VZN5255" s="152"/>
      <c r="VZO5255" s="152"/>
      <c r="VZP5255" s="152"/>
      <c r="VZQ5255" s="152"/>
      <c r="VZR5255" s="152"/>
      <c r="VZS5255" s="152"/>
      <c r="VZT5255" s="152"/>
      <c r="VZU5255" s="152"/>
      <c r="VZV5255" s="152"/>
      <c r="VZW5255" s="152"/>
      <c r="VZX5255" s="152"/>
      <c r="VZY5255" s="152"/>
      <c r="VZZ5255" s="152"/>
      <c r="WAA5255" s="152"/>
      <c r="WAB5255" s="152"/>
      <c r="WAC5255" s="152"/>
      <c r="WAD5255" s="152"/>
      <c r="WAE5255" s="152"/>
      <c r="WAF5255" s="152"/>
      <c r="WAG5255" s="152"/>
      <c r="WAH5255" s="152"/>
      <c r="WAI5255" s="152"/>
      <c r="WAJ5255" s="152"/>
      <c r="WAK5255" s="152"/>
      <c r="WAL5255" s="152"/>
      <c r="WAM5255" s="152"/>
      <c r="WAN5255" s="152"/>
      <c r="WAO5255" s="152"/>
      <c r="WAP5255" s="152"/>
      <c r="WAQ5255" s="152"/>
      <c r="WAR5255" s="152"/>
      <c r="WAS5255" s="152"/>
      <c r="WAT5255" s="152"/>
      <c r="WAU5255" s="152"/>
      <c r="WAV5255" s="152"/>
      <c r="WAW5255" s="152"/>
      <c r="WAX5255" s="152"/>
      <c r="WAY5255" s="152"/>
      <c r="WAZ5255" s="152"/>
      <c r="WBA5255" s="152"/>
      <c r="WBB5255" s="152"/>
      <c r="WBC5255" s="152"/>
      <c r="WBD5255" s="152"/>
      <c r="WBE5255" s="152"/>
      <c r="WBF5255" s="152"/>
      <c r="WBG5255" s="152"/>
      <c r="WBH5255" s="152"/>
      <c r="WBI5255" s="152"/>
      <c r="WBJ5255" s="152"/>
      <c r="WBK5255" s="152"/>
      <c r="WBL5255" s="152"/>
      <c r="WBM5255" s="152"/>
      <c r="WBN5255" s="152"/>
      <c r="WBO5255" s="152"/>
      <c r="WBP5255" s="152"/>
      <c r="WBQ5255" s="152"/>
      <c r="WBR5255" s="152"/>
      <c r="WBS5255" s="152"/>
      <c r="WBT5255" s="152"/>
      <c r="WBU5255" s="152"/>
      <c r="WBV5255" s="152"/>
      <c r="WBW5255" s="152"/>
      <c r="WBX5255" s="152"/>
      <c r="WBY5255" s="152"/>
      <c r="WBZ5255" s="152"/>
      <c r="WCA5255" s="152"/>
      <c r="WCB5255" s="152"/>
      <c r="WCC5255" s="152"/>
      <c r="WCD5255" s="152"/>
      <c r="WCE5255" s="152"/>
      <c r="WCF5255" s="152"/>
      <c r="WCG5255" s="152"/>
      <c r="WCH5255" s="152"/>
      <c r="WCI5255" s="152"/>
      <c r="WCJ5255" s="152"/>
      <c r="WCK5255" s="152"/>
      <c r="WCL5255" s="152"/>
      <c r="WCM5255" s="152"/>
      <c r="WCN5255" s="152"/>
      <c r="WCO5255" s="152"/>
      <c r="WCP5255" s="152"/>
      <c r="WCQ5255" s="152"/>
      <c r="WCR5255" s="152"/>
      <c r="WCS5255" s="152"/>
      <c r="WCT5255" s="152"/>
      <c r="WCU5255" s="152"/>
      <c r="WCV5255" s="152"/>
      <c r="WCW5255" s="152"/>
      <c r="WCX5255" s="152"/>
      <c r="WCY5255" s="152"/>
      <c r="WCZ5255" s="152"/>
      <c r="WDA5255" s="152"/>
      <c r="WDB5255" s="152"/>
      <c r="WDC5255" s="152"/>
      <c r="WDD5255" s="152"/>
      <c r="WDE5255" s="152"/>
      <c r="WDF5255" s="152"/>
      <c r="WDG5255" s="152"/>
      <c r="WDH5255" s="152"/>
      <c r="WDI5255" s="152"/>
      <c r="WDJ5255" s="152"/>
      <c r="WDK5255" s="152"/>
      <c r="WDL5255" s="152"/>
      <c r="WDM5255" s="152"/>
      <c r="WDN5255" s="152"/>
      <c r="WDO5255" s="152"/>
      <c r="WDP5255" s="152"/>
      <c r="WDQ5255" s="152"/>
      <c r="WDR5255" s="152"/>
      <c r="WDS5255" s="152"/>
      <c r="WDT5255" s="152"/>
      <c r="WDU5255" s="152"/>
      <c r="WDV5255" s="152"/>
      <c r="WDW5255" s="152"/>
      <c r="WDX5255" s="152"/>
      <c r="WDY5255" s="152"/>
      <c r="WDZ5255" s="152"/>
      <c r="WEA5255" s="152"/>
      <c r="WEB5255" s="152"/>
      <c r="WEC5255" s="152"/>
      <c r="WED5255" s="152"/>
      <c r="WEE5255" s="152"/>
      <c r="WEF5255" s="152"/>
      <c r="WEG5255" s="152"/>
      <c r="WEH5255" s="152"/>
      <c r="WEI5255" s="152"/>
      <c r="WEJ5255" s="152"/>
      <c r="WEK5255" s="152"/>
      <c r="WEL5255" s="152"/>
      <c r="WEM5255" s="152"/>
      <c r="WEN5255" s="152"/>
      <c r="WEO5255" s="152"/>
      <c r="WEP5255" s="152"/>
      <c r="WEQ5255" s="152"/>
      <c r="WER5255" s="152"/>
      <c r="WES5255" s="152"/>
      <c r="WET5255" s="152"/>
      <c r="WEU5255" s="152"/>
      <c r="WEV5255" s="152"/>
      <c r="WEW5255" s="152"/>
      <c r="WEX5255" s="152"/>
      <c r="WEY5255" s="152"/>
      <c r="WEZ5255" s="152"/>
      <c r="WFA5255" s="152"/>
      <c r="WFB5255" s="152"/>
      <c r="WFC5255" s="152"/>
      <c r="WFD5255" s="152"/>
      <c r="WFE5255" s="152"/>
      <c r="WFF5255" s="152"/>
      <c r="WFG5255" s="152"/>
      <c r="WFH5255" s="152"/>
      <c r="WFI5255" s="152"/>
      <c r="WFJ5255" s="152"/>
      <c r="WFK5255" s="152"/>
      <c r="WFL5255" s="152"/>
      <c r="WFM5255" s="152"/>
      <c r="WFN5255" s="152"/>
      <c r="WFO5255" s="152"/>
      <c r="WFP5255" s="152"/>
      <c r="WFQ5255" s="152"/>
      <c r="WFR5255" s="152"/>
      <c r="WFS5255" s="152"/>
      <c r="WFT5255" s="152"/>
      <c r="WFU5255" s="152"/>
      <c r="WFV5255" s="152"/>
      <c r="WFW5255" s="152"/>
      <c r="WFX5255" s="152"/>
      <c r="WFY5255" s="152"/>
      <c r="WFZ5255" s="152"/>
      <c r="WGA5255" s="152"/>
      <c r="WGB5255" s="152"/>
      <c r="WGC5255" s="152"/>
      <c r="WGD5255" s="152"/>
      <c r="WGE5255" s="152"/>
      <c r="WGF5255" s="152"/>
      <c r="WGG5255" s="152"/>
      <c r="WGH5255" s="152"/>
      <c r="WGI5255" s="152"/>
      <c r="WGJ5255" s="152"/>
      <c r="WGK5255" s="152"/>
      <c r="WGL5255" s="152"/>
      <c r="WGM5255" s="152"/>
      <c r="WGN5255" s="152"/>
      <c r="WGO5255" s="152"/>
      <c r="WGP5255" s="152"/>
      <c r="WGQ5255" s="152"/>
      <c r="WGR5255" s="152"/>
      <c r="WGS5255" s="152"/>
      <c r="WGT5255" s="152"/>
      <c r="WGU5255" s="152"/>
      <c r="WGV5255" s="152"/>
      <c r="WGW5255" s="152"/>
      <c r="WGX5255" s="152"/>
      <c r="WGY5255" s="152"/>
      <c r="WGZ5255" s="152"/>
      <c r="WHA5255" s="152"/>
      <c r="WHB5255" s="152"/>
      <c r="WHC5255" s="152"/>
      <c r="WHD5255" s="152"/>
      <c r="WHE5255" s="152"/>
      <c r="WHF5255" s="152"/>
      <c r="WHG5255" s="152"/>
      <c r="WHH5255" s="152"/>
      <c r="WHI5255" s="152"/>
      <c r="WHJ5255" s="152"/>
      <c r="WHK5255" s="152"/>
      <c r="WHL5255" s="152"/>
      <c r="WHM5255" s="152"/>
      <c r="WHN5255" s="152"/>
      <c r="WHO5255" s="152"/>
      <c r="WHP5255" s="152"/>
      <c r="WHQ5255" s="152"/>
      <c r="WHR5255" s="152"/>
      <c r="WHS5255" s="152"/>
      <c r="WHT5255" s="152"/>
      <c r="WHU5255" s="152"/>
      <c r="WHV5255" s="152"/>
      <c r="WHW5255" s="152"/>
      <c r="WHX5255" s="152"/>
      <c r="WHY5255" s="152"/>
      <c r="WHZ5255" s="152"/>
      <c r="WIA5255" s="152"/>
      <c r="WIB5255" s="152"/>
      <c r="WIC5255" s="152"/>
      <c r="WID5255" s="152"/>
      <c r="WIE5255" s="152"/>
      <c r="WIF5255" s="152"/>
      <c r="WIG5255" s="152"/>
      <c r="WIH5255" s="152"/>
      <c r="WII5255" s="152"/>
      <c r="WIJ5255" s="152"/>
      <c r="WIK5255" s="152"/>
      <c r="WIL5255" s="152"/>
      <c r="WIM5255" s="152"/>
      <c r="WIN5255" s="152"/>
      <c r="WIO5255" s="152"/>
      <c r="WIP5255" s="152"/>
      <c r="WIQ5255" s="152"/>
      <c r="WIR5255" s="152"/>
      <c r="WIS5255" s="152"/>
      <c r="WIT5255" s="152"/>
      <c r="WIU5255" s="152"/>
      <c r="WIV5255" s="152"/>
      <c r="WIW5255" s="152"/>
      <c r="WIX5255" s="152"/>
      <c r="WIY5255" s="152"/>
      <c r="WIZ5255" s="152"/>
      <c r="WJA5255" s="152"/>
      <c r="WJB5255" s="152"/>
      <c r="WJC5255" s="152"/>
      <c r="WJD5255" s="152"/>
      <c r="WJE5255" s="152"/>
      <c r="WJF5255" s="152"/>
      <c r="WJG5255" s="152"/>
      <c r="WJH5255" s="152"/>
      <c r="WJI5255" s="152"/>
      <c r="WJJ5255" s="152"/>
      <c r="WJK5255" s="152"/>
      <c r="WJL5255" s="152"/>
      <c r="WJM5255" s="152"/>
      <c r="WJN5255" s="152"/>
      <c r="WJO5255" s="152"/>
      <c r="WJP5255" s="152"/>
      <c r="WJQ5255" s="152"/>
      <c r="WJR5255" s="152"/>
      <c r="WJS5255" s="152"/>
      <c r="WJT5255" s="152"/>
      <c r="WJU5255" s="152"/>
      <c r="WJV5255" s="152"/>
      <c r="WJW5255" s="152"/>
      <c r="WJX5255" s="152"/>
      <c r="WJY5255" s="152"/>
      <c r="WJZ5255" s="152"/>
      <c r="WKA5255" s="152"/>
      <c r="WKB5255" s="152"/>
      <c r="WKC5255" s="152"/>
      <c r="WKD5255" s="152"/>
      <c r="WKE5255" s="152"/>
      <c r="WKF5255" s="152"/>
      <c r="WKG5255" s="152"/>
      <c r="WKH5255" s="152"/>
      <c r="WKI5255" s="152"/>
      <c r="WKJ5255" s="152"/>
      <c r="WKK5255" s="152"/>
      <c r="WKL5255" s="152"/>
      <c r="WKM5255" s="152"/>
      <c r="WKN5255" s="152"/>
      <c r="WKO5255" s="152"/>
      <c r="WKP5255" s="152"/>
      <c r="WKQ5255" s="152"/>
      <c r="WKR5255" s="152"/>
      <c r="WKS5255" s="152"/>
      <c r="WKT5255" s="152"/>
      <c r="WKU5255" s="152"/>
      <c r="WKV5255" s="152"/>
      <c r="WKW5255" s="152"/>
      <c r="WKX5255" s="152"/>
      <c r="WKY5255" s="152"/>
      <c r="WKZ5255" s="152"/>
      <c r="WLA5255" s="152"/>
      <c r="WLB5255" s="152"/>
      <c r="WLC5255" s="152"/>
      <c r="WLD5255" s="152"/>
      <c r="WLE5255" s="152"/>
      <c r="WLF5255" s="152"/>
      <c r="WLG5255" s="152"/>
      <c r="WLH5255" s="152"/>
      <c r="WLI5255" s="152"/>
      <c r="WLJ5255" s="152"/>
      <c r="WLK5255" s="152"/>
      <c r="WLL5255" s="152"/>
      <c r="WLM5255" s="152"/>
      <c r="WLN5255" s="152"/>
      <c r="WLO5255" s="152"/>
      <c r="WLP5255" s="152"/>
      <c r="WLQ5255" s="152"/>
      <c r="WLR5255" s="152"/>
      <c r="WLS5255" s="152"/>
      <c r="WLT5255" s="152"/>
      <c r="WLU5255" s="152"/>
      <c r="WLV5255" s="152"/>
      <c r="WLW5255" s="152"/>
      <c r="WLX5255" s="152"/>
      <c r="WLY5255" s="152"/>
      <c r="WLZ5255" s="152"/>
      <c r="WMA5255" s="152"/>
      <c r="WMB5255" s="152"/>
      <c r="WMC5255" s="152"/>
      <c r="WMD5255" s="152"/>
      <c r="WME5255" s="152"/>
      <c r="WMF5255" s="152"/>
      <c r="WMG5255" s="152"/>
      <c r="WMH5255" s="152"/>
      <c r="WMI5255" s="152"/>
      <c r="WMJ5255" s="152"/>
      <c r="WMK5255" s="152"/>
      <c r="WML5255" s="152"/>
      <c r="WMM5255" s="152"/>
      <c r="WMN5255" s="152"/>
      <c r="WMO5255" s="152"/>
      <c r="WMP5255" s="152"/>
      <c r="WMQ5255" s="152"/>
      <c r="WMR5255" s="152"/>
      <c r="WMS5255" s="152"/>
      <c r="WMT5255" s="152"/>
      <c r="WMU5255" s="152"/>
      <c r="WMV5255" s="152"/>
      <c r="WMW5255" s="152"/>
      <c r="WMX5255" s="152"/>
      <c r="WMY5255" s="152"/>
      <c r="WMZ5255" s="152"/>
      <c r="WNA5255" s="152"/>
      <c r="WNB5255" s="152"/>
      <c r="WNC5255" s="152"/>
      <c r="WND5255" s="152"/>
      <c r="WNE5255" s="152"/>
      <c r="WNF5255" s="152"/>
      <c r="WNG5255" s="152"/>
      <c r="WNH5255" s="152"/>
      <c r="WNI5255" s="152"/>
      <c r="WNJ5255" s="152"/>
      <c r="WNK5255" s="152"/>
      <c r="WNL5255" s="152"/>
      <c r="WNM5255" s="152"/>
      <c r="WNN5255" s="152"/>
      <c r="WNO5255" s="152"/>
      <c r="WNP5255" s="152"/>
      <c r="WNQ5255" s="152"/>
      <c r="WNR5255" s="152"/>
      <c r="WNS5255" s="152"/>
      <c r="WNT5255" s="152"/>
      <c r="WNU5255" s="152"/>
      <c r="WNV5255" s="152"/>
      <c r="WNW5255" s="152"/>
      <c r="WNX5255" s="152"/>
      <c r="WNY5255" s="152"/>
      <c r="WNZ5255" s="152"/>
      <c r="WOA5255" s="152"/>
      <c r="WOB5255" s="152"/>
      <c r="WOC5255" s="152"/>
      <c r="WOD5255" s="152"/>
      <c r="WOE5255" s="152"/>
      <c r="WOF5255" s="152"/>
      <c r="WOG5255" s="152"/>
      <c r="WOH5255" s="152"/>
      <c r="WOI5255" s="152"/>
      <c r="WOJ5255" s="152"/>
      <c r="WOK5255" s="152"/>
      <c r="WOL5255" s="152"/>
      <c r="WOM5255" s="152"/>
      <c r="WON5255" s="152"/>
      <c r="WOO5255" s="152"/>
      <c r="WOP5255" s="152"/>
      <c r="WOQ5255" s="152"/>
      <c r="WOR5255" s="152"/>
      <c r="WOS5255" s="152"/>
      <c r="WOT5255" s="152"/>
      <c r="WOU5255" s="152"/>
      <c r="WOV5255" s="152"/>
      <c r="WOW5255" s="152"/>
      <c r="WOX5255" s="152"/>
      <c r="WOY5255" s="152"/>
      <c r="WOZ5255" s="152"/>
      <c r="WPA5255" s="152"/>
      <c r="WPB5255" s="152"/>
      <c r="WPC5255" s="152"/>
      <c r="WPD5255" s="152"/>
      <c r="WPE5255" s="152"/>
      <c r="WPF5255" s="152"/>
      <c r="WPG5255" s="152"/>
      <c r="WPH5255" s="152"/>
      <c r="WPI5255" s="152"/>
      <c r="WPJ5255" s="152"/>
      <c r="WPK5255" s="152"/>
      <c r="WPL5255" s="152"/>
      <c r="WPM5255" s="152"/>
      <c r="WPN5255" s="152"/>
      <c r="WPO5255" s="152"/>
      <c r="WPP5255" s="152"/>
      <c r="WPQ5255" s="152"/>
      <c r="WPR5255" s="152"/>
      <c r="WPS5255" s="152"/>
      <c r="WPT5255" s="152"/>
      <c r="WPU5255" s="152"/>
      <c r="WPV5255" s="152"/>
      <c r="WPW5255" s="152"/>
      <c r="WPX5255" s="152"/>
      <c r="WPY5255" s="152"/>
      <c r="WPZ5255" s="152"/>
      <c r="WQA5255" s="152"/>
      <c r="WQB5255" s="152"/>
      <c r="WQC5255" s="152"/>
      <c r="WQD5255" s="152"/>
      <c r="WQE5255" s="152"/>
      <c r="WQF5255" s="152"/>
      <c r="WQG5255" s="152"/>
      <c r="WQH5255" s="152"/>
      <c r="WQI5255" s="152"/>
      <c r="WQJ5255" s="152"/>
      <c r="WQK5255" s="152"/>
      <c r="WQL5255" s="152"/>
      <c r="WQM5255" s="152"/>
      <c r="WQN5255" s="152"/>
      <c r="WQO5255" s="152"/>
      <c r="WQP5255" s="152"/>
      <c r="WQQ5255" s="152"/>
      <c r="WQR5255" s="152"/>
      <c r="WQS5255" s="152"/>
      <c r="WQT5255" s="152"/>
      <c r="WQU5255" s="152"/>
      <c r="WQV5255" s="152"/>
      <c r="WQW5255" s="152"/>
      <c r="WQX5255" s="152"/>
      <c r="WQY5255" s="152"/>
      <c r="WQZ5255" s="152"/>
      <c r="WRA5255" s="152"/>
      <c r="WRB5255" s="152"/>
      <c r="WRC5255" s="152"/>
      <c r="WRD5255" s="152"/>
      <c r="WRE5255" s="152"/>
      <c r="WRF5255" s="152"/>
      <c r="WRG5255" s="152"/>
      <c r="WRH5255" s="152"/>
      <c r="WRI5255" s="152"/>
      <c r="WRJ5255" s="152"/>
      <c r="WRK5255" s="152"/>
      <c r="WRL5255" s="152"/>
      <c r="WRM5255" s="152"/>
      <c r="WRN5255" s="152"/>
      <c r="WRO5255" s="152"/>
      <c r="WRP5255" s="152"/>
      <c r="WRQ5255" s="152"/>
      <c r="WRR5255" s="152"/>
      <c r="WRS5255" s="152"/>
      <c r="WRT5255" s="152"/>
      <c r="WRU5255" s="152"/>
      <c r="WRV5255" s="152"/>
      <c r="WRW5255" s="152"/>
      <c r="WRX5255" s="152"/>
      <c r="WRY5255" s="152"/>
      <c r="WRZ5255" s="152"/>
      <c r="WSA5255" s="152"/>
      <c r="WSB5255" s="152"/>
      <c r="WSC5255" s="152"/>
      <c r="WSD5255" s="152"/>
      <c r="WSE5255" s="152"/>
      <c r="WSF5255" s="152"/>
      <c r="WSG5255" s="152"/>
      <c r="WSH5255" s="152"/>
      <c r="WSI5255" s="152"/>
      <c r="WSJ5255" s="152"/>
      <c r="WSK5255" s="152"/>
      <c r="WSL5255" s="152"/>
      <c r="WSM5255" s="152"/>
      <c r="WSN5255" s="152"/>
      <c r="WSO5255" s="152"/>
      <c r="WSP5255" s="152"/>
      <c r="WSQ5255" s="152"/>
      <c r="WSR5255" s="152"/>
      <c r="WSS5255" s="152"/>
      <c r="WST5255" s="152"/>
      <c r="WSU5255" s="152"/>
      <c r="WSV5255" s="152"/>
      <c r="WSW5255" s="152"/>
      <c r="WSX5255" s="152"/>
      <c r="WSY5255" s="152"/>
      <c r="WSZ5255" s="152"/>
      <c r="WTA5255" s="152"/>
      <c r="WTB5255" s="152"/>
      <c r="WTC5255" s="152"/>
      <c r="WTD5255" s="152"/>
      <c r="WTE5255" s="152"/>
      <c r="WTF5255" s="152"/>
      <c r="WTG5255" s="152"/>
      <c r="WTH5255" s="152"/>
      <c r="WTI5255" s="152"/>
      <c r="WTJ5255" s="152"/>
      <c r="WTK5255" s="152"/>
      <c r="WTL5255" s="152"/>
      <c r="WTM5255" s="152"/>
      <c r="WTN5255" s="152"/>
      <c r="WTO5255" s="152"/>
      <c r="WTP5255" s="152"/>
      <c r="WTQ5255" s="152"/>
      <c r="WTR5255" s="152"/>
      <c r="WTS5255" s="152"/>
      <c r="WTT5255" s="152"/>
      <c r="WTU5255" s="152"/>
      <c r="WTV5255" s="152"/>
      <c r="WTW5255" s="152"/>
      <c r="WTX5255" s="152"/>
      <c r="WTY5255" s="152"/>
      <c r="WTZ5255" s="152"/>
      <c r="WUA5255" s="152"/>
      <c r="WUB5255" s="152"/>
      <c r="WUC5255" s="152"/>
      <c r="WUD5255" s="152"/>
      <c r="WUE5255" s="152"/>
      <c r="WUF5255" s="152"/>
      <c r="WUG5255" s="152"/>
      <c r="WUH5255" s="152"/>
      <c r="WUI5255" s="152"/>
      <c r="WUJ5255" s="152"/>
      <c r="WUK5255" s="152"/>
      <c r="WUL5255" s="152"/>
      <c r="WUM5255" s="152"/>
      <c r="WUN5255" s="152"/>
      <c r="WUO5255" s="152"/>
      <c r="WUP5255" s="152"/>
      <c r="WUQ5255" s="152"/>
      <c r="WUR5255" s="152"/>
      <c r="WUS5255" s="152"/>
      <c r="WUT5255" s="152"/>
      <c r="WUU5255" s="152"/>
      <c r="WUV5255" s="152"/>
      <c r="WUW5255" s="152"/>
      <c r="WUX5255" s="152"/>
      <c r="WUY5255" s="152"/>
      <c r="WUZ5255" s="152"/>
      <c r="WVA5255" s="152"/>
      <c r="WVB5255" s="152"/>
      <c r="WVC5255" s="152"/>
      <c r="WVD5255" s="152"/>
      <c r="WVE5255" s="152"/>
      <c r="WVF5255" s="152"/>
      <c r="WVG5255" s="152"/>
      <c r="WVH5255" s="152"/>
      <c r="WVI5255" s="152"/>
      <c r="WVJ5255" s="152"/>
      <c r="WVK5255" s="152"/>
      <c r="WVL5255" s="152"/>
      <c r="WVM5255" s="152"/>
      <c r="WVN5255" s="152"/>
      <c r="WVO5255" s="152"/>
      <c r="WVP5255" s="152"/>
      <c r="WVQ5255" s="152"/>
      <c r="WVR5255" s="152"/>
      <c r="WVS5255" s="152"/>
      <c r="WVT5255" s="152"/>
      <c r="WVU5255" s="152"/>
      <c r="WVV5255" s="152"/>
      <c r="WVW5255" s="152"/>
      <c r="WVX5255" s="152"/>
      <c r="WVY5255" s="152"/>
      <c r="WVZ5255" s="152"/>
      <c r="WWA5255" s="152"/>
      <c r="WWB5255" s="152"/>
      <c r="WWC5255" s="152"/>
      <c r="WWD5255" s="152"/>
      <c r="WWE5255" s="152"/>
      <c r="WWF5255" s="152"/>
      <c r="WWG5255" s="152"/>
      <c r="WWH5255" s="152"/>
      <c r="WWI5255" s="152"/>
      <c r="WWJ5255" s="152"/>
      <c r="WWK5255" s="152"/>
      <c r="WWL5255" s="152"/>
      <c r="WWM5255" s="152"/>
      <c r="WWN5255" s="152"/>
      <c r="WWO5255" s="152"/>
      <c r="WWP5255" s="152"/>
      <c r="WWQ5255" s="152"/>
      <c r="WWR5255" s="152"/>
      <c r="WWS5255" s="152"/>
      <c r="WWT5255" s="152"/>
      <c r="WWU5255" s="152"/>
      <c r="WWV5255" s="152"/>
      <c r="WWW5255" s="152"/>
      <c r="WWX5255" s="152"/>
      <c r="WWY5255" s="152"/>
      <c r="WWZ5255" s="152"/>
      <c r="WXA5255" s="152"/>
      <c r="WXB5255" s="152"/>
      <c r="WXC5255" s="152"/>
      <c r="WXD5255" s="152"/>
      <c r="WXE5255" s="152"/>
      <c r="WXF5255" s="152"/>
      <c r="WXG5255" s="152"/>
      <c r="WXH5255" s="152"/>
      <c r="WXI5255" s="152"/>
      <c r="WXJ5255" s="152"/>
      <c r="WXK5255" s="152"/>
      <c r="WXL5255" s="152"/>
      <c r="WXM5255" s="152"/>
      <c r="WXN5255" s="152"/>
      <c r="WXO5255" s="152"/>
      <c r="WXP5255" s="152"/>
      <c r="WXQ5255" s="152"/>
      <c r="WXR5255" s="152"/>
      <c r="WXS5255" s="152"/>
      <c r="WXT5255" s="152"/>
      <c r="WXU5255" s="152"/>
      <c r="WXV5255" s="152"/>
      <c r="WXW5255" s="152"/>
      <c r="WXX5255" s="152"/>
      <c r="WXY5255" s="152"/>
      <c r="WXZ5255" s="152"/>
      <c r="WYA5255" s="152"/>
      <c r="WYB5255" s="152"/>
      <c r="WYC5255" s="152"/>
      <c r="WYD5255" s="152"/>
      <c r="WYE5255" s="152"/>
      <c r="WYF5255" s="152"/>
      <c r="WYG5255" s="152"/>
      <c r="WYH5255" s="152"/>
      <c r="WYI5255" s="152"/>
      <c r="WYJ5255" s="152"/>
      <c r="WYK5255" s="152"/>
      <c r="WYL5255" s="152"/>
      <c r="WYM5255" s="152"/>
      <c r="WYN5255" s="152"/>
      <c r="WYO5255" s="152"/>
      <c r="WYP5255" s="152"/>
      <c r="WYQ5255" s="152"/>
      <c r="WYR5255" s="152"/>
      <c r="WYS5255" s="152"/>
      <c r="WYT5255" s="152"/>
      <c r="WYU5255" s="152"/>
      <c r="WYV5255" s="152"/>
      <c r="WYW5255" s="152"/>
      <c r="WYX5255" s="152"/>
      <c r="WYY5255" s="152"/>
      <c r="WYZ5255" s="152"/>
      <c r="WZA5255" s="152"/>
      <c r="WZB5255" s="152"/>
      <c r="WZC5255" s="152"/>
      <c r="WZD5255" s="152"/>
      <c r="WZE5255" s="152"/>
      <c r="WZF5255" s="152"/>
      <c r="WZG5255" s="152"/>
      <c r="WZH5255" s="152"/>
      <c r="WZI5255" s="152"/>
      <c r="WZJ5255" s="152"/>
      <c r="WZK5255" s="152"/>
      <c r="WZL5255" s="152"/>
      <c r="WZM5255" s="152"/>
      <c r="WZN5255" s="152"/>
      <c r="WZO5255" s="152"/>
      <c r="WZP5255" s="152"/>
      <c r="WZQ5255" s="152"/>
      <c r="WZR5255" s="152"/>
      <c r="WZS5255" s="152"/>
      <c r="WZT5255" s="152"/>
      <c r="WZU5255" s="152"/>
      <c r="WZV5255" s="152"/>
      <c r="WZW5255" s="152"/>
      <c r="WZX5255" s="152"/>
      <c r="WZY5255" s="152"/>
      <c r="WZZ5255" s="152"/>
      <c r="XAA5255" s="152"/>
      <c r="XAB5255" s="152"/>
      <c r="XAC5255" s="152"/>
      <c r="XAD5255" s="152"/>
      <c r="XAE5255" s="152"/>
      <c r="XAF5255" s="152"/>
      <c r="XAG5255" s="152"/>
      <c r="XAH5255" s="152"/>
      <c r="XAI5255" s="152"/>
      <c r="XAJ5255" s="152"/>
      <c r="XAK5255" s="152"/>
      <c r="XAL5255" s="152"/>
      <c r="XAM5255" s="152"/>
      <c r="XAN5255" s="152"/>
      <c r="XAO5255" s="152"/>
      <c r="XAP5255" s="152"/>
      <c r="XAQ5255" s="152"/>
      <c r="XAR5255" s="152"/>
      <c r="XAS5255" s="152"/>
      <c r="XAT5255" s="152"/>
      <c r="XAU5255" s="152"/>
      <c r="XAV5255" s="152"/>
      <c r="XAW5255" s="152"/>
      <c r="XAX5255" s="152"/>
      <c r="XAY5255" s="152"/>
      <c r="XAZ5255" s="152"/>
      <c r="XBA5255" s="152"/>
      <c r="XBB5255" s="152"/>
      <c r="XBC5255" s="152"/>
      <c r="XBD5255" s="152"/>
      <c r="XBE5255" s="152"/>
      <c r="XBF5255" s="152"/>
      <c r="XBG5255" s="152"/>
      <c r="XBH5255" s="152"/>
      <c r="XBI5255" s="152"/>
      <c r="XBJ5255" s="152"/>
      <c r="XBK5255" s="152"/>
      <c r="XBL5255" s="152"/>
      <c r="XBM5255" s="152"/>
      <c r="XBN5255" s="152"/>
      <c r="XBO5255" s="152"/>
      <c r="XBP5255" s="152"/>
      <c r="XBQ5255" s="152"/>
      <c r="XBR5255" s="152"/>
      <c r="XBS5255" s="152"/>
      <c r="XBT5255" s="152"/>
      <c r="XBU5255" s="152"/>
      <c r="XBV5255" s="152"/>
      <c r="XBW5255" s="152"/>
      <c r="XBX5255" s="152"/>
      <c r="XBY5255" s="152"/>
      <c r="XBZ5255" s="152"/>
      <c r="XCA5255" s="152"/>
      <c r="XCB5255" s="152"/>
      <c r="XCC5255" s="152"/>
      <c r="XCD5255" s="152"/>
      <c r="XCE5255" s="152"/>
      <c r="XCF5255" s="152"/>
      <c r="XCG5255" s="152"/>
      <c r="XCH5255" s="152"/>
      <c r="XCI5255" s="152"/>
      <c r="XCJ5255" s="152"/>
      <c r="XCK5255" s="152"/>
      <c r="XCL5255" s="152"/>
      <c r="XCM5255" s="152"/>
      <c r="XCN5255" s="152"/>
      <c r="XCO5255" s="152"/>
      <c r="XCP5255" s="152"/>
      <c r="XCQ5255" s="152"/>
      <c r="XCR5255" s="152"/>
      <c r="XCS5255" s="152"/>
      <c r="XCT5255" s="152"/>
      <c r="XCU5255" s="152"/>
      <c r="XCV5255" s="152"/>
      <c r="XCW5255" s="152"/>
      <c r="XCX5255" s="152"/>
      <c r="XCY5255" s="152"/>
      <c r="XCZ5255" s="152"/>
      <c r="XDA5255" s="152"/>
      <c r="XDB5255" s="152"/>
      <c r="XDC5255" s="152"/>
      <c r="XDD5255" s="152"/>
      <c r="XDE5255" s="152"/>
      <c r="XDF5255" s="152"/>
      <c r="XDG5255" s="152"/>
      <c r="XDH5255" s="152"/>
      <c r="XDI5255" s="152"/>
      <c r="XDJ5255" s="152"/>
      <c r="XDK5255" s="152"/>
      <c r="XDL5255" s="152"/>
      <c r="XDM5255" s="152"/>
      <c r="XDN5255" s="152"/>
      <c r="XDO5255" s="152"/>
      <c r="XDP5255" s="152"/>
      <c r="XDQ5255" s="152"/>
      <c r="XDR5255" s="152"/>
      <c r="XDS5255" s="152"/>
      <c r="XDT5255" s="152"/>
      <c r="XDU5255" s="152"/>
      <c r="XDV5255" s="152"/>
      <c r="XDW5255" s="152"/>
      <c r="XDX5255" s="152"/>
      <c r="XDY5255" s="152"/>
      <c r="XDZ5255" s="152"/>
      <c r="XEA5255" s="152"/>
      <c r="XEB5255" s="152"/>
      <c r="XEC5255" s="152"/>
      <c r="XED5255" s="152"/>
      <c r="XEE5255" s="152"/>
      <c r="XEF5255" s="152"/>
      <c r="XEG5255" s="152"/>
      <c r="XEH5255" s="152"/>
      <c r="XEI5255" s="152"/>
      <c r="XEJ5255" s="152"/>
      <c r="XEK5255" s="152"/>
      <c r="XEL5255" s="152"/>
      <c r="XEM5255" s="152"/>
      <c r="XEN5255" s="152"/>
      <c r="XEO5255" s="152"/>
      <c r="XEP5255" s="152"/>
      <c r="XEQ5255" s="152"/>
      <c r="XER5255" s="152"/>
      <c r="XES5255" s="152"/>
      <c r="XET5255" s="152"/>
      <c r="XEU5255" s="152"/>
      <c r="XEV5255" s="152"/>
      <c r="XEW5255" s="152"/>
      <c r="XEX5255" s="152"/>
    </row>
    <row r="5256" spans="1:16378" s="10" customFormat="1" ht="15.75" customHeight="1">
      <c r="A5256" s="74"/>
      <c r="B5256" s="74"/>
      <c r="C5256" s="33" t="s">
        <v>5630</v>
      </c>
      <c r="D5256" s="74"/>
      <c r="E5256" s="74"/>
      <c r="F5256" s="75"/>
      <c r="G5256" s="75"/>
      <c r="H5256" s="75"/>
      <c r="I5256" s="212"/>
      <c r="J5256" s="212"/>
      <c r="K5256" s="212"/>
    </row>
    <row r="5257" spans="1:16378" s="10" customFormat="1" ht="31.5" customHeight="1">
      <c r="A5257" s="36">
        <v>3420</v>
      </c>
      <c r="B5257" s="28" t="s">
        <v>5466</v>
      </c>
      <c r="C5257" s="29" t="s">
        <v>5467</v>
      </c>
      <c r="D5257" s="28" t="s">
        <v>271</v>
      </c>
      <c r="E5257" s="30">
        <v>1</v>
      </c>
      <c r="F5257" s="30">
        <v>6500</v>
      </c>
      <c r="G5257" s="30">
        <f t="shared" ref="G5257:G5303" si="508">ROUND(F5257*1.2,-2)</f>
        <v>7800</v>
      </c>
      <c r="H5257" s="30">
        <f t="shared" ref="H5257:H5303" si="509">ROUND(F5257*1.8,-2)</f>
        <v>11700</v>
      </c>
      <c r="I5257" s="212"/>
      <c r="J5257" s="212"/>
      <c r="K5257" s="212"/>
    </row>
    <row r="5258" spans="1:16378" s="10" customFormat="1" ht="31.5" customHeight="1">
      <c r="A5258" s="36">
        <v>3421</v>
      </c>
      <c r="B5258" s="28" t="s">
        <v>5497</v>
      </c>
      <c r="C5258" s="29" t="s">
        <v>5498</v>
      </c>
      <c r="D5258" s="28" t="s">
        <v>271</v>
      </c>
      <c r="E5258" s="30">
        <v>1</v>
      </c>
      <c r="F5258" s="30">
        <v>6500</v>
      </c>
      <c r="G5258" s="30">
        <f t="shared" si="508"/>
        <v>7800</v>
      </c>
      <c r="H5258" s="30">
        <f t="shared" si="509"/>
        <v>11700</v>
      </c>
      <c r="I5258" s="212"/>
      <c r="J5258" s="212"/>
      <c r="K5258" s="212"/>
    </row>
    <row r="5259" spans="1:16378" ht="15.75" customHeight="1">
      <c r="A5259" s="36">
        <v>3422</v>
      </c>
      <c r="B5259" s="28" t="s">
        <v>5313</v>
      </c>
      <c r="C5259" s="29" t="s">
        <v>5314</v>
      </c>
      <c r="D5259" s="28" t="s">
        <v>271</v>
      </c>
      <c r="E5259" s="30">
        <v>1</v>
      </c>
      <c r="F5259" s="30">
        <v>6500</v>
      </c>
      <c r="G5259" s="30">
        <f t="shared" si="508"/>
        <v>7800</v>
      </c>
      <c r="H5259" s="30">
        <f t="shared" si="509"/>
        <v>11700</v>
      </c>
      <c r="I5259" s="212"/>
      <c r="J5259" s="212"/>
      <c r="K5259" s="212"/>
    </row>
    <row r="5260" spans="1:16378" ht="31.5" customHeight="1">
      <c r="A5260" s="36">
        <v>3423</v>
      </c>
      <c r="B5260" s="28" t="s">
        <v>5631</v>
      </c>
      <c r="C5260" s="29" t="s">
        <v>5632</v>
      </c>
      <c r="D5260" s="28" t="s">
        <v>271</v>
      </c>
      <c r="E5260" s="30">
        <v>1</v>
      </c>
      <c r="F5260" s="30">
        <v>10050</v>
      </c>
      <c r="G5260" s="30">
        <f t="shared" si="508"/>
        <v>12100</v>
      </c>
      <c r="H5260" s="30">
        <f t="shared" si="509"/>
        <v>18100</v>
      </c>
      <c r="I5260" s="212"/>
      <c r="J5260" s="212"/>
      <c r="K5260" s="212"/>
    </row>
    <row r="5261" spans="1:16378" ht="31.5" customHeight="1">
      <c r="A5261" s="36">
        <v>3424</v>
      </c>
      <c r="B5261" s="28" t="s">
        <v>5633</v>
      </c>
      <c r="C5261" s="29" t="s">
        <v>5634</v>
      </c>
      <c r="D5261" s="28" t="s">
        <v>271</v>
      </c>
      <c r="E5261" s="30">
        <v>1</v>
      </c>
      <c r="F5261" s="30">
        <v>6000</v>
      </c>
      <c r="G5261" s="30">
        <f t="shared" si="508"/>
        <v>7200</v>
      </c>
      <c r="H5261" s="30">
        <f t="shared" si="509"/>
        <v>10800</v>
      </c>
      <c r="I5261" s="212"/>
      <c r="J5261" s="212"/>
      <c r="K5261" s="212"/>
    </row>
    <row r="5262" spans="1:16378" ht="31.5" customHeight="1">
      <c r="A5262" s="36">
        <v>3425</v>
      </c>
      <c r="B5262" s="28" t="s">
        <v>5635</v>
      </c>
      <c r="C5262" s="29" t="s">
        <v>5636</v>
      </c>
      <c r="D5262" s="28" t="s">
        <v>271</v>
      </c>
      <c r="E5262" s="30">
        <v>1</v>
      </c>
      <c r="F5262" s="30">
        <v>6000</v>
      </c>
      <c r="G5262" s="30">
        <f t="shared" si="508"/>
        <v>7200</v>
      </c>
      <c r="H5262" s="30">
        <f t="shared" si="509"/>
        <v>10800</v>
      </c>
      <c r="I5262" s="212"/>
      <c r="J5262" s="212"/>
      <c r="K5262" s="212"/>
    </row>
    <row r="5263" spans="1:16378" ht="15.75" customHeight="1">
      <c r="A5263" s="36">
        <v>3426</v>
      </c>
      <c r="B5263" s="28" t="s">
        <v>5637</v>
      </c>
      <c r="C5263" s="29" t="s">
        <v>5638</v>
      </c>
      <c r="D5263" s="28" t="s">
        <v>271</v>
      </c>
      <c r="E5263" s="30">
        <v>1</v>
      </c>
      <c r="F5263" s="30">
        <v>6000</v>
      </c>
      <c r="G5263" s="30">
        <f t="shared" si="508"/>
        <v>7200</v>
      </c>
      <c r="H5263" s="30">
        <f t="shared" si="509"/>
        <v>10800</v>
      </c>
      <c r="I5263" s="212"/>
      <c r="J5263" s="212"/>
      <c r="K5263" s="212"/>
    </row>
    <row r="5264" spans="1:16378" ht="15.75" customHeight="1">
      <c r="A5264" s="36">
        <v>3427</v>
      </c>
      <c r="B5264" s="28" t="s">
        <v>5639</v>
      </c>
      <c r="C5264" s="29" t="s">
        <v>5640</v>
      </c>
      <c r="D5264" s="28" t="s">
        <v>271</v>
      </c>
      <c r="E5264" s="30">
        <v>1</v>
      </c>
      <c r="F5264" s="30">
        <v>6000</v>
      </c>
      <c r="G5264" s="30">
        <f t="shared" si="508"/>
        <v>7200</v>
      </c>
      <c r="H5264" s="30">
        <f t="shared" si="509"/>
        <v>10800</v>
      </c>
      <c r="I5264" s="212"/>
      <c r="J5264" s="212"/>
      <c r="K5264" s="212"/>
    </row>
    <row r="5265" spans="1:11" ht="15.75" customHeight="1">
      <c r="A5265" s="36">
        <v>3428</v>
      </c>
      <c r="B5265" s="28" t="s">
        <v>5641</v>
      </c>
      <c r="C5265" s="29" t="s">
        <v>5642</v>
      </c>
      <c r="D5265" s="28" t="s">
        <v>271</v>
      </c>
      <c r="E5265" s="30">
        <v>1</v>
      </c>
      <c r="F5265" s="30">
        <v>6000</v>
      </c>
      <c r="G5265" s="30">
        <f t="shared" si="508"/>
        <v>7200</v>
      </c>
      <c r="H5265" s="30">
        <f t="shared" si="509"/>
        <v>10800</v>
      </c>
      <c r="I5265" s="212"/>
      <c r="J5265" s="212"/>
      <c r="K5265" s="212"/>
    </row>
    <row r="5266" spans="1:11" ht="15.75" customHeight="1">
      <c r="A5266" s="36">
        <v>3429</v>
      </c>
      <c r="B5266" s="28" t="s">
        <v>5643</v>
      </c>
      <c r="C5266" s="29" t="s">
        <v>5644</v>
      </c>
      <c r="D5266" s="28" t="s">
        <v>271</v>
      </c>
      <c r="E5266" s="30">
        <v>1</v>
      </c>
      <c r="F5266" s="30">
        <v>6750</v>
      </c>
      <c r="G5266" s="30">
        <f t="shared" si="508"/>
        <v>8100</v>
      </c>
      <c r="H5266" s="30">
        <f t="shared" si="509"/>
        <v>12200</v>
      </c>
      <c r="I5266" s="212"/>
      <c r="J5266" s="212"/>
      <c r="K5266" s="212"/>
    </row>
    <row r="5267" spans="1:11" ht="15.75" customHeight="1">
      <c r="A5267" s="36">
        <v>3430</v>
      </c>
      <c r="B5267" s="28" t="s">
        <v>5346</v>
      </c>
      <c r="C5267" s="29" t="s">
        <v>5347</v>
      </c>
      <c r="D5267" s="28" t="s">
        <v>271</v>
      </c>
      <c r="E5267" s="30">
        <v>1</v>
      </c>
      <c r="F5267" s="30">
        <v>6000</v>
      </c>
      <c r="G5267" s="30">
        <f t="shared" si="508"/>
        <v>7200</v>
      </c>
      <c r="H5267" s="30">
        <f t="shared" si="509"/>
        <v>10800</v>
      </c>
      <c r="I5267" s="212"/>
      <c r="J5267" s="212"/>
      <c r="K5267" s="212"/>
    </row>
    <row r="5268" spans="1:11" ht="15.75" customHeight="1">
      <c r="A5268" s="36">
        <v>3431</v>
      </c>
      <c r="B5268" s="28" t="s">
        <v>5645</v>
      </c>
      <c r="C5268" s="29" t="s">
        <v>5646</v>
      </c>
      <c r="D5268" s="28" t="s">
        <v>271</v>
      </c>
      <c r="E5268" s="30">
        <v>1</v>
      </c>
      <c r="F5268" s="30">
        <v>9750</v>
      </c>
      <c r="G5268" s="30">
        <f t="shared" si="508"/>
        <v>11700</v>
      </c>
      <c r="H5268" s="30">
        <f t="shared" si="509"/>
        <v>17600</v>
      </c>
      <c r="I5268" s="212"/>
      <c r="J5268" s="212"/>
      <c r="K5268" s="212"/>
    </row>
    <row r="5269" spans="1:11" ht="15.75" customHeight="1">
      <c r="A5269" s="36">
        <v>3432</v>
      </c>
      <c r="B5269" s="28" t="s">
        <v>5647</v>
      </c>
      <c r="C5269" s="29" t="s">
        <v>5648</v>
      </c>
      <c r="D5269" s="28" t="s">
        <v>271</v>
      </c>
      <c r="E5269" s="30">
        <v>1</v>
      </c>
      <c r="F5269" s="30">
        <v>7500</v>
      </c>
      <c r="G5269" s="30">
        <f t="shared" si="508"/>
        <v>9000</v>
      </c>
      <c r="H5269" s="30">
        <f t="shared" si="509"/>
        <v>13500</v>
      </c>
      <c r="I5269" s="212"/>
      <c r="J5269" s="212"/>
      <c r="K5269" s="212"/>
    </row>
    <row r="5270" spans="1:11" ht="15.75" customHeight="1" collapsed="1">
      <c r="A5270" s="36">
        <v>3433</v>
      </c>
      <c r="B5270" s="28" t="s">
        <v>5649</v>
      </c>
      <c r="C5270" s="29" t="s">
        <v>5650</v>
      </c>
      <c r="D5270" s="28" t="s">
        <v>271</v>
      </c>
      <c r="E5270" s="30">
        <v>1</v>
      </c>
      <c r="F5270" s="30">
        <v>7500</v>
      </c>
      <c r="G5270" s="30">
        <f t="shared" si="508"/>
        <v>9000</v>
      </c>
      <c r="H5270" s="30">
        <f t="shared" si="509"/>
        <v>13500</v>
      </c>
      <c r="I5270" s="212"/>
      <c r="J5270" s="212"/>
      <c r="K5270" s="212"/>
    </row>
    <row r="5271" spans="1:11" ht="15.75" customHeight="1">
      <c r="A5271" s="36">
        <v>3434</v>
      </c>
      <c r="B5271" s="28" t="s">
        <v>5651</v>
      </c>
      <c r="C5271" s="29" t="s">
        <v>5652</v>
      </c>
      <c r="D5271" s="28" t="s">
        <v>271</v>
      </c>
      <c r="E5271" s="30">
        <v>1</v>
      </c>
      <c r="F5271" s="30">
        <v>7500</v>
      </c>
      <c r="G5271" s="30">
        <f t="shared" si="508"/>
        <v>9000</v>
      </c>
      <c r="H5271" s="30">
        <f t="shared" si="509"/>
        <v>13500</v>
      </c>
      <c r="I5271" s="212"/>
      <c r="J5271" s="212"/>
      <c r="K5271" s="212"/>
    </row>
    <row r="5272" spans="1:11" ht="15.75" customHeight="1">
      <c r="A5272" s="36">
        <v>3435</v>
      </c>
      <c r="B5272" s="28" t="s">
        <v>5653</v>
      </c>
      <c r="C5272" s="29" t="s">
        <v>5654</v>
      </c>
      <c r="D5272" s="28" t="s">
        <v>271</v>
      </c>
      <c r="E5272" s="30">
        <v>1</v>
      </c>
      <c r="F5272" s="30">
        <v>6000</v>
      </c>
      <c r="G5272" s="30">
        <f t="shared" si="508"/>
        <v>7200</v>
      </c>
      <c r="H5272" s="30">
        <f t="shared" si="509"/>
        <v>10800</v>
      </c>
      <c r="I5272" s="212"/>
      <c r="J5272" s="212"/>
      <c r="K5272" s="212"/>
    </row>
    <row r="5273" spans="1:11" ht="15.75" customHeight="1">
      <c r="A5273" s="36">
        <v>3436</v>
      </c>
      <c r="B5273" s="28" t="s">
        <v>5655</v>
      </c>
      <c r="C5273" s="29" t="s">
        <v>5656</v>
      </c>
      <c r="D5273" s="28" t="s">
        <v>271</v>
      </c>
      <c r="E5273" s="30">
        <v>1</v>
      </c>
      <c r="F5273" s="30">
        <v>6000</v>
      </c>
      <c r="G5273" s="30">
        <f t="shared" si="508"/>
        <v>7200</v>
      </c>
      <c r="H5273" s="30">
        <f t="shared" si="509"/>
        <v>10800</v>
      </c>
      <c r="I5273" s="212"/>
      <c r="J5273" s="212"/>
      <c r="K5273" s="212"/>
    </row>
    <row r="5274" spans="1:11" ht="15.75" customHeight="1">
      <c r="A5274" s="36">
        <v>3437</v>
      </c>
      <c r="B5274" s="28" t="s">
        <v>5348</v>
      </c>
      <c r="C5274" s="29" t="s">
        <v>5349</v>
      </c>
      <c r="D5274" s="28" t="s">
        <v>271</v>
      </c>
      <c r="E5274" s="30">
        <v>1</v>
      </c>
      <c r="F5274" s="30">
        <v>6000</v>
      </c>
      <c r="G5274" s="30">
        <f t="shared" si="508"/>
        <v>7200</v>
      </c>
      <c r="H5274" s="30">
        <f t="shared" si="509"/>
        <v>10800</v>
      </c>
      <c r="I5274" s="212"/>
      <c r="J5274" s="212"/>
      <c r="K5274" s="212"/>
    </row>
    <row r="5275" spans="1:11" ht="15.75" customHeight="1">
      <c r="A5275" s="36">
        <v>3438</v>
      </c>
      <c r="B5275" s="28" t="s">
        <v>5657</v>
      </c>
      <c r="C5275" s="57" t="s">
        <v>5658</v>
      </c>
      <c r="D5275" s="28" t="s">
        <v>271</v>
      </c>
      <c r="E5275" s="30">
        <v>1</v>
      </c>
      <c r="F5275" s="30">
        <v>5250</v>
      </c>
      <c r="G5275" s="30">
        <f t="shared" si="508"/>
        <v>6300</v>
      </c>
      <c r="H5275" s="30">
        <f t="shared" si="509"/>
        <v>9500</v>
      </c>
      <c r="I5275" s="212"/>
      <c r="J5275" s="212"/>
      <c r="K5275" s="212"/>
    </row>
    <row r="5276" spans="1:11" ht="15.75" customHeight="1">
      <c r="A5276" s="36">
        <v>3439</v>
      </c>
      <c r="B5276" s="28" t="s">
        <v>5317</v>
      </c>
      <c r="C5276" s="29" t="s">
        <v>5318</v>
      </c>
      <c r="D5276" s="28" t="s">
        <v>271</v>
      </c>
      <c r="E5276" s="30">
        <v>1</v>
      </c>
      <c r="F5276" s="30">
        <v>3500</v>
      </c>
      <c r="G5276" s="30">
        <f t="shared" si="508"/>
        <v>4200</v>
      </c>
      <c r="H5276" s="30">
        <f t="shared" si="509"/>
        <v>6300</v>
      </c>
      <c r="I5276" s="212"/>
      <c r="J5276" s="212"/>
      <c r="K5276" s="212"/>
    </row>
    <row r="5277" spans="1:11" ht="15.75" customHeight="1">
      <c r="A5277" s="36">
        <v>3440</v>
      </c>
      <c r="B5277" s="28" t="s">
        <v>5659</v>
      </c>
      <c r="C5277" s="29" t="s">
        <v>5660</v>
      </c>
      <c r="D5277" s="28" t="s">
        <v>271</v>
      </c>
      <c r="E5277" s="30">
        <v>1</v>
      </c>
      <c r="F5277" s="30">
        <v>4500</v>
      </c>
      <c r="G5277" s="30">
        <f t="shared" si="508"/>
        <v>5400</v>
      </c>
      <c r="H5277" s="30">
        <f t="shared" si="509"/>
        <v>8100</v>
      </c>
      <c r="I5277" s="212"/>
      <c r="J5277" s="212"/>
      <c r="K5277" s="212"/>
    </row>
    <row r="5278" spans="1:11" ht="15.75" customHeight="1">
      <c r="A5278" s="36">
        <v>3441</v>
      </c>
      <c r="B5278" s="28" t="s">
        <v>5319</v>
      </c>
      <c r="C5278" s="29" t="s">
        <v>5320</v>
      </c>
      <c r="D5278" s="28" t="s">
        <v>271</v>
      </c>
      <c r="E5278" s="30">
        <v>1</v>
      </c>
      <c r="F5278" s="30">
        <v>6000</v>
      </c>
      <c r="G5278" s="30">
        <f t="shared" si="508"/>
        <v>7200</v>
      </c>
      <c r="H5278" s="30">
        <f t="shared" si="509"/>
        <v>10800</v>
      </c>
      <c r="I5278" s="212"/>
      <c r="J5278" s="212"/>
      <c r="K5278" s="212"/>
    </row>
    <row r="5279" spans="1:11" ht="15.75" customHeight="1">
      <c r="A5279" s="36">
        <v>3442</v>
      </c>
      <c r="B5279" s="28" t="s">
        <v>5661</v>
      </c>
      <c r="C5279" s="29" t="s">
        <v>5662</v>
      </c>
      <c r="D5279" s="28" t="s">
        <v>271</v>
      </c>
      <c r="E5279" s="30">
        <v>1</v>
      </c>
      <c r="F5279" s="30">
        <v>9000</v>
      </c>
      <c r="G5279" s="30">
        <f t="shared" si="508"/>
        <v>10800</v>
      </c>
      <c r="H5279" s="30">
        <f t="shared" si="509"/>
        <v>16200</v>
      </c>
      <c r="I5279" s="212"/>
      <c r="J5279" s="212"/>
      <c r="K5279" s="212"/>
    </row>
    <row r="5280" spans="1:11" ht="15.75" customHeight="1">
      <c r="A5280" s="36">
        <v>3443</v>
      </c>
      <c r="B5280" s="28" t="s">
        <v>5663</v>
      </c>
      <c r="C5280" s="29" t="s">
        <v>5664</v>
      </c>
      <c r="D5280" s="28" t="s">
        <v>271</v>
      </c>
      <c r="E5280" s="30">
        <v>1</v>
      </c>
      <c r="F5280" s="30">
        <v>6000</v>
      </c>
      <c r="G5280" s="30">
        <f t="shared" si="508"/>
        <v>7200</v>
      </c>
      <c r="H5280" s="30">
        <f t="shared" si="509"/>
        <v>10800</v>
      </c>
      <c r="I5280" s="212"/>
      <c r="J5280" s="212"/>
      <c r="K5280" s="212"/>
    </row>
    <row r="5281" spans="1:11" ht="15.75" customHeight="1">
      <c r="A5281" s="36">
        <v>3444</v>
      </c>
      <c r="B5281" s="28" t="s">
        <v>5665</v>
      </c>
      <c r="C5281" s="29" t="s">
        <v>5666</v>
      </c>
      <c r="D5281" s="28" t="s">
        <v>271</v>
      </c>
      <c r="E5281" s="30">
        <v>1</v>
      </c>
      <c r="F5281" s="30">
        <v>6750</v>
      </c>
      <c r="G5281" s="30">
        <f t="shared" si="508"/>
        <v>8100</v>
      </c>
      <c r="H5281" s="30">
        <f t="shared" si="509"/>
        <v>12200</v>
      </c>
      <c r="I5281" s="212"/>
      <c r="J5281" s="212"/>
      <c r="K5281" s="212"/>
    </row>
    <row r="5282" spans="1:11" ht="15.75" customHeight="1" collapsed="1">
      <c r="A5282" s="36">
        <v>3445</v>
      </c>
      <c r="B5282" s="28" t="s">
        <v>5667</v>
      </c>
      <c r="C5282" s="29" t="s">
        <v>5668</v>
      </c>
      <c r="D5282" s="28" t="s">
        <v>271</v>
      </c>
      <c r="E5282" s="30">
        <v>1</v>
      </c>
      <c r="F5282" s="30">
        <v>6750</v>
      </c>
      <c r="G5282" s="30">
        <f t="shared" si="508"/>
        <v>8100</v>
      </c>
      <c r="H5282" s="30">
        <f t="shared" si="509"/>
        <v>12200</v>
      </c>
      <c r="I5282" s="212"/>
      <c r="J5282" s="212"/>
      <c r="K5282" s="212"/>
    </row>
    <row r="5283" spans="1:11" ht="15.75" customHeight="1" collapsed="1">
      <c r="A5283" s="36">
        <v>3446</v>
      </c>
      <c r="B5283" s="28" t="s">
        <v>5669</v>
      </c>
      <c r="C5283" s="29" t="s">
        <v>5670</v>
      </c>
      <c r="D5283" s="28" t="s">
        <v>271</v>
      </c>
      <c r="E5283" s="30">
        <v>1</v>
      </c>
      <c r="F5283" s="30">
        <v>4200</v>
      </c>
      <c r="G5283" s="30">
        <f t="shared" si="508"/>
        <v>5000</v>
      </c>
      <c r="H5283" s="30">
        <f t="shared" si="509"/>
        <v>7600</v>
      </c>
      <c r="I5283" s="212"/>
      <c r="J5283" s="212"/>
      <c r="K5283" s="212"/>
    </row>
    <row r="5284" spans="1:11" ht="15.75" customHeight="1">
      <c r="A5284" s="36">
        <v>3447</v>
      </c>
      <c r="B5284" s="28" t="s">
        <v>5671</v>
      </c>
      <c r="C5284" s="29" t="s">
        <v>5672</v>
      </c>
      <c r="D5284" s="28" t="s">
        <v>271</v>
      </c>
      <c r="E5284" s="30">
        <v>1</v>
      </c>
      <c r="F5284" s="30">
        <v>4350</v>
      </c>
      <c r="G5284" s="30">
        <f t="shared" si="508"/>
        <v>5200</v>
      </c>
      <c r="H5284" s="30">
        <f t="shared" si="509"/>
        <v>7800</v>
      </c>
      <c r="I5284" s="212"/>
      <c r="J5284" s="212"/>
      <c r="K5284" s="212"/>
    </row>
    <row r="5285" spans="1:11" ht="15.75" customHeight="1">
      <c r="A5285" s="36">
        <v>3448</v>
      </c>
      <c r="B5285" s="28" t="s">
        <v>5673</v>
      </c>
      <c r="C5285" s="57" t="s">
        <v>5674</v>
      </c>
      <c r="D5285" s="28" t="s">
        <v>271</v>
      </c>
      <c r="E5285" s="30">
        <v>1</v>
      </c>
      <c r="F5285" s="30">
        <v>4500</v>
      </c>
      <c r="G5285" s="30">
        <f t="shared" si="508"/>
        <v>5400</v>
      </c>
      <c r="H5285" s="30">
        <f t="shared" si="509"/>
        <v>8100</v>
      </c>
      <c r="I5285" s="212"/>
      <c r="J5285" s="212"/>
      <c r="K5285" s="212"/>
    </row>
    <row r="5286" spans="1:11" ht="15.75" customHeight="1">
      <c r="A5286" s="36">
        <v>3449</v>
      </c>
      <c r="B5286" s="28" t="s">
        <v>5675</v>
      </c>
      <c r="C5286" s="57" t="s">
        <v>5676</v>
      </c>
      <c r="D5286" s="28" t="s">
        <v>271</v>
      </c>
      <c r="E5286" s="30">
        <v>1</v>
      </c>
      <c r="F5286" s="30">
        <v>4500</v>
      </c>
      <c r="G5286" s="30">
        <f t="shared" si="508"/>
        <v>5400</v>
      </c>
      <c r="H5286" s="30">
        <f t="shared" si="509"/>
        <v>8100</v>
      </c>
      <c r="I5286" s="212"/>
      <c r="J5286" s="212"/>
      <c r="K5286" s="212"/>
    </row>
    <row r="5287" spans="1:11" ht="15.75" customHeight="1">
      <c r="A5287" s="36">
        <v>3450</v>
      </c>
      <c r="B5287" s="28" t="s">
        <v>5677</v>
      </c>
      <c r="C5287" s="29" t="s">
        <v>5678</v>
      </c>
      <c r="D5287" s="28" t="s">
        <v>271</v>
      </c>
      <c r="E5287" s="30">
        <v>1</v>
      </c>
      <c r="F5287" s="30">
        <v>4500</v>
      </c>
      <c r="G5287" s="30">
        <f t="shared" si="508"/>
        <v>5400</v>
      </c>
      <c r="H5287" s="30">
        <f t="shared" si="509"/>
        <v>8100</v>
      </c>
      <c r="I5287" s="212"/>
      <c r="J5287" s="212"/>
      <c r="K5287" s="212"/>
    </row>
    <row r="5288" spans="1:11" ht="15.75" customHeight="1">
      <c r="A5288" s="36">
        <v>3451</v>
      </c>
      <c r="B5288" s="28" t="s">
        <v>5679</v>
      </c>
      <c r="C5288" s="29" t="s">
        <v>5680</v>
      </c>
      <c r="D5288" s="28" t="s">
        <v>271</v>
      </c>
      <c r="E5288" s="30">
        <v>1</v>
      </c>
      <c r="F5288" s="30">
        <v>6750</v>
      </c>
      <c r="G5288" s="30">
        <f t="shared" si="508"/>
        <v>8100</v>
      </c>
      <c r="H5288" s="30">
        <f t="shared" si="509"/>
        <v>12200</v>
      </c>
      <c r="I5288" s="212"/>
      <c r="J5288" s="212"/>
      <c r="K5288" s="212"/>
    </row>
    <row r="5289" spans="1:11" ht="15.75" customHeight="1">
      <c r="A5289" s="36">
        <v>3452</v>
      </c>
      <c r="B5289" s="28" t="s">
        <v>5681</v>
      </c>
      <c r="C5289" s="29" t="s">
        <v>5682</v>
      </c>
      <c r="D5289" s="28" t="s">
        <v>271</v>
      </c>
      <c r="E5289" s="30">
        <v>1</v>
      </c>
      <c r="F5289" s="30">
        <v>6750</v>
      </c>
      <c r="G5289" s="30">
        <f t="shared" si="508"/>
        <v>8100</v>
      </c>
      <c r="H5289" s="30">
        <f t="shared" si="509"/>
        <v>12200</v>
      </c>
      <c r="I5289" s="212"/>
      <c r="J5289" s="212"/>
      <c r="K5289" s="212"/>
    </row>
    <row r="5290" spans="1:11" ht="15.75" customHeight="1">
      <c r="A5290" s="36">
        <v>3453</v>
      </c>
      <c r="B5290" s="28" t="s">
        <v>5683</v>
      </c>
      <c r="C5290" s="29" t="s">
        <v>5684</v>
      </c>
      <c r="D5290" s="28" t="s">
        <v>271</v>
      </c>
      <c r="E5290" s="30">
        <v>1</v>
      </c>
      <c r="F5290" s="30">
        <v>6750</v>
      </c>
      <c r="G5290" s="30">
        <f t="shared" si="508"/>
        <v>8100</v>
      </c>
      <c r="H5290" s="30">
        <f t="shared" si="509"/>
        <v>12200</v>
      </c>
      <c r="I5290" s="212"/>
      <c r="J5290" s="212"/>
      <c r="K5290" s="212"/>
    </row>
    <row r="5291" spans="1:11" ht="15.75" customHeight="1">
      <c r="A5291" s="36">
        <v>3454</v>
      </c>
      <c r="B5291" s="28" t="s">
        <v>5685</v>
      </c>
      <c r="C5291" s="29" t="s">
        <v>5686</v>
      </c>
      <c r="D5291" s="28" t="s">
        <v>271</v>
      </c>
      <c r="E5291" s="30">
        <v>1</v>
      </c>
      <c r="F5291" s="30">
        <v>6750</v>
      </c>
      <c r="G5291" s="30">
        <f t="shared" si="508"/>
        <v>8100</v>
      </c>
      <c r="H5291" s="30">
        <f t="shared" si="509"/>
        <v>12200</v>
      </c>
      <c r="I5291" s="212"/>
      <c r="J5291" s="212"/>
      <c r="K5291" s="212"/>
    </row>
    <row r="5292" spans="1:11" ht="15.75" customHeight="1">
      <c r="A5292" s="36">
        <v>3455</v>
      </c>
      <c r="B5292" s="28" t="s">
        <v>5687</v>
      </c>
      <c r="C5292" s="29" t="s">
        <v>5688</v>
      </c>
      <c r="D5292" s="28" t="s">
        <v>271</v>
      </c>
      <c r="E5292" s="30">
        <v>1</v>
      </c>
      <c r="F5292" s="30">
        <v>7500</v>
      </c>
      <c r="G5292" s="30">
        <f t="shared" si="508"/>
        <v>9000</v>
      </c>
      <c r="H5292" s="30">
        <f t="shared" si="509"/>
        <v>13500</v>
      </c>
      <c r="I5292" s="212"/>
      <c r="J5292" s="212"/>
      <c r="K5292" s="212"/>
    </row>
    <row r="5293" spans="1:11" ht="15.75" customHeight="1">
      <c r="A5293" s="36">
        <v>3456</v>
      </c>
      <c r="B5293" s="28" t="s">
        <v>5689</v>
      </c>
      <c r="C5293" s="29" t="s">
        <v>5690</v>
      </c>
      <c r="D5293" s="28" t="s">
        <v>271</v>
      </c>
      <c r="E5293" s="30">
        <v>1</v>
      </c>
      <c r="F5293" s="30">
        <v>10500</v>
      </c>
      <c r="G5293" s="30">
        <f t="shared" si="508"/>
        <v>12600</v>
      </c>
      <c r="H5293" s="30">
        <f t="shared" si="509"/>
        <v>18900</v>
      </c>
      <c r="I5293" s="212"/>
      <c r="J5293" s="212"/>
      <c r="K5293" s="212"/>
    </row>
    <row r="5294" spans="1:11" ht="15.75" customHeight="1">
      <c r="A5294" s="36">
        <v>3457</v>
      </c>
      <c r="B5294" s="28" t="s">
        <v>5691</v>
      </c>
      <c r="C5294" s="29" t="s">
        <v>5692</v>
      </c>
      <c r="D5294" s="28" t="s">
        <v>271</v>
      </c>
      <c r="E5294" s="30">
        <v>1</v>
      </c>
      <c r="F5294" s="30">
        <v>7500</v>
      </c>
      <c r="G5294" s="30">
        <f t="shared" si="508"/>
        <v>9000</v>
      </c>
      <c r="H5294" s="30">
        <f t="shared" si="509"/>
        <v>13500</v>
      </c>
      <c r="I5294" s="212"/>
      <c r="J5294" s="212"/>
      <c r="K5294" s="212"/>
    </row>
    <row r="5295" spans="1:11" ht="15.75" customHeight="1">
      <c r="A5295" s="36">
        <v>3458</v>
      </c>
      <c r="B5295" s="28" t="s">
        <v>5693</v>
      </c>
      <c r="C5295" s="57" t="s">
        <v>5694</v>
      </c>
      <c r="D5295" s="28" t="s">
        <v>271</v>
      </c>
      <c r="E5295" s="30">
        <v>1</v>
      </c>
      <c r="F5295" s="30">
        <v>4500</v>
      </c>
      <c r="G5295" s="30">
        <f t="shared" si="508"/>
        <v>5400</v>
      </c>
      <c r="H5295" s="30">
        <f t="shared" si="509"/>
        <v>8100</v>
      </c>
      <c r="I5295" s="212"/>
      <c r="J5295" s="212"/>
      <c r="K5295" s="212"/>
    </row>
    <row r="5296" spans="1:11" ht="15.75" customHeight="1">
      <c r="A5296" s="36">
        <v>3459</v>
      </c>
      <c r="B5296" s="28" t="s">
        <v>5695</v>
      </c>
      <c r="C5296" s="57" t="s">
        <v>5696</v>
      </c>
      <c r="D5296" s="28" t="s">
        <v>271</v>
      </c>
      <c r="E5296" s="30">
        <v>1</v>
      </c>
      <c r="F5296" s="30">
        <v>5250</v>
      </c>
      <c r="G5296" s="30">
        <f t="shared" si="508"/>
        <v>6300</v>
      </c>
      <c r="H5296" s="30">
        <f t="shared" si="509"/>
        <v>9500</v>
      </c>
      <c r="I5296" s="212"/>
      <c r="J5296" s="212"/>
      <c r="K5296" s="212"/>
    </row>
    <row r="5297" spans="1:11" ht="15.75" customHeight="1">
      <c r="A5297" s="36">
        <v>3460</v>
      </c>
      <c r="B5297" s="28" t="s">
        <v>5576</v>
      </c>
      <c r="C5297" s="29" t="s">
        <v>5577</v>
      </c>
      <c r="D5297" s="28" t="s">
        <v>271</v>
      </c>
      <c r="E5297" s="30">
        <v>1</v>
      </c>
      <c r="F5297" s="30">
        <v>6000</v>
      </c>
      <c r="G5297" s="30">
        <f t="shared" si="508"/>
        <v>7200</v>
      </c>
      <c r="H5297" s="30">
        <f t="shared" si="509"/>
        <v>10800</v>
      </c>
      <c r="I5297" s="212"/>
      <c r="J5297" s="212"/>
      <c r="K5297" s="212"/>
    </row>
    <row r="5298" spans="1:11" ht="17.25" customHeight="1">
      <c r="A5298" s="36">
        <v>3461</v>
      </c>
      <c r="B5298" s="28" t="s">
        <v>5309</v>
      </c>
      <c r="C5298" s="29" t="s">
        <v>5310</v>
      </c>
      <c r="D5298" s="28" t="s">
        <v>271</v>
      </c>
      <c r="E5298" s="30">
        <v>1</v>
      </c>
      <c r="F5298" s="30">
        <v>5500</v>
      </c>
      <c r="G5298" s="30">
        <f t="shared" si="508"/>
        <v>6600</v>
      </c>
      <c r="H5298" s="30">
        <f t="shared" si="509"/>
        <v>9900</v>
      </c>
      <c r="I5298" s="212"/>
      <c r="J5298" s="212"/>
      <c r="K5298" s="212"/>
    </row>
    <row r="5299" spans="1:11" ht="15.75" customHeight="1">
      <c r="A5299" s="36">
        <v>3462</v>
      </c>
      <c r="B5299" s="28" t="s">
        <v>5697</v>
      </c>
      <c r="C5299" s="57" t="s">
        <v>5698</v>
      </c>
      <c r="D5299" s="28" t="s">
        <v>271</v>
      </c>
      <c r="E5299" s="30">
        <v>1</v>
      </c>
      <c r="F5299" s="30">
        <v>8250</v>
      </c>
      <c r="G5299" s="30">
        <f t="shared" si="508"/>
        <v>9900</v>
      </c>
      <c r="H5299" s="30">
        <f t="shared" si="509"/>
        <v>14900</v>
      </c>
      <c r="I5299" s="212"/>
      <c r="J5299" s="212"/>
      <c r="K5299" s="212"/>
    </row>
    <row r="5300" spans="1:11" ht="15.75" customHeight="1">
      <c r="A5300" s="36">
        <v>3463</v>
      </c>
      <c r="B5300" s="28" t="s">
        <v>5699</v>
      </c>
      <c r="C5300" s="29" t="s">
        <v>5700</v>
      </c>
      <c r="D5300" s="28" t="s">
        <v>271</v>
      </c>
      <c r="E5300" s="30">
        <v>1</v>
      </c>
      <c r="F5300" s="30">
        <v>10500</v>
      </c>
      <c r="G5300" s="30">
        <f t="shared" si="508"/>
        <v>12600</v>
      </c>
      <c r="H5300" s="30">
        <f t="shared" si="509"/>
        <v>18900</v>
      </c>
      <c r="I5300" s="212"/>
      <c r="J5300" s="212"/>
      <c r="K5300" s="212"/>
    </row>
    <row r="5301" spans="1:11" ht="15.75" customHeight="1">
      <c r="A5301" s="36">
        <v>3464</v>
      </c>
      <c r="B5301" s="28" t="s">
        <v>5701</v>
      </c>
      <c r="C5301" s="57" t="s">
        <v>5702</v>
      </c>
      <c r="D5301" s="28" t="s">
        <v>271</v>
      </c>
      <c r="E5301" s="30">
        <v>1</v>
      </c>
      <c r="F5301" s="30">
        <v>6000</v>
      </c>
      <c r="G5301" s="30">
        <f t="shared" si="508"/>
        <v>7200</v>
      </c>
      <c r="H5301" s="30">
        <f t="shared" si="509"/>
        <v>10800</v>
      </c>
      <c r="I5301" s="212"/>
      <c r="J5301" s="212"/>
      <c r="K5301" s="212"/>
    </row>
    <row r="5302" spans="1:11" ht="15.75" customHeight="1">
      <c r="A5302" s="36">
        <v>3465</v>
      </c>
      <c r="B5302" s="28" t="s">
        <v>5315</v>
      </c>
      <c r="C5302" s="29" t="s">
        <v>5316</v>
      </c>
      <c r="D5302" s="28" t="s">
        <v>271</v>
      </c>
      <c r="E5302" s="30">
        <v>1</v>
      </c>
      <c r="F5302" s="30">
        <v>5500</v>
      </c>
      <c r="G5302" s="30">
        <f t="shared" si="508"/>
        <v>6600</v>
      </c>
      <c r="H5302" s="30">
        <f t="shared" si="509"/>
        <v>9900</v>
      </c>
      <c r="I5302" s="212"/>
      <c r="J5302" s="212"/>
      <c r="K5302" s="212"/>
    </row>
    <row r="5303" spans="1:11" ht="15.75" customHeight="1">
      <c r="A5303" s="36">
        <v>3466</v>
      </c>
      <c r="B5303" s="28" t="s">
        <v>5334</v>
      </c>
      <c r="C5303" s="29" t="s">
        <v>5335</v>
      </c>
      <c r="D5303" s="28" t="s">
        <v>271</v>
      </c>
      <c r="E5303" s="30">
        <v>1</v>
      </c>
      <c r="F5303" s="30">
        <v>5500</v>
      </c>
      <c r="G5303" s="30">
        <f t="shared" si="508"/>
        <v>6600</v>
      </c>
      <c r="H5303" s="30">
        <f t="shared" si="509"/>
        <v>9900</v>
      </c>
      <c r="I5303" s="212"/>
      <c r="J5303" s="212"/>
      <c r="K5303" s="212"/>
    </row>
    <row r="5304" spans="1:11" ht="15.75" customHeight="1">
      <c r="A5304" s="36">
        <v>3467</v>
      </c>
      <c r="B5304" s="28" t="s">
        <v>5427</v>
      </c>
      <c r="C5304" s="29" t="s">
        <v>5428</v>
      </c>
      <c r="D5304" s="28" t="s">
        <v>271</v>
      </c>
      <c r="E5304" s="30">
        <v>1</v>
      </c>
      <c r="F5304" s="30">
        <v>6000</v>
      </c>
      <c r="G5304" s="30">
        <f t="shared" ref="G5304:G5312" si="510">ROUND(F5304*1.2,-2)</f>
        <v>7200</v>
      </c>
      <c r="H5304" s="30">
        <f t="shared" ref="H5304:H5312" si="511">ROUND(F5304*1.8,-2)</f>
        <v>10800</v>
      </c>
      <c r="I5304" s="212"/>
      <c r="J5304" s="212"/>
      <c r="K5304" s="212"/>
    </row>
    <row r="5305" spans="1:11" ht="15.75" customHeight="1">
      <c r="A5305" s="36">
        <v>3468</v>
      </c>
      <c r="B5305" s="28" t="s">
        <v>5703</v>
      </c>
      <c r="C5305" s="57" t="s">
        <v>5704</v>
      </c>
      <c r="D5305" s="28" t="s">
        <v>271</v>
      </c>
      <c r="E5305" s="30">
        <v>1</v>
      </c>
      <c r="F5305" s="30">
        <v>3750</v>
      </c>
      <c r="G5305" s="30">
        <f t="shared" si="510"/>
        <v>4500</v>
      </c>
      <c r="H5305" s="30">
        <f t="shared" si="511"/>
        <v>6800</v>
      </c>
      <c r="I5305" s="212"/>
      <c r="J5305" s="212"/>
      <c r="K5305" s="212"/>
    </row>
    <row r="5306" spans="1:11" ht="15.75" customHeight="1">
      <c r="A5306" s="36">
        <v>3469</v>
      </c>
      <c r="B5306" s="28" t="s">
        <v>5705</v>
      </c>
      <c r="C5306" s="57" t="s">
        <v>5706</v>
      </c>
      <c r="D5306" s="28" t="s">
        <v>271</v>
      </c>
      <c r="E5306" s="30">
        <v>1</v>
      </c>
      <c r="F5306" s="30">
        <v>3750</v>
      </c>
      <c r="G5306" s="30">
        <f t="shared" si="510"/>
        <v>4500</v>
      </c>
      <c r="H5306" s="30">
        <f t="shared" si="511"/>
        <v>6800</v>
      </c>
      <c r="I5306" s="212"/>
      <c r="J5306" s="212"/>
      <c r="K5306" s="212"/>
    </row>
    <row r="5307" spans="1:11" ht="15.75" customHeight="1">
      <c r="A5307" s="36">
        <v>3470</v>
      </c>
      <c r="B5307" s="28" t="s">
        <v>5707</v>
      </c>
      <c r="C5307" s="29" t="s">
        <v>5708</v>
      </c>
      <c r="D5307" s="28" t="s">
        <v>271</v>
      </c>
      <c r="E5307" s="30">
        <v>1</v>
      </c>
      <c r="F5307" s="30">
        <v>4725</v>
      </c>
      <c r="G5307" s="30">
        <f t="shared" si="510"/>
        <v>5700</v>
      </c>
      <c r="H5307" s="30">
        <f t="shared" si="511"/>
        <v>8500</v>
      </c>
      <c r="I5307" s="212"/>
      <c r="J5307" s="212"/>
      <c r="K5307" s="212"/>
    </row>
    <row r="5308" spans="1:11" ht="15.75" customHeight="1">
      <c r="A5308" s="36">
        <v>3471</v>
      </c>
      <c r="B5308" s="28" t="s">
        <v>5709</v>
      </c>
      <c r="C5308" s="29" t="s">
        <v>5710</v>
      </c>
      <c r="D5308" s="28" t="s">
        <v>271</v>
      </c>
      <c r="E5308" s="30">
        <v>1</v>
      </c>
      <c r="F5308" s="30">
        <v>5550</v>
      </c>
      <c r="G5308" s="30">
        <f t="shared" si="510"/>
        <v>6700</v>
      </c>
      <c r="H5308" s="30">
        <f t="shared" si="511"/>
        <v>10000</v>
      </c>
      <c r="I5308" s="212"/>
      <c r="J5308" s="212"/>
      <c r="K5308" s="212"/>
    </row>
    <row r="5309" spans="1:11" ht="15.75" customHeight="1">
      <c r="A5309" s="36">
        <v>3472</v>
      </c>
      <c r="B5309" s="28" t="s">
        <v>5711</v>
      </c>
      <c r="C5309" s="29" t="s">
        <v>5712</v>
      </c>
      <c r="D5309" s="28" t="s">
        <v>271</v>
      </c>
      <c r="E5309" s="30">
        <v>1</v>
      </c>
      <c r="F5309" s="30">
        <v>11025</v>
      </c>
      <c r="G5309" s="30">
        <f t="shared" si="510"/>
        <v>13200</v>
      </c>
      <c r="H5309" s="30">
        <f t="shared" si="511"/>
        <v>19800</v>
      </c>
      <c r="I5309" s="212"/>
      <c r="J5309" s="212"/>
      <c r="K5309" s="212"/>
    </row>
    <row r="5310" spans="1:11" ht="15.75" customHeight="1">
      <c r="A5310" s="36">
        <v>3473</v>
      </c>
      <c r="B5310" s="28" t="s">
        <v>5713</v>
      </c>
      <c r="C5310" s="29" t="s">
        <v>5714</v>
      </c>
      <c r="D5310" s="28" t="s">
        <v>271</v>
      </c>
      <c r="E5310" s="30">
        <v>1</v>
      </c>
      <c r="F5310" s="30">
        <v>11025</v>
      </c>
      <c r="G5310" s="30">
        <f t="shared" si="510"/>
        <v>13200</v>
      </c>
      <c r="H5310" s="30">
        <f t="shared" si="511"/>
        <v>19800</v>
      </c>
      <c r="I5310" s="212"/>
      <c r="J5310" s="212"/>
      <c r="K5310" s="212"/>
    </row>
    <row r="5311" spans="1:11" ht="15.75" customHeight="1">
      <c r="A5311" s="36">
        <v>3474</v>
      </c>
      <c r="B5311" s="28" t="s">
        <v>5311</v>
      </c>
      <c r="C5311" s="29" t="s">
        <v>5312</v>
      </c>
      <c r="D5311" s="28" t="s">
        <v>271</v>
      </c>
      <c r="E5311" s="30">
        <v>1</v>
      </c>
      <c r="F5311" s="30">
        <v>5500</v>
      </c>
      <c r="G5311" s="30">
        <f t="shared" si="510"/>
        <v>6600</v>
      </c>
      <c r="H5311" s="30">
        <f t="shared" si="511"/>
        <v>9900</v>
      </c>
      <c r="I5311" s="212"/>
      <c r="J5311" s="212"/>
      <c r="K5311" s="212"/>
    </row>
    <row r="5312" spans="1:11" ht="15.75" customHeight="1">
      <c r="A5312" s="36">
        <v>3475</v>
      </c>
      <c r="B5312" s="28" t="s">
        <v>5715</v>
      </c>
      <c r="C5312" s="29" t="s">
        <v>5716</v>
      </c>
      <c r="D5312" s="28" t="s">
        <v>271</v>
      </c>
      <c r="E5312" s="30">
        <v>1</v>
      </c>
      <c r="F5312" s="30">
        <v>6750</v>
      </c>
      <c r="G5312" s="30">
        <f t="shared" si="510"/>
        <v>8100</v>
      </c>
      <c r="H5312" s="30">
        <f t="shared" si="511"/>
        <v>12200</v>
      </c>
      <c r="I5312" s="212"/>
      <c r="J5312" s="212"/>
      <c r="K5312" s="212"/>
    </row>
    <row r="5313" spans="1:11" ht="15.75" customHeight="1">
      <c r="A5313" s="36">
        <v>3476</v>
      </c>
      <c r="B5313" s="28" t="s">
        <v>5507</v>
      </c>
      <c r="C5313" s="29" t="s">
        <v>5508</v>
      </c>
      <c r="D5313" s="28" t="s">
        <v>271</v>
      </c>
      <c r="E5313" s="30">
        <v>1</v>
      </c>
      <c r="F5313" s="30">
        <v>5250</v>
      </c>
      <c r="G5313" s="30">
        <v>6000</v>
      </c>
      <c r="H5313" s="30">
        <v>9000</v>
      </c>
      <c r="I5313" s="212"/>
      <c r="J5313" s="212"/>
      <c r="K5313" s="212"/>
    </row>
    <row r="5314" spans="1:11" ht="15.75" customHeight="1">
      <c r="A5314" s="73"/>
      <c r="B5314" s="74"/>
      <c r="C5314" s="33" t="s">
        <v>6196</v>
      </c>
      <c r="D5314" s="74"/>
      <c r="E5314" s="74"/>
      <c r="F5314" s="75"/>
      <c r="G5314" s="35"/>
      <c r="H5314" s="35"/>
      <c r="I5314" s="212"/>
      <c r="J5314" s="212"/>
      <c r="K5314" s="212"/>
    </row>
    <row r="5315" spans="1:11" ht="15.75" customHeight="1">
      <c r="A5315" s="36">
        <v>3477</v>
      </c>
      <c r="B5315" s="28" t="s">
        <v>5717</v>
      </c>
      <c r="C5315" s="29" t="s">
        <v>5718</v>
      </c>
      <c r="D5315" s="28" t="s">
        <v>51</v>
      </c>
      <c r="E5315" s="30">
        <v>1</v>
      </c>
      <c r="F5315" s="30">
        <v>1260</v>
      </c>
      <c r="G5315" s="30">
        <f t="shared" ref="G5315:G5325" si="512">ROUND(F5315*1.2,-2)</f>
        <v>1500</v>
      </c>
      <c r="H5315" s="30">
        <f t="shared" ref="H5315:H5325" si="513">ROUND(F5315*1.8,-2)</f>
        <v>2300</v>
      </c>
      <c r="I5315" s="212"/>
      <c r="J5315" s="212"/>
      <c r="K5315" s="212"/>
    </row>
    <row r="5316" spans="1:11" ht="15.75" customHeight="1">
      <c r="A5316" s="36">
        <v>3478</v>
      </c>
      <c r="B5316" s="28" t="s">
        <v>5719</v>
      </c>
      <c r="C5316" s="29" t="s">
        <v>5720</v>
      </c>
      <c r="D5316" s="28" t="s">
        <v>51</v>
      </c>
      <c r="E5316" s="30">
        <v>1</v>
      </c>
      <c r="F5316" s="30">
        <v>1575</v>
      </c>
      <c r="G5316" s="30">
        <f t="shared" si="512"/>
        <v>1900</v>
      </c>
      <c r="H5316" s="30">
        <f t="shared" si="513"/>
        <v>2800</v>
      </c>
      <c r="I5316" s="212"/>
      <c r="J5316" s="212"/>
      <c r="K5316" s="212"/>
    </row>
    <row r="5317" spans="1:11" ht="15.75" customHeight="1">
      <c r="A5317" s="36">
        <v>3479</v>
      </c>
      <c r="B5317" s="28" t="s">
        <v>5721</v>
      </c>
      <c r="C5317" s="29" t="s">
        <v>5722</v>
      </c>
      <c r="D5317" s="28" t="s">
        <v>51</v>
      </c>
      <c r="E5317" s="30">
        <v>1</v>
      </c>
      <c r="F5317" s="30">
        <v>1110</v>
      </c>
      <c r="G5317" s="30">
        <f t="shared" si="512"/>
        <v>1300</v>
      </c>
      <c r="H5317" s="30">
        <f t="shared" si="513"/>
        <v>2000</v>
      </c>
      <c r="I5317" s="212"/>
      <c r="J5317" s="212"/>
      <c r="K5317" s="212"/>
    </row>
    <row r="5318" spans="1:11" ht="15.75" customHeight="1">
      <c r="A5318" s="36">
        <v>3480</v>
      </c>
      <c r="B5318" s="28" t="s">
        <v>5534</v>
      </c>
      <c r="C5318" s="29" t="s">
        <v>5535</v>
      </c>
      <c r="D5318" s="28" t="s">
        <v>51</v>
      </c>
      <c r="E5318" s="30">
        <v>1</v>
      </c>
      <c r="F5318" s="30">
        <v>850</v>
      </c>
      <c r="G5318" s="30">
        <f t="shared" si="512"/>
        <v>1000</v>
      </c>
      <c r="H5318" s="30">
        <f t="shared" si="513"/>
        <v>1500</v>
      </c>
      <c r="I5318" s="212"/>
      <c r="J5318" s="212"/>
      <c r="K5318" s="212"/>
    </row>
    <row r="5319" spans="1:11" ht="15.75" customHeight="1">
      <c r="A5319" s="36">
        <v>3481</v>
      </c>
      <c r="B5319" s="28" t="s">
        <v>5523</v>
      </c>
      <c r="C5319" s="29" t="s">
        <v>5524</v>
      </c>
      <c r="D5319" s="28" t="s">
        <v>51</v>
      </c>
      <c r="E5319" s="30">
        <v>1</v>
      </c>
      <c r="F5319" s="30">
        <v>530</v>
      </c>
      <c r="G5319" s="30">
        <f t="shared" si="512"/>
        <v>600</v>
      </c>
      <c r="H5319" s="30">
        <f t="shared" si="513"/>
        <v>1000</v>
      </c>
      <c r="I5319" s="212"/>
      <c r="J5319" s="212"/>
      <c r="K5319" s="212"/>
    </row>
    <row r="5320" spans="1:11" ht="15.75" customHeight="1">
      <c r="A5320" s="36">
        <v>3482</v>
      </c>
      <c r="B5320" s="28" t="s">
        <v>5525</v>
      </c>
      <c r="C5320" s="29" t="s">
        <v>5526</v>
      </c>
      <c r="D5320" s="28" t="s">
        <v>51</v>
      </c>
      <c r="E5320" s="30">
        <v>1</v>
      </c>
      <c r="F5320" s="30">
        <v>2800</v>
      </c>
      <c r="G5320" s="30">
        <f t="shared" si="512"/>
        <v>3400</v>
      </c>
      <c r="H5320" s="30">
        <f t="shared" si="513"/>
        <v>5000</v>
      </c>
      <c r="I5320" s="212"/>
      <c r="J5320" s="212"/>
      <c r="K5320" s="212"/>
    </row>
    <row r="5321" spans="1:11" ht="15.75" customHeight="1">
      <c r="A5321" s="36">
        <v>3483</v>
      </c>
      <c r="B5321" s="28" t="s">
        <v>5530</v>
      </c>
      <c r="C5321" s="29" t="s">
        <v>5531</v>
      </c>
      <c r="D5321" s="28" t="s">
        <v>51</v>
      </c>
      <c r="E5321" s="30">
        <v>1</v>
      </c>
      <c r="F5321" s="30">
        <v>1680</v>
      </c>
      <c r="G5321" s="30">
        <f t="shared" si="512"/>
        <v>2000</v>
      </c>
      <c r="H5321" s="30">
        <f t="shared" si="513"/>
        <v>3000</v>
      </c>
      <c r="I5321" s="212"/>
      <c r="J5321" s="212"/>
      <c r="K5321" s="212"/>
    </row>
    <row r="5322" spans="1:11" ht="15.75" customHeight="1">
      <c r="A5322" s="36">
        <v>3484</v>
      </c>
      <c r="B5322" s="28" t="s">
        <v>5297</v>
      </c>
      <c r="C5322" s="29" t="s">
        <v>5298</v>
      </c>
      <c r="D5322" s="28" t="s">
        <v>51</v>
      </c>
      <c r="E5322" s="30">
        <v>1</v>
      </c>
      <c r="F5322" s="30">
        <v>800</v>
      </c>
      <c r="G5322" s="30">
        <f t="shared" si="512"/>
        <v>1000</v>
      </c>
      <c r="H5322" s="30">
        <f t="shared" si="513"/>
        <v>1400</v>
      </c>
      <c r="I5322" s="212"/>
      <c r="J5322" s="212"/>
      <c r="K5322" s="212"/>
    </row>
    <row r="5323" spans="1:11" ht="15.75" customHeight="1">
      <c r="A5323" s="36">
        <v>3485</v>
      </c>
      <c r="B5323" s="28" t="s">
        <v>5723</v>
      </c>
      <c r="C5323" s="29" t="s">
        <v>5724</v>
      </c>
      <c r="D5323" s="28" t="s">
        <v>51</v>
      </c>
      <c r="E5323" s="30">
        <v>1</v>
      </c>
      <c r="F5323" s="30">
        <v>825</v>
      </c>
      <c r="G5323" s="30">
        <f t="shared" si="512"/>
        <v>1000</v>
      </c>
      <c r="H5323" s="30">
        <f t="shared" si="513"/>
        <v>1500</v>
      </c>
      <c r="I5323" s="212"/>
      <c r="J5323" s="212"/>
      <c r="K5323" s="212"/>
    </row>
    <row r="5324" spans="1:11" ht="15.75" customHeight="1">
      <c r="A5324" s="36">
        <v>3486</v>
      </c>
      <c r="B5324" s="28" t="s">
        <v>5725</v>
      </c>
      <c r="C5324" s="29" t="s">
        <v>5726</v>
      </c>
      <c r="D5324" s="28" t="s">
        <v>271</v>
      </c>
      <c r="E5324" s="30">
        <v>1</v>
      </c>
      <c r="F5324" s="30">
        <v>9450</v>
      </c>
      <c r="G5324" s="30">
        <f t="shared" si="512"/>
        <v>11300</v>
      </c>
      <c r="H5324" s="30">
        <f t="shared" si="513"/>
        <v>17000</v>
      </c>
      <c r="I5324" s="212"/>
      <c r="J5324" s="212"/>
      <c r="K5324" s="212"/>
    </row>
    <row r="5325" spans="1:11" ht="15.75" customHeight="1">
      <c r="A5325" s="36">
        <v>3487</v>
      </c>
      <c r="B5325" s="28" t="s">
        <v>5727</v>
      </c>
      <c r="C5325" s="29" t="s">
        <v>5728</v>
      </c>
      <c r="D5325" s="28" t="s">
        <v>51</v>
      </c>
      <c r="E5325" s="30">
        <v>1</v>
      </c>
      <c r="F5325" s="30">
        <v>5400</v>
      </c>
      <c r="G5325" s="30">
        <f t="shared" si="512"/>
        <v>6500</v>
      </c>
      <c r="H5325" s="30">
        <f t="shared" si="513"/>
        <v>9700</v>
      </c>
      <c r="I5325" s="212"/>
      <c r="J5325" s="212"/>
      <c r="K5325" s="212"/>
    </row>
    <row r="5326" spans="1:11" ht="15.75" customHeight="1">
      <c r="A5326" s="36">
        <v>3488</v>
      </c>
      <c r="B5326" s="28" t="s">
        <v>6177</v>
      </c>
      <c r="C5326" s="29" t="s">
        <v>6178</v>
      </c>
      <c r="D5326" s="28" t="s">
        <v>51</v>
      </c>
      <c r="E5326" s="30">
        <v>1</v>
      </c>
      <c r="F5326" s="30">
        <v>1850</v>
      </c>
      <c r="G5326" s="30">
        <v>2200</v>
      </c>
      <c r="H5326" s="30">
        <v>3300</v>
      </c>
      <c r="I5326" s="212"/>
      <c r="J5326" s="212"/>
      <c r="K5326" s="212"/>
    </row>
    <row r="5327" spans="1:11" ht="31">
      <c r="A5327" s="36">
        <v>3489</v>
      </c>
      <c r="B5327" s="28" t="s">
        <v>5296</v>
      </c>
      <c r="C5327" s="29" t="s">
        <v>6150</v>
      </c>
      <c r="D5327" s="28" t="s">
        <v>271</v>
      </c>
      <c r="E5327" s="30">
        <v>1</v>
      </c>
      <c r="F5327" s="30">
        <v>12000</v>
      </c>
      <c r="G5327" s="30">
        <f t="shared" ref="G5327" si="514">ROUND(F5327*1.2,-2)</f>
        <v>14400</v>
      </c>
      <c r="H5327" s="30">
        <f t="shared" ref="H5327" si="515">ROUND(F5327*1.8,-2)</f>
        <v>21600</v>
      </c>
      <c r="I5327" s="212"/>
      <c r="J5327" s="212"/>
      <c r="K5327" s="212"/>
    </row>
    <row r="5328" spans="1:11" ht="15.75" customHeight="1">
      <c r="A5328" s="36">
        <v>3490</v>
      </c>
      <c r="B5328" s="28" t="s">
        <v>5729</v>
      </c>
      <c r="C5328" s="29" t="s">
        <v>5730</v>
      </c>
      <c r="D5328" s="28" t="s">
        <v>51</v>
      </c>
      <c r="E5328" s="30">
        <v>1</v>
      </c>
      <c r="F5328" s="30">
        <v>4200</v>
      </c>
      <c r="G5328" s="30">
        <f t="shared" ref="G5328:G5342" si="516">ROUND(F5328*1.2,-2)</f>
        <v>5000</v>
      </c>
      <c r="H5328" s="30">
        <f t="shared" ref="H5328:H5344" si="517">ROUND(F5328*1.8,-2)</f>
        <v>7600</v>
      </c>
      <c r="I5328" s="212"/>
      <c r="J5328" s="212"/>
      <c r="K5328" s="212"/>
    </row>
    <row r="5329" spans="1:11" ht="15.75" customHeight="1">
      <c r="A5329" s="36">
        <v>3491</v>
      </c>
      <c r="B5329" s="28" t="s">
        <v>5731</v>
      </c>
      <c r="C5329" s="29" t="s">
        <v>5732</v>
      </c>
      <c r="D5329" s="28" t="s">
        <v>51</v>
      </c>
      <c r="E5329" s="30">
        <v>1</v>
      </c>
      <c r="F5329" s="30">
        <v>2370</v>
      </c>
      <c r="G5329" s="30">
        <f t="shared" si="516"/>
        <v>2800</v>
      </c>
      <c r="H5329" s="30">
        <f t="shared" si="517"/>
        <v>4300</v>
      </c>
      <c r="I5329" s="212"/>
      <c r="J5329" s="212"/>
      <c r="K5329" s="212"/>
    </row>
    <row r="5330" spans="1:11" ht="15.75" customHeight="1">
      <c r="A5330" s="36">
        <v>3492</v>
      </c>
      <c r="B5330" s="28" t="s">
        <v>5733</v>
      </c>
      <c r="C5330" s="29" t="s">
        <v>5734</v>
      </c>
      <c r="D5330" s="28" t="s">
        <v>51</v>
      </c>
      <c r="E5330" s="30">
        <v>1</v>
      </c>
      <c r="F5330" s="30">
        <v>945</v>
      </c>
      <c r="G5330" s="30">
        <f t="shared" si="516"/>
        <v>1100</v>
      </c>
      <c r="H5330" s="30">
        <f t="shared" si="517"/>
        <v>1700</v>
      </c>
      <c r="I5330" s="212"/>
      <c r="J5330" s="212"/>
      <c r="K5330" s="212"/>
    </row>
    <row r="5331" spans="1:11" ht="15.75" customHeight="1">
      <c r="A5331" s="36">
        <v>3493</v>
      </c>
      <c r="B5331" s="28" t="s">
        <v>5532</v>
      </c>
      <c r="C5331" s="29" t="s">
        <v>5533</v>
      </c>
      <c r="D5331" s="28" t="s">
        <v>51</v>
      </c>
      <c r="E5331" s="30">
        <v>1</v>
      </c>
      <c r="F5331" s="30">
        <v>500</v>
      </c>
      <c r="G5331" s="30">
        <f t="shared" si="516"/>
        <v>600</v>
      </c>
      <c r="H5331" s="30">
        <f t="shared" si="517"/>
        <v>900</v>
      </c>
      <c r="I5331" s="212"/>
      <c r="J5331" s="212"/>
      <c r="K5331" s="212"/>
    </row>
    <row r="5332" spans="1:11" ht="15.75" customHeight="1">
      <c r="A5332" s="36">
        <v>3494</v>
      </c>
      <c r="B5332" s="28" t="s">
        <v>5299</v>
      </c>
      <c r="C5332" s="29" t="s">
        <v>5300</v>
      </c>
      <c r="D5332" s="28" t="s">
        <v>51</v>
      </c>
      <c r="E5332" s="30">
        <v>1</v>
      </c>
      <c r="F5332" s="30">
        <v>1500</v>
      </c>
      <c r="G5332" s="30">
        <f t="shared" si="516"/>
        <v>1800</v>
      </c>
      <c r="H5332" s="30">
        <f t="shared" si="517"/>
        <v>2700</v>
      </c>
      <c r="I5332" s="212"/>
      <c r="J5332" s="212"/>
      <c r="K5332" s="212"/>
    </row>
    <row r="5333" spans="1:11" ht="15.75" customHeight="1">
      <c r="A5333" s="36">
        <v>3495</v>
      </c>
      <c r="B5333" s="28" t="s">
        <v>5735</v>
      </c>
      <c r="C5333" s="29" t="s">
        <v>5736</v>
      </c>
      <c r="D5333" s="28" t="s">
        <v>51</v>
      </c>
      <c r="E5333" s="30">
        <v>1</v>
      </c>
      <c r="F5333" s="30">
        <v>6150</v>
      </c>
      <c r="G5333" s="30">
        <f t="shared" si="516"/>
        <v>7400</v>
      </c>
      <c r="H5333" s="30">
        <f t="shared" si="517"/>
        <v>11100</v>
      </c>
      <c r="I5333" s="212"/>
      <c r="J5333" s="212"/>
      <c r="K5333" s="212"/>
    </row>
    <row r="5334" spans="1:11" ht="15.75" customHeight="1">
      <c r="A5334" s="36">
        <v>3496</v>
      </c>
      <c r="B5334" s="28" t="s">
        <v>5528</v>
      </c>
      <c r="C5334" s="29" t="s">
        <v>5529</v>
      </c>
      <c r="D5334" s="28" t="s">
        <v>51</v>
      </c>
      <c r="E5334" s="30">
        <v>1</v>
      </c>
      <c r="F5334" s="30">
        <v>3400</v>
      </c>
      <c r="G5334" s="30">
        <f t="shared" si="516"/>
        <v>4100</v>
      </c>
      <c r="H5334" s="30">
        <f t="shared" si="517"/>
        <v>6100</v>
      </c>
      <c r="I5334" s="212"/>
      <c r="J5334" s="212"/>
      <c r="K5334" s="212"/>
    </row>
    <row r="5335" spans="1:11" ht="15.75" customHeight="1">
      <c r="A5335" s="36">
        <v>3497</v>
      </c>
      <c r="B5335" s="28" t="s">
        <v>5737</v>
      </c>
      <c r="C5335" s="29" t="s">
        <v>5738</v>
      </c>
      <c r="D5335" s="28" t="s">
        <v>51</v>
      </c>
      <c r="E5335" s="30">
        <v>1</v>
      </c>
      <c r="F5335" s="30">
        <v>1110</v>
      </c>
      <c r="G5335" s="30">
        <f t="shared" si="516"/>
        <v>1300</v>
      </c>
      <c r="H5335" s="30">
        <f t="shared" si="517"/>
        <v>2000</v>
      </c>
      <c r="I5335" s="212"/>
      <c r="J5335" s="212"/>
      <c r="K5335" s="212"/>
    </row>
    <row r="5336" spans="1:11" ht="15.75" customHeight="1">
      <c r="A5336" s="36">
        <v>3498</v>
      </c>
      <c r="B5336" s="28" t="s">
        <v>5739</v>
      </c>
      <c r="C5336" s="29" t="s">
        <v>5740</v>
      </c>
      <c r="D5336" s="28" t="s">
        <v>51</v>
      </c>
      <c r="E5336" s="30">
        <v>1</v>
      </c>
      <c r="F5336" s="30">
        <v>1350</v>
      </c>
      <c r="G5336" s="30">
        <f t="shared" si="516"/>
        <v>1600</v>
      </c>
      <c r="H5336" s="30">
        <f t="shared" si="517"/>
        <v>2400</v>
      </c>
      <c r="I5336" s="212"/>
      <c r="J5336" s="212"/>
      <c r="K5336" s="212"/>
    </row>
    <row r="5337" spans="1:11" ht="15.75" customHeight="1">
      <c r="A5337" s="36">
        <v>3499</v>
      </c>
      <c r="B5337" s="28" t="s">
        <v>5741</v>
      </c>
      <c r="C5337" s="29" t="s">
        <v>5742</v>
      </c>
      <c r="D5337" s="28" t="s">
        <v>51</v>
      </c>
      <c r="E5337" s="30">
        <v>1</v>
      </c>
      <c r="F5337" s="30">
        <v>945</v>
      </c>
      <c r="G5337" s="30">
        <f t="shared" si="516"/>
        <v>1100</v>
      </c>
      <c r="H5337" s="30">
        <f t="shared" si="517"/>
        <v>1700</v>
      </c>
      <c r="I5337" s="212"/>
      <c r="J5337" s="212"/>
      <c r="K5337" s="212"/>
    </row>
    <row r="5338" spans="1:11" ht="15.75" customHeight="1">
      <c r="A5338" s="36">
        <v>3500</v>
      </c>
      <c r="B5338" s="28" t="s">
        <v>5743</v>
      </c>
      <c r="C5338" s="29" t="s">
        <v>5744</v>
      </c>
      <c r="D5338" s="28" t="s">
        <v>128</v>
      </c>
      <c r="E5338" s="30">
        <v>1</v>
      </c>
      <c r="F5338" s="30">
        <v>2370</v>
      </c>
      <c r="G5338" s="30">
        <f t="shared" si="516"/>
        <v>2800</v>
      </c>
      <c r="H5338" s="30">
        <f t="shared" si="517"/>
        <v>4300</v>
      </c>
      <c r="I5338" s="212"/>
      <c r="J5338" s="212"/>
      <c r="K5338" s="212"/>
    </row>
    <row r="5339" spans="1:11" ht="15.75" customHeight="1">
      <c r="A5339" s="36">
        <v>3501</v>
      </c>
      <c r="B5339" s="28" t="s">
        <v>5745</v>
      </c>
      <c r="C5339" s="29" t="s">
        <v>5746</v>
      </c>
      <c r="D5339" s="28" t="s">
        <v>51</v>
      </c>
      <c r="E5339" s="30">
        <v>1</v>
      </c>
      <c r="F5339" s="30">
        <v>1575</v>
      </c>
      <c r="G5339" s="30">
        <f t="shared" si="516"/>
        <v>1900</v>
      </c>
      <c r="H5339" s="30">
        <f t="shared" si="517"/>
        <v>2800</v>
      </c>
      <c r="I5339" s="212"/>
      <c r="J5339" s="212"/>
      <c r="K5339" s="212"/>
    </row>
    <row r="5340" spans="1:11" ht="15.75" customHeight="1">
      <c r="A5340" s="36">
        <v>3502</v>
      </c>
      <c r="B5340" s="28" t="s">
        <v>5747</v>
      </c>
      <c r="C5340" s="29" t="s">
        <v>5748</v>
      </c>
      <c r="D5340" s="28" t="s">
        <v>51</v>
      </c>
      <c r="E5340" s="30">
        <v>1</v>
      </c>
      <c r="F5340" s="30">
        <v>1575</v>
      </c>
      <c r="G5340" s="30">
        <f t="shared" si="516"/>
        <v>1900</v>
      </c>
      <c r="H5340" s="30">
        <f t="shared" si="517"/>
        <v>2800</v>
      </c>
      <c r="I5340" s="212"/>
      <c r="J5340" s="212"/>
      <c r="K5340" s="212"/>
    </row>
    <row r="5341" spans="1:11" ht="15.75" customHeight="1">
      <c r="A5341" s="36">
        <v>3503</v>
      </c>
      <c r="B5341" s="28" t="s">
        <v>5749</v>
      </c>
      <c r="C5341" s="29" t="s">
        <v>5750</v>
      </c>
      <c r="D5341" s="28" t="s">
        <v>51</v>
      </c>
      <c r="E5341" s="30">
        <v>1</v>
      </c>
      <c r="F5341" s="30">
        <v>1575</v>
      </c>
      <c r="G5341" s="30">
        <f t="shared" si="516"/>
        <v>1900</v>
      </c>
      <c r="H5341" s="30">
        <f t="shared" si="517"/>
        <v>2800</v>
      </c>
      <c r="I5341" s="212"/>
      <c r="J5341" s="212"/>
      <c r="K5341" s="212"/>
    </row>
    <row r="5342" spans="1:11" ht="15.75" customHeight="1">
      <c r="A5342" s="36">
        <v>3504</v>
      </c>
      <c r="B5342" s="28" t="s">
        <v>5751</v>
      </c>
      <c r="C5342" s="29" t="s">
        <v>5752</v>
      </c>
      <c r="D5342" s="28" t="s">
        <v>128</v>
      </c>
      <c r="E5342" s="30">
        <v>1</v>
      </c>
      <c r="F5342" s="30">
        <v>19350</v>
      </c>
      <c r="G5342" s="30">
        <f t="shared" si="516"/>
        <v>23200</v>
      </c>
      <c r="H5342" s="30">
        <f t="shared" si="517"/>
        <v>34800</v>
      </c>
      <c r="I5342" s="212"/>
      <c r="J5342" s="212"/>
      <c r="K5342" s="212"/>
    </row>
    <row r="5343" spans="1:11" ht="15.75" customHeight="1">
      <c r="A5343" s="36">
        <v>3505</v>
      </c>
      <c r="B5343" s="28" t="s">
        <v>5519</v>
      </c>
      <c r="C5343" s="29" t="s">
        <v>5520</v>
      </c>
      <c r="D5343" s="28" t="s">
        <v>271</v>
      </c>
      <c r="E5343" s="30">
        <v>1</v>
      </c>
      <c r="F5343" s="30">
        <v>3360</v>
      </c>
      <c r="G5343" s="30">
        <f>ROUND(F5343*1.2,-2)</f>
        <v>4000</v>
      </c>
      <c r="H5343" s="30">
        <f t="shared" si="517"/>
        <v>6000</v>
      </c>
      <c r="I5343" s="212"/>
      <c r="J5343" s="212"/>
      <c r="K5343" s="212"/>
    </row>
    <row r="5344" spans="1:11" ht="31">
      <c r="A5344" s="36">
        <v>3506</v>
      </c>
      <c r="B5344" s="28" t="s">
        <v>5521</v>
      </c>
      <c r="C5344" s="29" t="s">
        <v>5522</v>
      </c>
      <c r="D5344" s="28" t="s">
        <v>271</v>
      </c>
      <c r="E5344" s="30">
        <v>1</v>
      </c>
      <c r="F5344" s="30">
        <v>3150</v>
      </c>
      <c r="G5344" s="30">
        <f>ROUND(F5344*1.2,-2)</f>
        <v>3800</v>
      </c>
      <c r="H5344" s="30">
        <f t="shared" si="517"/>
        <v>5700</v>
      </c>
      <c r="I5344" s="212"/>
      <c r="J5344" s="212"/>
      <c r="K5344" s="212"/>
    </row>
    <row r="5345" spans="1:11" s="10" customFormat="1" ht="23.25" customHeight="1">
      <c r="A5345" s="73"/>
      <c r="B5345" s="74"/>
      <c r="C5345" s="33" t="s">
        <v>6381</v>
      </c>
      <c r="D5345" s="74"/>
      <c r="E5345" s="74"/>
      <c r="F5345" s="75"/>
      <c r="G5345" s="35"/>
      <c r="H5345" s="35"/>
      <c r="I5345" s="212"/>
      <c r="J5345" s="212"/>
      <c r="K5345" s="212"/>
    </row>
    <row r="5346" spans="1:11" s="10" customFormat="1" ht="18" customHeight="1">
      <c r="A5346" s="36">
        <v>3507</v>
      </c>
      <c r="B5346" s="28" t="s">
        <v>6481</v>
      </c>
      <c r="C5346" s="29" t="s">
        <v>6383</v>
      </c>
      <c r="D5346" s="28" t="s">
        <v>271</v>
      </c>
      <c r="E5346" s="30">
        <v>1</v>
      </c>
      <c r="F5346" s="98">
        <v>280000</v>
      </c>
      <c r="G5346" s="30">
        <f>ROUND(F5346*1.2,-2)</f>
        <v>336000</v>
      </c>
      <c r="H5346" s="30">
        <f t="shared" ref="H5346:H5353" si="518">ROUND(F5346*1.8,-2)</f>
        <v>504000</v>
      </c>
      <c r="I5346" s="212"/>
      <c r="J5346" s="212"/>
      <c r="K5346" s="212"/>
    </row>
    <row r="5347" spans="1:11" s="10" customFormat="1" ht="15.75" customHeight="1">
      <c r="A5347" s="36">
        <v>3508</v>
      </c>
      <c r="B5347" s="28" t="s">
        <v>6384</v>
      </c>
      <c r="C5347" s="29" t="s">
        <v>6385</v>
      </c>
      <c r="D5347" s="28" t="s">
        <v>271</v>
      </c>
      <c r="E5347" s="30">
        <v>1</v>
      </c>
      <c r="F5347" s="98">
        <v>285000</v>
      </c>
      <c r="G5347" s="30">
        <f t="shared" ref="G5347:G5353" si="519">ROUND(F5347*1.2,-2)</f>
        <v>342000</v>
      </c>
      <c r="H5347" s="30">
        <f t="shared" si="518"/>
        <v>513000</v>
      </c>
      <c r="I5347" s="212"/>
      <c r="J5347" s="212"/>
      <c r="K5347" s="212"/>
    </row>
    <row r="5348" spans="1:11" s="10" customFormat="1" ht="15.75" customHeight="1">
      <c r="A5348" s="36">
        <v>3509</v>
      </c>
      <c r="B5348" s="28" t="s">
        <v>6386</v>
      </c>
      <c r="C5348" s="29" t="s">
        <v>6387</v>
      </c>
      <c r="D5348" s="28" t="s">
        <v>271</v>
      </c>
      <c r="E5348" s="30">
        <v>1</v>
      </c>
      <c r="F5348" s="98">
        <v>405000</v>
      </c>
      <c r="G5348" s="30">
        <f t="shared" si="519"/>
        <v>486000</v>
      </c>
      <c r="H5348" s="30">
        <f t="shared" si="518"/>
        <v>729000</v>
      </c>
      <c r="I5348" s="212"/>
      <c r="J5348" s="212"/>
      <c r="K5348" s="212"/>
    </row>
    <row r="5349" spans="1:11" s="10" customFormat="1" ht="15.75" customHeight="1">
      <c r="A5349" s="36">
        <v>3510</v>
      </c>
      <c r="B5349" s="28" t="s">
        <v>6388</v>
      </c>
      <c r="C5349" s="29" t="s">
        <v>6389</v>
      </c>
      <c r="D5349" s="28" t="s">
        <v>271</v>
      </c>
      <c r="E5349" s="30">
        <v>1</v>
      </c>
      <c r="F5349" s="98">
        <v>7000</v>
      </c>
      <c r="G5349" s="30">
        <f t="shared" si="519"/>
        <v>8400</v>
      </c>
      <c r="H5349" s="30">
        <f t="shared" si="518"/>
        <v>12600</v>
      </c>
      <c r="I5349" s="212"/>
      <c r="J5349" s="212"/>
      <c r="K5349" s="212"/>
    </row>
    <row r="5350" spans="1:11" s="10" customFormat="1" ht="15.75" customHeight="1">
      <c r="A5350" s="36">
        <v>3511</v>
      </c>
      <c r="B5350" s="28" t="s">
        <v>6390</v>
      </c>
      <c r="C5350" s="29" t="s">
        <v>6391</v>
      </c>
      <c r="D5350" s="28" t="s">
        <v>271</v>
      </c>
      <c r="E5350" s="30">
        <v>1</v>
      </c>
      <c r="F5350" s="98">
        <v>11000</v>
      </c>
      <c r="G5350" s="30">
        <f t="shared" si="519"/>
        <v>13200</v>
      </c>
      <c r="H5350" s="30">
        <f t="shared" si="518"/>
        <v>19800</v>
      </c>
      <c r="I5350" s="212"/>
      <c r="J5350" s="212"/>
      <c r="K5350" s="212"/>
    </row>
    <row r="5351" spans="1:11" s="10" customFormat="1" ht="15.75" customHeight="1">
      <c r="A5351" s="36">
        <v>3512</v>
      </c>
      <c r="B5351" s="28" t="s">
        <v>6392</v>
      </c>
      <c r="C5351" s="29" t="s">
        <v>6393</v>
      </c>
      <c r="D5351" s="28" t="s">
        <v>271</v>
      </c>
      <c r="E5351" s="30">
        <v>1</v>
      </c>
      <c r="F5351" s="98">
        <v>11000</v>
      </c>
      <c r="G5351" s="30">
        <f t="shared" si="519"/>
        <v>13200</v>
      </c>
      <c r="H5351" s="30">
        <f t="shared" si="518"/>
        <v>19800</v>
      </c>
      <c r="I5351" s="212"/>
      <c r="J5351" s="212"/>
      <c r="K5351" s="212"/>
    </row>
    <row r="5352" spans="1:11" s="10" customFormat="1" ht="15.75" customHeight="1">
      <c r="A5352" s="36">
        <v>3513</v>
      </c>
      <c r="B5352" s="28" t="s">
        <v>6394</v>
      </c>
      <c r="C5352" s="29" t="s">
        <v>6395</v>
      </c>
      <c r="D5352" s="28" t="s">
        <v>271</v>
      </c>
      <c r="E5352" s="30">
        <v>1</v>
      </c>
      <c r="F5352" s="98">
        <v>23000</v>
      </c>
      <c r="G5352" s="30">
        <f t="shared" si="519"/>
        <v>27600</v>
      </c>
      <c r="H5352" s="30">
        <f t="shared" si="518"/>
        <v>41400</v>
      </c>
      <c r="I5352" s="212"/>
      <c r="J5352" s="212"/>
      <c r="K5352" s="212"/>
    </row>
    <row r="5353" spans="1:11" s="10" customFormat="1" ht="15.75" customHeight="1">
      <c r="A5353" s="36">
        <v>3514</v>
      </c>
      <c r="B5353" s="28" t="s">
        <v>6396</v>
      </c>
      <c r="C5353" s="29" t="s">
        <v>6397</v>
      </c>
      <c r="D5353" s="28" t="s">
        <v>271</v>
      </c>
      <c r="E5353" s="30">
        <v>1</v>
      </c>
      <c r="F5353" s="98">
        <v>23000</v>
      </c>
      <c r="G5353" s="30">
        <f t="shared" si="519"/>
        <v>27600</v>
      </c>
      <c r="H5353" s="30">
        <f t="shared" si="518"/>
        <v>41400</v>
      </c>
      <c r="I5353" s="212"/>
      <c r="J5353" s="212"/>
      <c r="K5353" s="212"/>
    </row>
    <row r="5354" spans="1:11" s="10" customFormat="1" ht="21.75" customHeight="1">
      <c r="A5354" s="36">
        <v>3515</v>
      </c>
      <c r="B5354" s="28" t="s">
        <v>6398</v>
      </c>
      <c r="C5354" s="29" t="s">
        <v>6399</v>
      </c>
      <c r="D5354" s="28" t="s">
        <v>6400</v>
      </c>
      <c r="E5354" s="30">
        <v>1</v>
      </c>
      <c r="F5354" s="98">
        <v>7</v>
      </c>
      <c r="G5354" s="30">
        <f>ROUND(F5354*1.2,)</f>
        <v>8</v>
      </c>
      <c r="H5354" s="30">
        <f>ROUND(F5354*1.8,)</f>
        <v>13</v>
      </c>
      <c r="I5354" s="212"/>
      <c r="J5354" s="212"/>
      <c r="K5354" s="212"/>
    </row>
    <row r="5355" spans="1:11" s="10" customFormat="1" ht="31.5" customHeight="1">
      <c r="A5355" s="36">
        <v>3516</v>
      </c>
      <c r="B5355" s="28" t="s">
        <v>6401</v>
      </c>
      <c r="C5355" s="29" t="s">
        <v>6402</v>
      </c>
      <c r="D5355" s="28" t="s">
        <v>6403</v>
      </c>
      <c r="E5355" s="30">
        <v>1</v>
      </c>
      <c r="F5355" s="98">
        <v>17870</v>
      </c>
      <c r="G5355" s="30">
        <f>ROUND(F5355*1.2,-2)</f>
        <v>21400</v>
      </c>
      <c r="H5355" s="30">
        <f>ROUND(F5355*1.8,-2)</f>
        <v>32200</v>
      </c>
      <c r="I5355" s="212"/>
      <c r="J5355" s="212"/>
      <c r="K5355" s="212"/>
    </row>
    <row r="5356" spans="1:11" s="10" customFormat="1" ht="31.5" customHeight="1">
      <c r="A5356" s="36">
        <v>3517</v>
      </c>
      <c r="B5356" s="28" t="s">
        <v>6404</v>
      </c>
      <c r="C5356" s="29" t="s">
        <v>6405</v>
      </c>
      <c r="D5356" s="28" t="s">
        <v>6403</v>
      </c>
      <c r="E5356" s="30">
        <v>1</v>
      </c>
      <c r="F5356" s="98">
        <v>10370</v>
      </c>
      <c r="G5356" s="30">
        <f>ROUND(F5356*1.2,-2)</f>
        <v>12400</v>
      </c>
      <c r="H5356" s="30">
        <f>ROUND(F5356*1.8,-2)</f>
        <v>18700</v>
      </c>
      <c r="I5356" s="212"/>
      <c r="J5356" s="212"/>
      <c r="K5356" s="212"/>
    </row>
    <row r="5357" spans="1:11" s="10" customFormat="1" ht="23.25" customHeight="1">
      <c r="A5357" s="36">
        <v>3518</v>
      </c>
      <c r="B5357" s="28" t="s">
        <v>6406</v>
      </c>
      <c r="C5357" s="29" t="s">
        <v>6407</v>
      </c>
      <c r="D5357" s="28" t="s">
        <v>6400</v>
      </c>
      <c r="E5357" s="30">
        <v>1</v>
      </c>
      <c r="F5357" s="98">
        <v>2235</v>
      </c>
      <c r="G5357" s="30">
        <f>ROUND(F5357*1.2,-2)</f>
        <v>2700</v>
      </c>
      <c r="H5357" s="30">
        <f>ROUND(F5357*1.8,-2)</f>
        <v>4000</v>
      </c>
      <c r="I5357" s="212"/>
      <c r="J5357" s="212"/>
      <c r="K5357" s="212"/>
    </row>
    <row r="5358" spans="1:11" s="10" customFormat="1" ht="31.5" customHeight="1">
      <c r="A5358" s="36">
        <v>3519</v>
      </c>
      <c r="B5358" s="28" t="s">
        <v>6408</v>
      </c>
      <c r="C5358" s="29" t="s">
        <v>6409</v>
      </c>
      <c r="D5358" s="28" t="s">
        <v>271</v>
      </c>
      <c r="E5358" s="30">
        <v>1</v>
      </c>
      <c r="F5358" s="98">
        <v>200590</v>
      </c>
      <c r="G5358" s="30">
        <f>ROUND(F5358*1.2,-2)</f>
        <v>240700</v>
      </c>
      <c r="H5358" s="30">
        <f>ROUND(F5358*1.8,-2)</f>
        <v>361100</v>
      </c>
      <c r="I5358" s="212"/>
      <c r="J5358" s="212"/>
      <c r="K5358" s="212"/>
    </row>
    <row r="5359" spans="1:11" s="10" customFormat="1" ht="21.75" customHeight="1">
      <c r="A5359" s="36">
        <v>3520</v>
      </c>
      <c r="B5359" s="28" t="s">
        <v>6484</v>
      </c>
      <c r="C5359" s="29" t="s">
        <v>6485</v>
      </c>
      <c r="D5359" s="28" t="s">
        <v>271</v>
      </c>
      <c r="E5359" s="30">
        <v>1</v>
      </c>
      <c r="F5359" s="98">
        <v>255000</v>
      </c>
      <c r="G5359" s="30">
        <f>ROUND(F5359*1.2,-2)</f>
        <v>306000</v>
      </c>
      <c r="H5359" s="30">
        <f>ROUND(F5359*1.8,-2)</f>
        <v>459000</v>
      </c>
      <c r="I5359" s="212"/>
      <c r="J5359" s="212"/>
      <c r="K5359" s="212"/>
    </row>
    <row r="5360" spans="1:11" s="10" customFormat="1" ht="15.75" customHeight="1">
      <c r="A5360" s="102"/>
      <c r="B5360" s="102"/>
      <c r="C5360" s="103" t="s">
        <v>7847</v>
      </c>
      <c r="D5360" s="102"/>
      <c r="E5360" s="104"/>
      <c r="F5360" s="104"/>
      <c r="G5360" s="105"/>
      <c r="H5360" s="105"/>
      <c r="I5360" s="212"/>
      <c r="J5360" s="212"/>
      <c r="K5360" s="212"/>
    </row>
    <row r="5361" spans="1:11" s="10" customFormat="1" ht="15.75" customHeight="1">
      <c r="A5361" s="36">
        <v>3521</v>
      </c>
      <c r="B5361" s="28" t="s">
        <v>5753</v>
      </c>
      <c r="C5361" s="29" t="s">
        <v>5754</v>
      </c>
      <c r="D5361" s="28" t="s">
        <v>2866</v>
      </c>
      <c r="E5361" s="30">
        <v>1</v>
      </c>
      <c r="F5361" s="30">
        <v>210</v>
      </c>
      <c r="G5361" s="30">
        <v>240</v>
      </c>
      <c r="H5361" s="30">
        <v>360</v>
      </c>
      <c r="I5361" s="212"/>
      <c r="J5361" s="212"/>
      <c r="K5361" s="212"/>
    </row>
    <row r="5362" spans="1:11" s="10" customFormat="1" ht="15.75" customHeight="1">
      <c r="A5362" s="36">
        <v>3522</v>
      </c>
      <c r="B5362" s="28" t="s">
        <v>5755</v>
      </c>
      <c r="C5362" s="29" t="s">
        <v>5756</v>
      </c>
      <c r="D5362" s="28" t="s">
        <v>2866</v>
      </c>
      <c r="E5362" s="30">
        <v>1</v>
      </c>
      <c r="F5362" s="30">
        <v>110</v>
      </c>
      <c r="G5362" s="30">
        <v>120</v>
      </c>
      <c r="H5362" s="30">
        <v>180</v>
      </c>
      <c r="I5362" s="212"/>
      <c r="J5362" s="212"/>
      <c r="K5362" s="212"/>
    </row>
    <row r="5363" spans="1:11" ht="15.75" customHeight="1" collapsed="1">
      <c r="A5363" s="36">
        <v>3523</v>
      </c>
      <c r="B5363" s="28" t="s">
        <v>5757</v>
      </c>
      <c r="C5363" s="29" t="s">
        <v>5758</v>
      </c>
      <c r="D5363" s="28" t="s">
        <v>2866</v>
      </c>
      <c r="E5363" s="30">
        <v>1</v>
      </c>
      <c r="F5363" s="30">
        <v>50</v>
      </c>
      <c r="G5363" s="30">
        <v>60</v>
      </c>
      <c r="H5363" s="30">
        <v>90</v>
      </c>
      <c r="I5363" s="212"/>
      <c r="J5363" s="212"/>
      <c r="K5363" s="212"/>
    </row>
    <row r="5364" spans="1:11" ht="15.75" customHeight="1">
      <c r="A5364" s="36">
        <v>3524</v>
      </c>
      <c r="B5364" s="28" t="s">
        <v>5759</v>
      </c>
      <c r="C5364" s="29" t="s">
        <v>5760</v>
      </c>
      <c r="D5364" s="28" t="s">
        <v>2866</v>
      </c>
      <c r="E5364" s="30">
        <v>1</v>
      </c>
      <c r="F5364" s="30">
        <v>130</v>
      </c>
      <c r="G5364" s="30">
        <v>140</v>
      </c>
      <c r="H5364" s="30">
        <v>220</v>
      </c>
      <c r="I5364" s="212"/>
      <c r="J5364" s="212"/>
      <c r="K5364" s="212"/>
    </row>
    <row r="5365" spans="1:11" ht="15.75" customHeight="1">
      <c r="A5365" s="36">
        <v>3525</v>
      </c>
      <c r="B5365" s="28" t="s">
        <v>5761</v>
      </c>
      <c r="C5365" s="29" t="s">
        <v>5762</v>
      </c>
      <c r="D5365" s="28" t="s">
        <v>2866</v>
      </c>
      <c r="E5365" s="30">
        <v>1</v>
      </c>
      <c r="F5365" s="30">
        <v>160</v>
      </c>
      <c r="G5365" s="30">
        <v>180</v>
      </c>
      <c r="H5365" s="30">
        <v>270</v>
      </c>
      <c r="I5365" s="212"/>
      <c r="J5365" s="212"/>
      <c r="K5365" s="212"/>
    </row>
    <row r="5366" spans="1:11" ht="15.75" customHeight="1">
      <c r="A5366" s="36">
        <v>3526</v>
      </c>
      <c r="B5366" s="28" t="s">
        <v>5763</v>
      </c>
      <c r="C5366" s="29" t="s">
        <v>5764</v>
      </c>
      <c r="D5366" s="28" t="s">
        <v>2866</v>
      </c>
      <c r="E5366" s="30">
        <v>1</v>
      </c>
      <c r="F5366" s="30">
        <v>110</v>
      </c>
      <c r="G5366" s="30">
        <v>120</v>
      </c>
      <c r="H5366" s="30">
        <v>180</v>
      </c>
      <c r="I5366" s="212"/>
      <c r="J5366" s="212"/>
      <c r="K5366" s="212"/>
    </row>
    <row r="5367" spans="1:11" ht="15.75" customHeight="1">
      <c r="A5367" s="36">
        <v>3527</v>
      </c>
      <c r="B5367" s="28" t="s">
        <v>5765</v>
      </c>
      <c r="C5367" s="29" t="s">
        <v>5766</v>
      </c>
      <c r="D5367" s="28" t="s">
        <v>2866</v>
      </c>
      <c r="E5367" s="30">
        <v>1</v>
      </c>
      <c r="F5367" s="30">
        <v>210</v>
      </c>
      <c r="G5367" s="30">
        <v>240</v>
      </c>
      <c r="H5367" s="30">
        <v>360</v>
      </c>
      <c r="I5367" s="212"/>
      <c r="J5367" s="212"/>
      <c r="K5367" s="212"/>
    </row>
    <row r="5368" spans="1:11" ht="15.75" customHeight="1">
      <c r="A5368" s="36">
        <v>3528</v>
      </c>
      <c r="B5368" s="28" t="s">
        <v>5767</v>
      </c>
      <c r="C5368" s="29" t="s">
        <v>5768</v>
      </c>
      <c r="D5368" s="28" t="s">
        <v>2866</v>
      </c>
      <c r="E5368" s="30">
        <v>1</v>
      </c>
      <c r="F5368" s="30">
        <v>110</v>
      </c>
      <c r="G5368" s="30">
        <v>120</v>
      </c>
      <c r="H5368" s="30">
        <v>180</v>
      </c>
      <c r="I5368" s="212"/>
      <c r="J5368" s="212"/>
      <c r="K5368" s="212"/>
    </row>
    <row r="5369" spans="1:11" ht="15.75" customHeight="1">
      <c r="A5369" s="36">
        <v>3529</v>
      </c>
      <c r="B5369" s="28" t="s">
        <v>5769</v>
      </c>
      <c r="C5369" s="29" t="s">
        <v>5770</v>
      </c>
      <c r="D5369" s="28" t="s">
        <v>2866</v>
      </c>
      <c r="E5369" s="30">
        <v>1</v>
      </c>
      <c r="F5369" s="30">
        <v>210</v>
      </c>
      <c r="G5369" s="30">
        <v>240</v>
      </c>
      <c r="H5369" s="30">
        <v>360</v>
      </c>
      <c r="I5369" s="212"/>
      <c r="J5369" s="212"/>
      <c r="K5369" s="212"/>
    </row>
    <row r="5370" spans="1:11" ht="15.75" customHeight="1">
      <c r="A5370" s="36">
        <v>3530</v>
      </c>
      <c r="B5370" s="28" t="s">
        <v>5771</v>
      </c>
      <c r="C5370" s="29" t="s">
        <v>5772</v>
      </c>
      <c r="D5370" s="28" t="s">
        <v>2866</v>
      </c>
      <c r="E5370" s="30">
        <v>1</v>
      </c>
      <c r="F5370" s="30">
        <v>210</v>
      </c>
      <c r="G5370" s="30">
        <v>240</v>
      </c>
      <c r="H5370" s="30">
        <v>360</v>
      </c>
      <c r="I5370" s="212"/>
      <c r="J5370" s="212"/>
      <c r="K5370" s="212"/>
    </row>
    <row r="5371" spans="1:11" ht="15.75" customHeight="1">
      <c r="A5371" s="36">
        <v>3531</v>
      </c>
      <c r="B5371" s="28" t="s">
        <v>5773</v>
      </c>
      <c r="C5371" s="29" t="s">
        <v>5774</v>
      </c>
      <c r="D5371" s="28" t="s">
        <v>2866</v>
      </c>
      <c r="E5371" s="30">
        <v>1</v>
      </c>
      <c r="F5371" s="30">
        <v>110</v>
      </c>
      <c r="G5371" s="30">
        <v>120</v>
      </c>
      <c r="H5371" s="30">
        <v>180</v>
      </c>
      <c r="I5371" s="212"/>
      <c r="J5371" s="212"/>
      <c r="K5371" s="212"/>
    </row>
    <row r="5372" spans="1:11" ht="15.75" customHeight="1">
      <c r="A5372" s="36">
        <v>3532</v>
      </c>
      <c r="B5372" s="28" t="s">
        <v>5775</v>
      </c>
      <c r="C5372" s="29" t="s">
        <v>5776</v>
      </c>
      <c r="D5372" s="28" t="s">
        <v>2866</v>
      </c>
      <c r="E5372" s="30">
        <v>1</v>
      </c>
      <c r="F5372" s="30">
        <v>160</v>
      </c>
      <c r="G5372" s="30">
        <v>180</v>
      </c>
      <c r="H5372" s="30">
        <v>270</v>
      </c>
      <c r="I5372" s="212"/>
      <c r="J5372" s="212"/>
      <c r="K5372" s="212"/>
    </row>
    <row r="5373" spans="1:11" ht="15.75" customHeight="1">
      <c r="A5373" s="36">
        <v>3533</v>
      </c>
      <c r="B5373" s="28" t="s">
        <v>5777</v>
      </c>
      <c r="C5373" s="29" t="s">
        <v>5778</v>
      </c>
      <c r="D5373" s="28" t="s">
        <v>2866</v>
      </c>
      <c r="E5373" s="30">
        <v>1</v>
      </c>
      <c r="F5373" s="30">
        <v>130</v>
      </c>
      <c r="G5373" s="30">
        <v>140</v>
      </c>
      <c r="H5373" s="30">
        <v>220</v>
      </c>
      <c r="I5373" s="212"/>
      <c r="J5373" s="212"/>
      <c r="K5373" s="212"/>
    </row>
    <row r="5374" spans="1:11" ht="15.75" customHeight="1">
      <c r="A5374" s="36">
        <v>3534</v>
      </c>
      <c r="B5374" s="28" t="s">
        <v>5779</v>
      </c>
      <c r="C5374" s="29" t="s">
        <v>5780</v>
      </c>
      <c r="D5374" s="28" t="s">
        <v>2866</v>
      </c>
      <c r="E5374" s="30">
        <v>1</v>
      </c>
      <c r="F5374" s="30">
        <v>110</v>
      </c>
      <c r="G5374" s="30">
        <v>120</v>
      </c>
      <c r="H5374" s="30">
        <v>180</v>
      </c>
      <c r="I5374" s="212"/>
      <c r="J5374" s="212"/>
      <c r="K5374" s="212"/>
    </row>
    <row r="5375" spans="1:11" ht="15.75" customHeight="1">
      <c r="A5375" s="36">
        <v>3535</v>
      </c>
      <c r="B5375" s="28" t="s">
        <v>5781</v>
      </c>
      <c r="C5375" s="29" t="s">
        <v>5782</v>
      </c>
      <c r="D5375" s="28" t="s">
        <v>2866</v>
      </c>
      <c r="E5375" s="30">
        <v>1</v>
      </c>
      <c r="F5375" s="30">
        <v>110</v>
      </c>
      <c r="G5375" s="30">
        <v>120</v>
      </c>
      <c r="H5375" s="30">
        <v>180</v>
      </c>
      <c r="I5375" s="212"/>
      <c r="J5375" s="212"/>
      <c r="K5375" s="212"/>
    </row>
    <row r="5376" spans="1:11" ht="15.75" customHeight="1">
      <c r="A5376" s="36">
        <v>3536</v>
      </c>
      <c r="B5376" s="28" t="s">
        <v>5783</v>
      </c>
      <c r="C5376" s="29" t="s">
        <v>5784</v>
      </c>
      <c r="D5376" s="28" t="s">
        <v>2866</v>
      </c>
      <c r="E5376" s="30">
        <v>1</v>
      </c>
      <c r="F5376" s="30">
        <v>110</v>
      </c>
      <c r="G5376" s="30">
        <v>120</v>
      </c>
      <c r="H5376" s="30">
        <v>180</v>
      </c>
      <c r="I5376" s="212"/>
      <c r="J5376" s="212"/>
      <c r="K5376" s="212"/>
    </row>
    <row r="5377" spans="1:11" ht="15.75" customHeight="1">
      <c r="A5377" s="36">
        <v>3537</v>
      </c>
      <c r="B5377" s="28" t="s">
        <v>5785</v>
      </c>
      <c r="C5377" s="29" t="s">
        <v>5786</v>
      </c>
      <c r="D5377" s="28" t="s">
        <v>2866</v>
      </c>
      <c r="E5377" s="30">
        <v>1</v>
      </c>
      <c r="F5377" s="30">
        <v>110</v>
      </c>
      <c r="G5377" s="30">
        <v>120</v>
      </c>
      <c r="H5377" s="30">
        <v>180</v>
      </c>
      <c r="I5377" s="212"/>
      <c r="J5377" s="212"/>
      <c r="K5377" s="212"/>
    </row>
    <row r="5378" spans="1:11" ht="31.5" customHeight="1">
      <c r="A5378" s="36">
        <v>3538</v>
      </c>
      <c r="B5378" s="28" t="s">
        <v>5787</v>
      </c>
      <c r="C5378" s="29" t="s">
        <v>5788</v>
      </c>
      <c r="D5378" s="28" t="s">
        <v>2866</v>
      </c>
      <c r="E5378" s="30">
        <v>1</v>
      </c>
      <c r="F5378" s="30">
        <v>320</v>
      </c>
      <c r="G5378" s="30">
        <v>360</v>
      </c>
      <c r="H5378" s="30">
        <v>540</v>
      </c>
      <c r="I5378" s="212"/>
      <c r="J5378" s="212"/>
      <c r="K5378" s="212"/>
    </row>
    <row r="5379" spans="1:11" ht="15.75" customHeight="1">
      <c r="A5379" s="36">
        <v>3539</v>
      </c>
      <c r="B5379" s="28" t="s">
        <v>5789</v>
      </c>
      <c r="C5379" s="29" t="s">
        <v>5790</v>
      </c>
      <c r="D5379" s="28" t="s">
        <v>2866</v>
      </c>
      <c r="E5379" s="30">
        <v>1</v>
      </c>
      <c r="F5379" s="30">
        <v>320</v>
      </c>
      <c r="G5379" s="30">
        <v>360</v>
      </c>
      <c r="H5379" s="30">
        <v>540</v>
      </c>
      <c r="I5379" s="212"/>
      <c r="J5379" s="212"/>
      <c r="K5379" s="212"/>
    </row>
    <row r="5380" spans="1:11" ht="31.5" customHeight="1">
      <c r="A5380" s="36">
        <v>3540</v>
      </c>
      <c r="B5380" s="28" t="s">
        <v>5791</v>
      </c>
      <c r="C5380" s="29" t="s">
        <v>5792</v>
      </c>
      <c r="D5380" s="28" t="s">
        <v>2866</v>
      </c>
      <c r="E5380" s="30">
        <v>1</v>
      </c>
      <c r="F5380" s="30">
        <v>320</v>
      </c>
      <c r="G5380" s="30">
        <v>360</v>
      </c>
      <c r="H5380" s="30">
        <v>540</v>
      </c>
      <c r="I5380" s="212"/>
      <c r="J5380" s="212"/>
      <c r="K5380" s="212"/>
    </row>
    <row r="5381" spans="1:11" ht="15.75" customHeight="1">
      <c r="A5381" s="36">
        <v>3541</v>
      </c>
      <c r="B5381" s="28" t="s">
        <v>5793</v>
      </c>
      <c r="C5381" s="29" t="s">
        <v>5794</v>
      </c>
      <c r="D5381" s="28" t="s">
        <v>2866</v>
      </c>
      <c r="E5381" s="30">
        <v>1</v>
      </c>
      <c r="F5381" s="30">
        <v>320</v>
      </c>
      <c r="G5381" s="30">
        <v>360</v>
      </c>
      <c r="H5381" s="30">
        <v>540</v>
      </c>
      <c r="I5381" s="212"/>
      <c r="J5381" s="212"/>
      <c r="K5381" s="212"/>
    </row>
    <row r="5382" spans="1:11" ht="15.75" customHeight="1">
      <c r="A5382" s="36">
        <v>3542</v>
      </c>
      <c r="B5382" s="28" t="s">
        <v>5795</v>
      </c>
      <c r="C5382" s="29" t="s">
        <v>5796</v>
      </c>
      <c r="D5382" s="28" t="s">
        <v>2866</v>
      </c>
      <c r="E5382" s="30">
        <v>1</v>
      </c>
      <c r="F5382" s="30">
        <v>370</v>
      </c>
      <c r="G5382" s="30">
        <v>420</v>
      </c>
      <c r="H5382" s="30">
        <v>630</v>
      </c>
      <c r="I5382" s="212"/>
      <c r="J5382" s="212"/>
      <c r="K5382" s="212"/>
    </row>
    <row r="5383" spans="1:11" ht="15.75" customHeight="1">
      <c r="A5383" s="36">
        <v>3543</v>
      </c>
      <c r="B5383" s="28" t="s">
        <v>5797</v>
      </c>
      <c r="C5383" s="29" t="s">
        <v>5798</v>
      </c>
      <c r="D5383" s="28" t="s">
        <v>2866</v>
      </c>
      <c r="E5383" s="30">
        <v>1</v>
      </c>
      <c r="F5383" s="30">
        <v>110</v>
      </c>
      <c r="G5383" s="30">
        <v>120</v>
      </c>
      <c r="H5383" s="30">
        <v>180</v>
      </c>
      <c r="I5383" s="212"/>
      <c r="J5383" s="212"/>
      <c r="K5383" s="212"/>
    </row>
    <row r="5384" spans="1:11" ht="15.75" customHeight="1">
      <c r="A5384" s="36">
        <v>3544</v>
      </c>
      <c r="B5384" s="28" t="s">
        <v>5799</v>
      </c>
      <c r="C5384" s="29" t="s">
        <v>5800</v>
      </c>
      <c r="D5384" s="28" t="s">
        <v>2866</v>
      </c>
      <c r="E5384" s="30">
        <v>1</v>
      </c>
      <c r="F5384" s="30">
        <v>110</v>
      </c>
      <c r="G5384" s="30">
        <v>120</v>
      </c>
      <c r="H5384" s="30">
        <v>180</v>
      </c>
      <c r="I5384" s="212"/>
      <c r="J5384" s="212"/>
      <c r="K5384" s="212"/>
    </row>
    <row r="5385" spans="1:11" ht="15.75" customHeight="1">
      <c r="A5385" s="36">
        <v>3545</v>
      </c>
      <c r="B5385" s="28" t="s">
        <v>5801</v>
      </c>
      <c r="C5385" s="29" t="s">
        <v>5802</v>
      </c>
      <c r="D5385" s="28" t="s">
        <v>2866</v>
      </c>
      <c r="E5385" s="30">
        <v>1</v>
      </c>
      <c r="F5385" s="30">
        <v>110</v>
      </c>
      <c r="G5385" s="30">
        <v>120</v>
      </c>
      <c r="H5385" s="30">
        <v>180</v>
      </c>
      <c r="I5385" s="212"/>
      <c r="J5385" s="212"/>
      <c r="K5385" s="212"/>
    </row>
    <row r="5386" spans="1:11" ht="15.75" customHeight="1">
      <c r="A5386" s="36">
        <v>3546</v>
      </c>
      <c r="B5386" s="28" t="s">
        <v>5803</v>
      </c>
      <c r="C5386" s="29" t="s">
        <v>5804</v>
      </c>
      <c r="D5386" s="28" t="s">
        <v>2866</v>
      </c>
      <c r="E5386" s="30">
        <v>1</v>
      </c>
      <c r="F5386" s="30">
        <v>320</v>
      </c>
      <c r="G5386" s="30">
        <v>360</v>
      </c>
      <c r="H5386" s="30">
        <v>540</v>
      </c>
      <c r="I5386" s="212"/>
      <c r="J5386" s="212"/>
      <c r="K5386" s="212"/>
    </row>
    <row r="5387" spans="1:11" ht="15.75" customHeight="1">
      <c r="A5387" s="36">
        <v>3547</v>
      </c>
      <c r="B5387" s="49" t="s">
        <v>5805</v>
      </c>
      <c r="C5387" s="50" t="s">
        <v>5806</v>
      </c>
      <c r="D5387" s="49" t="s">
        <v>2866</v>
      </c>
      <c r="E5387" s="51">
        <v>1</v>
      </c>
      <c r="F5387" s="51">
        <v>260</v>
      </c>
      <c r="G5387" s="51">
        <f>ROUND(F5387*1.2,-1)</f>
        <v>310</v>
      </c>
      <c r="H5387" s="51">
        <f>ROUND(F5387*1.8,-1)</f>
        <v>470</v>
      </c>
      <c r="I5387" s="212"/>
      <c r="J5387" s="212"/>
      <c r="K5387" s="212"/>
    </row>
    <row r="5388" spans="1:11" ht="15.75" customHeight="1">
      <c r="A5388" s="36">
        <v>3548</v>
      </c>
      <c r="B5388" s="49" t="s">
        <v>5807</v>
      </c>
      <c r="C5388" s="50" t="s">
        <v>5808</v>
      </c>
      <c r="D5388" s="49" t="s">
        <v>2866</v>
      </c>
      <c r="E5388" s="51">
        <v>1</v>
      </c>
      <c r="F5388" s="51">
        <v>470</v>
      </c>
      <c r="G5388" s="51">
        <v>540</v>
      </c>
      <c r="H5388" s="51">
        <v>810</v>
      </c>
      <c r="I5388" s="212"/>
      <c r="J5388" s="212"/>
      <c r="K5388" s="212"/>
    </row>
    <row r="5389" spans="1:11" ht="15.75" customHeight="1">
      <c r="A5389" s="36">
        <v>3549</v>
      </c>
      <c r="B5389" s="49" t="s">
        <v>5809</v>
      </c>
      <c r="C5389" s="50" t="s">
        <v>5810</v>
      </c>
      <c r="D5389" s="49" t="s">
        <v>2866</v>
      </c>
      <c r="E5389" s="51">
        <v>1</v>
      </c>
      <c r="F5389" s="51">
        <v>420</v>
      </c>
      <c r="G5389" s="51">
        <v>480</v>
      </c>
      <c r="H5389" s="51">
        <v>720</v>
      </c>
      <c r="I5389" s="212"/>
      <c r="J5389" s="212"/>
      <c r="K5389" s="212"/>
    </row>
    <row r="5390" spans="1:11" s="13" customFormat="1" ht="15.75" customHeight="1">
      <c r="A5390" s="36">
        <v>3550</v>
      </c>
      <c r="B5390" s="49" t="s">
        <v>5819</v>
      </c>
      <c r="C5390" s="50" t="s">
        <v>5811</v>
      </c>
      <c r="D5390" s="49" t="s">
        <v>2866</v>
      </c>
      <c r="E5390" s="51">
        <v>1</v>
      </c>
      <c r="F5390" s="51">
        <v>470</v>
      </c>
      <c r="G5390" s="51">
        <v>540</v>
      </c>
      <c r="H5390" s="51">
        <v>810</v>
      </c>
      <c r="I5390" s="212"/>
      <c r="J5390" s="212"/>
      <c r="K5390" s="212"/>
    </row>
    <row r="5391" spans="1:11" s="13" customFormat="1" ht="15.75" customHeight="1">
      <c r="A5391" s="36">
        <v>3551</v>
      </c>
      <c r="B5391" s="49" t="s">
        <v>5818</v>
      </c>
      <c r="C5391" s="50" t="s">
        <v>5812</v>
      </c>
      <c r="D5391" s="49" t="s">
        <v>2866</v>
      </c>
      <c r="E5391" s="51">
        <v>1</v>
      </c>
      <c r="F5391" s="51">
        <v>530</v>
      </c>
      <c r="G5391" s="51">
        <f>ROUND(F5391*1.2,-1)</f>
        <v>640</v>
      </c>
      <c r="H5391" s="51">
        <f>ROUND(F5391*1.8,-1)</f>
        <v>950</v>
      </c>
      <c r="I5391" s="212"/>
      <c r="J5391" s="212"/>
      <c r="K5391" s="212"/>
    </row>
    <row r="5392" spans="1:11" s="13" customFormat="1" ht="15.75" customHeight="1">
      <c r="A5392" s="36">
        <v>3552</v>
      </c>
      <c r="B5392" s="49" t="s">
        <v>5813</v>
      </c>
      <c r="C5392" s="50" t="s">
        <v>5814</v>
      </c>
      <c r="D5392" s="49" t="s">
        <v>271</v>
      </c>
      <c r="E5392" s="51">
        <v>1</v>
      </c>
      <c r="F5392" s="51">
        <v>260</v>
      </c>
      <c r="G5392" s="51">
        <f>ROUND(F5392*1.2,-1)</f>
        <v>310</v>
      </c>
      <c r="H5392" s="51">
        <f>ROUND(F5392*1.8,-1)</f>
        <v>470</v>
      </c>
      <c r="I5392" s="212"/>
      <c r="J5392" s="212"/>
      <c r="K5392" s="212"/>
    </row>
    <row r="5393" spans="1:11" s="13" customFormat="1" ht="15.75" customHeight="1">
      <c r="A5393" s="36">
        <v>3553</v>
      </c>
      <c r="B5393" s="49" t="s">
        <v>5815</v>
      </c>
      <c r="C5393" s="50" t="s">
        <v>5816</v>
      </c>
      <c r="D5393" s="49" t="s">
        <v>2866</v>
      </c>
      <c r="E5393" s="51">
        <v>1</v>
      </c>
      <c r="F5393" s="51">
        <v>2900</v>
      </c>
      <c r="G5393" s="30">
        <f>ROUND(F5393*1.2,-2)</f>
        <v>3500</v>
      </c>
      <c r="H5393" s="51">
        <f>ROUND(F5393*1.8,-2)</f>
        <v>5200</v>
      </c>
      <c r="I5393" s="212"/>
      <c r="J5393" s="212"/>
      <c r="K5393" s="212"/>
    </row>
    <row r="5394" spans="1:11" s="13" customFormat="1" ht="15.75" customHeight="1">
      <c r="A5394" s="36">
        <v>3554</v>
      </c>
      <c r="B5394" s="49" t="s">
        <v>6482</v>
      </c>
      <c r="C5394" s="50" t="s">
        <v>6483</v>
      </c>
      <c r="D5394" s="49" t="s">
        <v>2866</v>
      </c>
      <c r="E5394" s="51">
        <v>1</v>
      </c>
      <c r="F5394" s="51">
        <v>500</v>
      </c>
      <c r="G5394" s="30">
        <f>ROUND(F5394*1.2,-2)</f>
        <v>600</v>
      </c>
      <c r="H5394" s="51">
        <f>ROUND(F5394*1.8,-2)</f>
        <v>900</v>
      </c>
      <c r="I5394" s="212"/>
      <c r="J5394" s="212"/>
      <c r="K5394" s="212"/>
    </row>
    <row r="5395" spans="1:11" s="13" customFormat="1" ht="1.5" customHeight="1">
      <c r="C5395" s="106"/>
      <c r="E5395" s="170"/>
      <c r="G5395" s="30">
        <f t="shared" ref="G5395" si="520">ROUND(F5395*1.2,-2)</f>
        <v>0</v>
      </c>
      <c r="I5395" s="212"/>
      <c r="J5395" s="212"/>
      <c r="K5395" s="212"/>
    </row>
    <row r="5396" spans="1:11" s="13" customFormat="1" ht="26.25" customHeight="1">
      <c r="A5396" s="184"/>
      <c r="B5396" s="184"/>
      <c r="C5396" s="187"/>
      <c r="D5396" s="184"/>
      <c r="E5396" s="185"/>
      <c r="F5396" s="128"/>
      <c r="G5396" s="128"/>
      <c r="H5396" s="128"/>
      <c r="I5396" s="197"/>
    </row>
    <row r="5398" spans="1:11" ht="15.75" customHeight="1"/>
    <row r="5399" spans="1:11" ht="15.75" customHeight="1"/>
    <row r="5401" spans="1:11" ht="15.75" customHeight="1"/>
    <row r="5402" spans="1:11" ht="15.75" customHeight="1"/>
  </sheetData>
  <mergeCells count="6">
    <mergeCell ref="A10:C10"/>
    <mergeCell ref="G1:H1"/>
    <mergeCell ref="G2:H2"/>
    <mergeCell ref="G4:H4"/>
    <mergeCell ref="C9:G9"/>
    <mergeCell ref="C8:G8"/>
  </mergeCells>
  <phoneticPr fontId="29" type="noConversion"/>
  <printOptions horizontalCentered="1"/>
  <pageMargins left="0.51181102362204722" right="0.51181102362204722" top="0.55118110236220474" bottom="0.55118110236220474" header="0" footer="0"/>
  <pageSetup paperSize="9" scale="45" fitToHeight="0" orientation="portrait" cellComments="atEnd" r:id="rId1"/>
  <headerFooter>
    <oddFooter>&amp;R&amp;P</oddFooter>
  </headerFooter>
  <ignoredErrors>
    <ignoredError sqref="G5354:H535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1</vt:lpstr>
      <vt:lpstr>'Приложение 1'!Заголовки_для_печати</vt:lpstr>
      <vt:lpstr>'Приложение 1'!Область_печати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Абдраманова Анара Елмуратовна</dc:creator>
  <cp:lastModifiedBy>Laura</cp:lastModifiedBy>
  <dcterms:created xsi:type="dcterms:W3CDTF">2020-12-09T07:49:29Z</dcterms:created>
  <dcterms:modified xsi:type="dcterms:W3CDTF">2023-07-31T14:44:39Z</dcterms:modified>
</cp:coreProperties>
</file>